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yemik\Desktop\"/>
    </mc:Choice>
  </mc:AlternateContent>
  <xr:revisionPtr revIDLastSave="0" documentId="13_ncr:1_{12E5C722-9362-468B-84EB-3A761E9B1563}" xr6:coauthVersionLast="43" xr6:coauthVersionMax="43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GDP by Eco_Activity N'MN" sheetId="1" r:id="rId1"/>
    <sheet name="Sub_Sector STATE SHARES" sheetId="2" r:id="rId2"/>
    <sheet name=" 3 MAIN Sector_Summary" sheetId="3" r:id="rId3"/>
    <sheet name="oil non oil summary" sheetId="6" r:id="rId4"/>
    <sheet name="Sheet1" sheetId="7" state="hidden" r:id="rId5"/>
    <sheet name="Sheet2" sheetId="8" state="hidden" r:id="rId6"/>
    <sheet name="Sheet3" sheetId="9" state="hidden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3" l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256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192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31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68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" i="1"/>
  <c r="G27" i="3" l="1"/>
  <c r="G33" i="3"/>
  <c r="G41" i="3"/>
  <c r="G49" i="3"/>
  <c r="G54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1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8" i="3"/>
  <c r="G113" i="3"/>
  <c r="E136" i="3"/>
  <c r="P107" i="3"/>
  <c r="N107" i="3"/>
  <c r="L107" i="3"/>
  <c r="J107" i="3"/>
  <c r="E108" i="3"/>
  <c r="E81" i="3"/>
  <c r="L80" i="3"/>
  <c r="N80" i="3"/>
  <c r="P80" i="3"/>
  <c r="J80" i="3"/>
  <c r="E53" i="3"/>
  <c r="C53" i="3"/>
  <c r="J53" i="3"/>
  <c r="L53" i="3"/>
  <c r="N53" i="3"/>
  <c r="P53" i="3"/>
  <c r="E54" i="3"/>
  <c r="F33" i="3"/>
  <c r="F34" i="3"/>
  <c r="G34" i="3" s="1"/>
  <c r="F35" i="3"/>
  <c r="G35" i="3" s="1"/>
  <c r="F36" i="3"/>
  <c r="G36" i="3" s="1"/>
  <c r="F37" i="3"/>
  <c r="G37" i="3" s="1"/>
  <c r="F38" i="3"/>
  <c r="G38" i="3" s="1"/>
  <c r="F40" i="3"/>
  <c r="F43" i="3"/>
  <c r="G43" i="3" s="1"/>
  <c r="F44" i="3"/>
  <c r="F47" i="3"/>
  <c r="G47" i="3" s="1"/>
  <c r="F48" i="3"/>
  <c r="F49" i="3"/>
  <c r="F50" i="3"/>
  <c r="G50" i="3" s="1"/>
  <c r="F51" i="3"/>
  <c r="G51" i="3" s="1"/>
  <c r="F52" i="3"/>
  <c r="F31" i="3"/>
  <c r="G31" i="3" s="1"/>
  <c r="D46" i="3"/>
  <c r="F46" i="3" s="1"/>
  <c r="D45" i="3"/>
  <c r="F45" i="3" s="1"/>
  <c r="D42" i="3"/>
  <c r="F42" i="3" s="1"/>
  <c r="D41" i="3"/>
  <c r="F41" i="3" s="1"/>
  <c r="D39" i="3"/>
  <c r="F39" i="3" s="1"/>
  <c r="D32" i="3"/>
  <c r="L21" i="3"/>
  <c r="L20" i="3"/>
  <c r="L17" i="3"/>
  <c r="L15" i="3"/>
  <c r="L14" i="3"/>
  <c r="L12" i="3"/>
  <c r="L11" i="3"/>
  <c r="L10" i="3"/>
  <c r="L9" i="3"/>
  <c r="L8" i="3"/>
  <c r="L7" i="3"/>
  <c r="L6" i="3"/>
  <c r="L5" i="3"/>
  <c r="L4" i="3"/>
  <c r="D53" i="3" l="1"/>
  <c r="G52" i="3"/>
  <c r="G48" i="3"/>
  <c r="G44" i="3"/>
  <c r="G40" i="3"/>
  <c r="G39" i="3"/>
  <c r="G45" i="3"/>
  <c r="G46" i="3"/>
  <c r="G42" i="3"/>
  <c r="F32" i="3"/>
  <c r="G32" i="3" s="1"/>
  <c r="D19" i="3"/>
  <c r="L13" i="3" s="1"/>
  <c r="D18" i="3"/>
  <c r="L16" i="3" s="1"/>
  <c r="D15" i="3"/>
  <c r="D14" i="3"/>
  <c r="L19" i="3" s="1"/>
  <c r="D12" i="3"/>
  <c r="L25" i="3" s="1"/>
  <c r="F7" i="3"/>
  <c r="G7" i="3" s="1"/>
  <c r="F8" i="3"/>
  <c r="G8" i="3" s="1"/>
  <c r="F9" i="3"/>
  <c r="G9" i="3" s="1"/>
  <c r="F11" i="3"/>
  <c r="G11" i="3" s="1"/>
  <c r="F13" i="3"/>
  <c r="G13" i="3" s="1"/>
  <c r="F16" i="3"/>
  <c r="G16" i="3" s="1"/>
  <c r="F17" i="3"/>
  <c r="G17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4" i="3"/>
  <c r="G4" i="3" s="1"/>
  <c r="D10" i="3"/>
  <c r="D6" i="3"/>
  <c r="D5" i="3"/>
  <c r="L18" i="3" s="1"/>
  <c r="F18" i="3" l="1"/>
  <c r="G18" i="3" s="1"/>
  <c r="L24" i="3"/>
  <c r="F53" i="3"/>
  <c r="G53" i="3" s="1"/>
  <c r="F19" i="3"/>
  <c r="L22" i="3"/>
  <c r="F12" i="3"/>
  <c r="F15" i="3"/>
  <c r="L23" i="3"/>
  <c r="F14" i="3"/>
  <c r="F6" i="3"/>
  <c r="F5" i="3"/>
  <c r="F10" i="3"/>
  <c r="C55" i="3"/>
  <c r="E55" i="3"/>
  <c r="G10" i="3" l="1"/>
  <c r="G19" i="3"/>
  <c r="G5" i="3"/>
  <c r="G15" i="3"/>
  <c r="G6" i="3"/>
  <c r="G14" i="3"/>
  <c r="G12" i="3"/>
  <c r="D55" i="3"/>
  <c r="F55" i="3"/>
  <c r="L135" i="3" l="1"/>
  <c r="N135" i="3"/>
  <c r="P135" i="3"/>
  <c r="J135" i="3"/>
  <c r="D26" i="3" l="1"/>
  <c r="E26" i="3"/>
  <c r="C26" i="3"/>
  <c r="D80" i="3"/>
  <c r="E80" i="3"/>
  <c r="F80" i="3"/>
  <c r="G80" i="3" s="1"/>
  <c r="C80" i="3"/>
  <c r="D107" i="3"/>
  <c r="D109" i="3" s="1"/>
  <c r="E107" i="3"/>
  <c r="E109" i="3" s="1"/>
  <c r="F107" i="3"/>
  <c r="C107" i="3"/>
  <c r="D135" i="3"/>
  <c r="E135" i="3"/>
  <c r="F135" i="3"/>
  <c r="C135" i="3"/>
  <c r="C137" i="3" l="1"/>
  <c r="C109" i="3"/>
  <c r="C82" i="3"/>
  <c r="C28" i="3"/>
  <c r="F137" i="3"/>
  <c r="F109" i="3"/>
  <c r="G107" i="3"/>
  <c r="D82" i="3"/>
  <c r="D137" i="3"/>
  <c r="F82" i="3"/>
  <c r="E28" i="3"/>
  <c r="E137" i="3"/>
  <c r="E82" i="3"/>
  <c r="D28" i="3"/>
  <c r="F26" i="3"/>
  <c r="G26" i="3" s="1"/>
  <c r="N47" i="1"/>
  <c r="O47" i="1"/>
  <c r="P47" i="1"/>
  <c r="Q47" i="1"/>
  <c r="R47" i="1"/>
  <c r="S47" i="1"/>
  <c r="T47" i="1"/>
  <c r="U47" i="1"/>
  <c r="V47" i="1"/>
  <c r="W47" i="1"/>
  <c r="M47" i="1"/>
  <c r="F28" i="3" l="1"/>
  <c r="X10" i="6"/>
  <c r="X18" i="6" s="1"/>
  <c r="P26" i="3"/>
  <c r="N26" i="3"/>
  <c r="L26" i="3"/>
  <c r="J26" i="3"/>
  <c r="M5" i="1" l="1"/>
  <c r="N5" i="1"/>
  <c r="O5" i="1"/>
  <c r="P5" i="1"/>
  <c r="Q5" i="1"/>
  <c r="R5" i="1"/>
  <c r="S5" i="1"/>
  <c r="T5" i="1"/>
  <c r="U5" i="1"/>
  <c r="V5" i="1"/>
  <c r="W5" i="1"/>
  <c r="C68" i="1"/>
  <c r="D68" i="1"/>
  <c r="E68" i="1"/>
  <c r="F68" i="1"/>
  <c r="G68" i="1"/>
  <c r="H68" i="1"/>
  <c r="I68" i="1"/>
  <c r="J68" i="1"/>
  <c r="K68" i="1"/>
  <c r="L68" i="1"/>
  <c r="C97" i="1"/>
  <c r="D97" i="1"/>
  <c r="E97" i="1"/>
  <c r="F97" i="1"/>
  <c r="G97" i="1"/>
  <c r="H97" i="1"/>
  <c r="I97" i="1"/>
  <c r="J97" i="1"/>
  <c r="K97" i="1"/>
  <c r="L97" i="1"/>
  <c r="B97" i="1"/>
  <c r="CC190" i="2"/>
  <c r="CB190" i="2"/>
  <c r="G116" i="3" l="1"/>
  <c r="G117" i="3"/>
  <c r="G126" i="3"/>
  <c r="G131" i="3"/>
  <c r="G132" i="3"/>
  <c r="G133" i="3"/>
  <c r="G134" i="3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5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4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1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1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4" i="2"/>
  <c r="BP190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9" i="2"/>
  <c r="BQ66" i="2"/>
  <c r="CB66" i="2"/>
  <c r="CC66" i="2" s="1"/>
  <c r="CC57" i="2"/>
  <c r="CC3" i="2"/>
  <c r="CC189" i="2" s="1"/>
  <c r="CB3" i="2"/>
  <c r="CB189" i="2" s="1"/>
  <c r="BO6" i="2"/>
  <c r="BP6" i="2"/>
  <c r="BO7" i="2"/>
  <c r="BP7" i="2"/>
  <c r="BO8" i="2"/>
  <c r="BP8" i="2"/>
  <c r="BO9" i="2"/>
  <c r="BP9" i="2"/>
  <c r="BO10" i="2"/>
  <c r="BP10" i="2"/>
  <c r="BO11" i="2"/>
  <c r="BP11" i="2"/>
  <c r="BO12" i="2"/>
  <c r="BP12" i="2"/>
  <c r="BO13" i="2"/>
  <c r="BP13" i="2"/>
  <c r="BO14" i="2"/>
  <c r="BP14" i="2"/>
  <c r="BO15" i="2"/>
  <c r="BP15" i="2"/>
  <c r="BS15" i="2"/>
  <c r="BO16" i="2"/>
  <c r="BP16" i="2"/>
  <c r="BO17" i="2"/>
  <c r="BP17" i="2"/>
  <c r="BO18" i="2"/>
  <c r="BP18" i="2"/>
  <c r="BO19" i="2"/>
  <c r="BP19" i="2"/>
  <c r="BO20" i="2"/>
  <c r="BP20" i="2"/>
  <c r="BO21" i="2"/>
  <c r="BP21" i="2"/>
  <c r="BO22" i="2"/>
  <c r="BP22" i="2"/>
  <c r="BO23" i="2"/>
  <c r="BP23" i="2"/>
  <c r="BO24" i="2"/>
  <c r="BP24" i="2"/>
  <c r="BO25" i="2"/>
  <c r="BP25" i="2"/>
  <c r="BO26" i="2"/>
  <c r="BP26" i="2"/>
  <c r="BO27" i="2"/>
  <c r="BP27" i="2"/>
  <c r="BO28" i="2"/>
  <c r="BP28" i="2"/>
  <c r="BO29" i="2"/>
  <c r="BP29" i="2"/>
  <c r="BO30" i="2"/>
  <c r="BP30" i="2"/>
  <c r="BO31" i="2"/>
  <c r="BP31" i="2"/>
  <c r="BO32" i="2"/>
  <c r="BP32" i="2"/>
  <c r="BO33" i="2"/>
  <c r="BP33" i="2"/>
  <c r="BO34" i="2"/>
  <c r="BP34" i="2"/>
  <c r="BO35" i="2"/>
  <c r="BP35" i="2"/>
  <c r="BO36" i="2"/>
  <c r="BP36" i="2"/>
  <c r="BO37" i="2"/>
  <c r="BP37" i="2"/>
  <c r="BO38" i="2"/>
  <c r="BP38" i="2"/>
  <c r="BO39" i="2"/>
  <c r="BP39" i="2"/>
  <c r="BO40" i="2"/>
  <c r="BP40" i="2"/>
  <c r="BO41" i="2"/>
  <c r="BP41" i="2"/>
  <c r="BO42" i="2"/>
  <c r="BP42" i="2"/>
  <c r="BO43" i="2"/>
  <c r="BP43" i="2"/>
  <c r="BO44" i="2"/>
  <c r="BP44" i="2"/>
  <c r="BO45" i="2"/>
  <c r="BP45" i="2"/>
  <c r="BO46" i="2"/>
  <c r="BP46" i="2"/>
  <c r="BO47" i="2"/>
  <c r="BP47" i="2"/>
  <c r="BO48" i="2"/>
  <c r="BP48" i="2"/>
  <c r="BO49" i="2"/>
  <c r="BP49" i="2"/>
  <c r="BO50" i="2"/>
  <c r="BP50" i="2"/>
  <c r="BO51" i="2"/>
  <c r="BP51" i="2"/>
  <c r="BO52" i="2"/>
  <c r="BP52" i="2"/>
  <c r="BO53" i="2"/>
  <c r="BP53" i="2"/>
  <c r="BO54" i="2"/>
  <c r="BP54" i="2"/>
  <c r="BO55" i="2"/>
  <c r="BP55" i="2"/>
  <c r="BO56" i="2"/>
  <c r="BP56" i="2"/>
  <c r="BO58" i="2"/>
  <c r="BP58" i="2"/>
  <c r="BP5" i="2"/>
  <c r="Y255" i="2"/>
  <c r="Z255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9" i="2"/>
  <c r="AO256" i="2"/>
  <c r="AO255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5" i="2"/>
  <c r="AO192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4" i="2"/>
  <c r="AO131" i="2"/>
  <c r="AO68" i="2"/>
  <c r="AO130" i="2"/>
  <c r="AO67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8" i="2"/>
  <c r="AO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8" i="2"/>
  <c r="Y65" i="2"/>
  <c r="Z65" i="2" s="1"/>
  <c r="Y66" i="2"/>
  <c r="Z66" i="2" s="1"/>
  <c r="Y67" i="2"/>
  <c r="Z67" i="2" s="1"/>
  <c r="Y127" i="2"/>
  <c r="Z127" i="2" s="1"/>
  <c r="Y128" i="2"/>
  <c r="Z128" i="2" s="1"/>
  <c r="Y129" i="2"/>
  <c r="Z129" i="2" s="1"/>
  <c r="Y130" i="2"/>
  <c r="Z130" i="2" s="1"/>
  <c r="Y190" i="2"/>
  <c r="Z190" i="2" s="1"/>
  <c r="AN5" i="2"/>
  <c r="O256" i="2"/>
  <c r="P256" i="2"/>
  <c r="Q256" i="2"/>
  <c r="R256" i="2"/>
  <c r="S256" i="2"/>
  <c r="T256" i="2"/>
  <c r="U256" i="2"/>
  <c r="V256" i="2"/>
  <c r="W256" i="2"/>
  <c r="X256" i="2"/>
  <c r="O257" i="2"/>
  <c r="P257" i="2"/>
  <c r="Q257" i="2"/>
  <c r="R257" i="2"/>
  <c r="S257" i="2"/>
  <c r="T257" i="2"/>
  <c r="U257" i="2"/>
  <c r="V257" i="2"/>
  <c r="W257" i="2"/>
  <c r="BZ257" i="2" s="1"/>
  <c r="X257" i="2"/>
  <c r="CA257" i="2" s="1"/>
  <c r="O258" i="2"/>
  <c r="P258" i="2"/>
  <c r="Q258" i="2"/>
  <c r="BT258" i="2" s="1"/>
  <c r="R258" i="2"/>
  <c r="S258" i="2"/>
  <c r="T258" i="2"/>
  <c r="U258" i="2"/>
  <c r="V258" i="2"/>
  <c r="W258" i="2"/>
  <c r="X258" i="2"/>
  <c r="CA258" i="2" s="1"/>
  <c r="O259" i="2"/>
  <c r="P259" i="2"/>
  <c r="Q259" i="2"/>
  <c r="R259" i="2"/>
  <c r="S259" i="2"/>
  <c r="T259" i="2"/>
  <c r="BW259" i="2" s="1"/>
  <c r="U259" i="2"/>
  <c r="V259" i="2"/>
  <c r="W259" i="2"/>
  <c r="X259" i="2"/>
  <c r="CA259" i="2" s="1"/>
  <c r="O260" i="2"/>
  <c r="P260" i="2"/>
  <c r="Q260" i="2"/>
  <c r="R260" i="2"/>
  <c r="S260" i="2"/>
  <c r="T260" i="2"/>
  <c r="U260" i="2"/>
  <c r="V260" i="2"/>
  <c r="W260" i="2"/>
  <c r="X260" i="2"/>
  <c r="CA260" i="2" s="1"/>
  <c r="O261" i="2"/>
  <c r="P261" i="2"/>
  <c r="Q261" i="2"/>
  <c r="R261" i="2"/>
  <c r="S261" i="2"/>
  <c r="T261" i="2"/>
  <c r="U261" i="2"/>
  <c r="BX261" i="2" s="1"/>
  <c r="V261" i="2"/>
  <c r="W261" i="2"/>
  <c r="X261" i="2"/>
  <c r="O262" i="2"/>
  <c r="P262" i="2"/>
  <c r="Q262" i="2"/>
  <c r="R262" i="2"/>
  <c r="S262" i="2"/>
  <c r="T262" i="2"/>
  <c r="U262" i="2"/>
  <c r="V262" i="2"/>
  <c r="W262" i="2"/>
  <c r="X262" i="2"/>
  <c r="O263" i="2"/>
  <c r="P263" i="2"/>
  <c r="Q263" i="2"/>
  <c r="R263" i="2"/>
  <c r="BU263" i="2" s="1"/>
  <c r="S263" i="2"/>
  <c r="T263" i="2"/>
  <c r="U263" i="2"/>
  <c r="V263" i="2"/>
  <c r="W263" i="2"/>
  <c r="X263" i="2"/>
  <c r="CA263" i="2" s="1"/>
  <c r="O264" i="2"/>
  <c r="P264" i="2"/>
  <c r="Q264" i="2"/>
  <c r="R264" i="2"/>
  <c r="S264" i="2"/>
  <c r="T264" i="2"/>
  <c r="U264" i="2"/>
  <c r="V264" i="2"/>
  <c r="W264" i="2"/>
  <c r="X264" i="2"/>
  <c r="CA264" i="2" s="1"/>
  <c r="O265" i="2"/>
  <c r="BR265" i="2" s="1"/>
  <c r="P265" i="2"/>
  <c r="Q265" i="2"/>
  <c r="R265" i="2"/>
  <c r="S265" i="2"/>
  <c r="T265" i="2"/>
  <c r="U265" i="2"/>
  <c r="V265" i="2"/>
  <c r="W265" i="2"/>
  <c r="BZ265" i="2" s="1"/>
  <c r="X265" i="2"/>
  <c r="CA265" i="2" s="1"/>
  <c r="O266" i="2"/>
  <c r="P266" i="2"/>
  <c r="Q266" i="2"/>
  <c r="BT266" i="2" s="1"/>
  <c r="R266" i="2"/>
  <c r="S266" i="2"/>
  <c r="T266" i="2"/>
  <c r="U266" i="2"/>
  <c r="BX266" i="2" s="1"/>
  <c r="V266" i="2"/>
  <c r="W266" i="2"/>
  <c r="X266" i="2"/>
  <c r="CA266" i="2" s="1"/>
  <c r="O267" i="2"/>
  <c r="P267" i="2"/>
  <c r="Q267" i="2"/>
  <c r="R267" i="2"/>
  <c r="S267" i="2"/>
  <c r="T267" i="2"/>
  <c r="U267" i="2"/>
  <c r="V267" i="2"/>
  <c r="W267" i="2"/>
  <c r="X267" i="2"/>
  <c r="CA267" i="2" s="1"/>
  <c r="O268" i="2"/>
  <c r="P268" i="2"/>
  <c r="Q268" i="2"/>
  <c r="R268" i="2"/>
  <c r="BU268" i="2" s="1"/>
  <c r="S268" i="2"/>
  <c r="T268" i="2"/>
  <c r="U268" i="2"/>
  <c r="V268" i="2"/>
  <c r="W268" i="2"/>
  <c r="X268" i="2"/>
  <c r="CA268" i="2" s="1"/>
  <c r="O269" i="2"/>
  <c r="P269" i="2"/>
  <c r="Q269" i="2"/>
  <c r="R269" i="2"/>
  <c r="S269" i="2"/>
  <c r="T269" i="2"/>
  <c r="U269" i="2"/>
  <c r="V269" i="2"/>
  <c r="W269" i="2"/>
  <c r="X269" i="2"/>
  <c r="CA269" i="2" s="1"/>
  <c r="O270" i="2"/>
  <c r="BR270" i="2" s="1"/>
  <c r="P270" i="2"/>
  <c r="Q270" i="2"/>
  <c r="R270" i="2"/>
  <c r="S270" i="2"/>
  <c r="T270" i="2"/>
  <c r="U270" i="2"/>
  <c r="BX270" i="2" s="1"/>
  <c r="V270" i="2"/>
  <c r="W270" i="2"/>
  <c r="BZ270" i="2" s="1"/>
  <c r="X270" i="2"/>
  <c r="CA270" i="2" s="1"/>
  <c r="O271" i="2"/>
  <c r="P271" i="2"/>
  <c r="Q271" i="2"/>
  <c r="R271" i="2"/>
  <c r="S271" i="2"/>
  <c r="T271" i="2"/>
  <c r="BW271" i="2" s="1"/>
  <c r="U271" i="2"/>
  <c r="V271" i="2"/>
  <c r="W271" i="2"/>
  <c r="X271" i="2"/>
  <c r="CA271" i="2" s="1"/>
  <c r="O272" i="2"/>
  <c r="P272" i="2"/>
  <c r="Q272" i="2"/>
  <c r="R272" i="2"/>
  <c r="BU272" i="2" s="1"/>
  <c r="S272" i="2"/>
  <c r="T272" i="2"/>
  <c r="BW272" i="2" s="1"/>
  <c r="U272" i="2"/>
  <c r="V272" i="2"/>
  <c r="W272" i="2"/>
  <c r="X272" i="2"/>
  <c r="CA272" i="2" s="1"/>
  <c r="O273" i="2"/>
  <c r="BR273" i="2" s="1"/>
  <c r="P273" i="2"/>
  <c r="Q273" i="2"/>
  <c r="R273" i="2"/>
  <c r="S273" i="2"/>
  <c r="BV273" i="2" s="1"/>
  <c r="T273" i="2"/>
  <c r="U273" i="2"/>
  <c r="V273" i="2"/>
  <c r="W273" i="2"/>
  <c r="BZ273" i="2" s="1"/>
  <c r="X273" i="2"/>
  <c r="CA273" i="2" s="1"/>
  <c r="O274" i="2"/>
  <c r="P274" i="2"/>
  <c r="Q274" i="2"/>
  <c r="BT274" i="2" s="1"/>
  <c r="R274" i="2"/>
  <c r="S274" i="2"/>
  <c r="T274" i="2"/>
  <c r="U274" i="2"/>
  <c r="BX274" i="2" s="1"/>
  <c r="V274" i="2"/>
  <c r="W274" i="2"/>
  <c r="X274" i="2"/>
  <c r="CA274" i="2" s="1"/>
  <c r="O275" i="2"/>
  <c r="P275" i="2"/>
  <c r="BS275" i="2" s="1"/>
  <c r="Q275" i="2"/>
  <c r="R275" i="2"/>
  <c r="S275" i="2"/>
  <c r="T275" i="2"/>
  <c r="U275" i="2"/>
  <c r="V275" i="2"/>
  <c r="W275" i="2"/>
  <c r="X275" i="2"/>
  <c r="CA275" i="2" s="1"/>
  <c r="O276" i="2"/>
  <c r="P276" i="2"/>
  <c r="Q276" i="2"/>
  <c r="R276" i="2"/>
  <c r="S276" i="2"/>
  <c r="T276" i="2"/>
  <c r="U276" i="2"/>
  <c r="V276" i="2"/>
  <c r="BY276" i="2" s="1"/>
  <c r="W276" i="2"/>
  <c r="X276" i="2"/>
  <c r="CA276" i="2" s="1"/>
  <c r="O277" i="2"/>
  <c r="P277" i="2"/>
  <c r="Q277" i="2"/>
  <c r="R277" i="2"/>
  <c r="S277" i="2"/>
  <c r="BV277" i="2" s="1"/>
  <c r="T277" i="2"/>
  <c r="U277" i="2"/>
  <c r="BX277" i="2" s="1"/>
  <c r="V277" i="2"/>
  <c r="W277" i="2"/>
  <c r="X277" i="2"/>
  <c r="CA277" i="2" s="1"/>
  <c r="O278" i="2"/>
  <c r="P278" i="2"/>
  <c r="Q278" i="2"/>
  <c r="BT278" i="2" s="1"/>
  <c r="R278" i="2"/>
  <c r="S278" i="2"/>
  <c r="BV278" i="2" s="1"/>
  <c r="T278" i="2"/>
  <c r="U278" i="2"/>
  <c r="V278" i="2"/>
  <c r="W278" i="2"/>
  <c r="X278" i="2"/>
  <c r="CA278" i="2" s="1"/>
  <c r="O279" i="2"/>
  <c r="P279" i="2"/>
  <c r="BS279" i="2" s="1"/>
  <c r="Q279" i="2"/>
  <c r="R279" i="2"/>
  <c r="BU279" i="2" s="1"/>
  <c r="S279" i="2"/>
  <c r="T279" i="2"/>
  <c r="U279" i="2"/>
  <c r="V279" i="2"/>
  <c r="W279" i="2"/>
  <c r="X279" i="2"/>
  <c r="CA279" i="2" s="1"/>
  <c r="O280" i="2"/>
  <c r="BR280" i="2" s="1"/>
  <c r="P280" i="2"/>
  <c r="Q280" i="2"/>
  <c r="BT280" i="2" s="1"/>
  <c r="R280" i="2"/>
  <c r="BU280" i="2" s="1"/>
  <c r="S280" i="2"/>
  <c r="BV280" i="2" s="1"/>
  <c r="T280" i="2"/>
  <c r="U280" i="2"/>
  <c r="BX280" i="2" s="1"/>
  <c r="V280" i="2"/>
  <c r="BY280" i="2" s="1"/>
  <c r="W280" i="2"/>
  <c r="BZ280" i="2" s="1"/>
  <c r="X280" i="2"/>
  <c r="CA280" i="2" s="1"/>
  <c r="O281" i="2"/>
  <c r="P281" i="2"/>
  <c r="Q281" i="2"/>
  <c r="R281" i="2"/>
  <c r="S281" i="2"/>
  <c r="T281" i="2"/>
  <c r="U281" i="2"/>
  <c r="V281" i="2"/>
  <c r="W281" i="2"/>
  <c r="X281" i="2"/>
  <c r="CA281" i="2" s="1"/>
  <c r="O282" i="2"/>
  <c r="P282" i="2"/>
  <c r="BS282" i="2" s="1"/>
  <c r="Q282" i="2"/>
  <c r="R282" i="2"/>
  <c r="S282" i="2"/>
  <c r="T282" i="2"/>
  <c r="U282" i="2"/>
  <c r="V282" i="2"/>
  <c r="W282" i="2"/>
  <c r="X282" i="2"/>
  <c r="CA282" i="2" s="1"/>
  <c r="O283" i="2"/>
  <c r="BR283" i="2" s="1"/>
  <c r="P283" i="2"/>
  <c r="Q283" i="2"/>
  <c r="R283" i="2"/>
  <c r="S283" i="2"/>
  <c r="BV283" i="2" s="1"/>
  <c r="T283" i="2"/>
  <c r="U283" i="2"/>
  <c r="V283" i="2"/>
  <c r="W283" i="2"/>
  <c r="BZ283" i="2" s="1"/>
  <c r="X283" i="2"/>
  <c r="CA283" i="2" s="1"/>
  <c r="O284" i="2"/>
  <c r="P284" i="2"/>
  <c r="Q284" i="2"/>
  <c r="BT284" i="2" s="1"/>
  <c r="R284" i="2"/>
  <c r="S284" i="2"/>
  <c r="T284" i="2"/>
  <c r="U284" i="2"/>
  <c r="BX284" i="2" s="1"/>
  <c r="V284" i="2"/>
  <c r="W284" i="2"/>
  <c r="X284" i="2"/>
  <c r="CA284" i="2" s="1"/>
  <c r="O285" i="2"/>
  <c r="BR285" i="2" s="1"/>
  <c r="P285" i="2"/>
  <c r="BS285" i="2" s="1"/>
  <c r="Q285" i="2"/>
  <c r="R285" i="2"/>
  <c r="S285" i="2"/>
  <c r="BV285" i="2" s="1"/>
  <c r="T285" i="2"/>
  <c r="BW285" i="2" s="1"/>
  <c r="U285" i="2"/>
  <c r="V285" i="2"/>
  <c r="W285" i="2"/>
  <c r="BZ285" i="2" s="1"/>
  <c r="X285" i="2"/>
  <c r="CA285" i="2" s="1"/>
  <c r="O286" i="2"/>
  <c r="P286" i="2"/>
  <c r="Q286" i="2"/>
  <c r="BT286" i="2" s="1"/>
  <c r="R286" i="2"/>
  <c r="S286" i="2"/>
  <c r="T286" i="2"/>
  <c r="U286" i="2"/>
  <c r="BX286" i="2" s="1"/>
  <c r="V286" i="2"/>
  <c r="W286" i="2"/>
  <c r="X286" i="2"/>
  <c r="CA286" i="2" s="1"/>
  <c r="O287" i="2"/>
  <c r="BR287" i="2" s="1"/>
  <c r="P287" i="2"/>
  <c r="Q287" i="2"/>
  <c r="BT287" i="2" s="1"/>
  <c r="R287" i="2"/>
  <c r="S287" i="2"/>
  <c r="BV287" i="2" s="1"/>
  <c r="T287" i="2"/>
  <c r="U287" i="2"/>
  <c r="BX287" i="2" s="1"/>
  <c r="V287" i="2"/>
  <c r="W287" i="2"/>
  <c r="BZ287" i="2" s="1"/>
  <c r="X287" i="2"/>
  <c r="CA287" i="2" s="1"/>
  <c r="O288" i="2"/>
  <c r="BR288" i="2" s="1"/>
  <c r="P288" i="2"/>
  <c r="Q288" i="2"/>
  <c r="BT288" i="2" s="1"/>
  <c r="R288" i="2"/>
  <c r="S288" i="2"/>
  <c r="BV288" i="2" s="1"/>
  <c r="T288" i="2"/>
  <c r="U288" i="2"/>
  <c r="BX288" i="2" s="1"/>
  <c r="V288" i="2"/>
  <c r="W288" i="2"/>
  <c r="BZ288" i="2" s="1"/>
  <c r="X288" i="2"/>
  <c r="CA288" i="2" s="1"/>
  <c r="O289" i="2"/>
  <c r="P289" i="2"/>
  <c r="Q289" i="2"/>
  <c r="R289" i="2"/>
  <c r="S289" i="2"/>
  <c r="T289" i="2"/>
  <c r="U289" i="2"/>
  <c r="V289" i="2"/>
  <c r="W289" i="2"/>
  <c r="X289" i="2"/>
  <c r="CA289" i="2" s="1"/>
  <c r="O290" i="2"/>
  <c r="P290" i="2"/>
  <c r="BS290" i="2" s="1"/>
  <c r="Q290" i="2"/>
  <c r="R290" i="2"/>
  <c r="S290" i="2"/>
  <c r="T290" i="2"/>
  <c r="BW290" i="2" s="1"/>
  <c r="U290" i="2"/>
  <c r="V290" i="2"/>
  <c r="W290" i="2"/>
  <c r="X290" i="2"/>
  <c r="CA290" i="2" s="1"/>
  <c r="O291" i="2"/>
  <c r="BR291" i="2" s="1"/>
  <c r="P291" i="2"/>
  <c r="Q291" i="2"/>
  <c r="R291" i="2"/>
  <c r="S291" i="2"/>
  <c r="BV291" i="2" s="1"/>
  <c r="T291" i="2"/>
  <c r="U291" i="2"/>
  <c r="V291" i="2"/>
  <c r="W291" i="2"/>
  <c r="BZ291" i="2" s="1"/>
  <c r="X291" i="2"/>
  <c r="CA291" i="2" s="1"/>
  <c r="O292" i="2"/>
  <c r="P292" i="2"/>
  <c r="Q292" i="2"/>
  <c r="BT292" i="2" s="1"/>
  <c r="R292" i="2"/>
  <c r="S292" i="2"/>
  <c r="T292" i="2"/>
  <c r="U292" i="2"/>
  <c r="V292" i="2"/>
  <c r="W292" i="2"/>
  <c r="X292" i="2"/>
  <c r="CA292" i="2" s="1"/>
  <c r="O293" i="2"/>
  <c r="P293" i="2"/>
  <c r="Q293" i="2"/>
  <c r="R293" i="2"/>
  <c r="S293" i="2"/>
  <c r="T293" i="2"/>
  <c r="U293" i="2"/>
  <c r="V293" i="2"/>
  <c r="W293" i="2"/>
  <c r="X293" i="2"/>
  <c r="CA293" i="2" s="1"/>
  <c r="O294" i="2"/>
  <c r="P294" i="2"/>
  <c r="Q294" i="2"/>
  <c r="R294" i="2"/>
  <c r="S294" i="2"/>
  <c r="T294" i="2"/>
  <c r="U294" i="2"/>
  <c r="V294" i="2"/>
  <c r="W294" i="2"/>
  <c r="X294" i="2"/>
  <c r="CA294" i="2" s="1"/>
  <c r="O295" i="2"/>
  <c r="P295" i="2"/>
  <c r="Q295" i="2"/>
  <c r="R295" i="2"/>
  <c r="S295" i="2"/>
  <c r="T295" i="2"/>
  <c r="U295" i="2"/>
  <c r="V295" i="2"/>
  <c r="W295" i="2"/>
  <c r="X295" i="2"/>
  <c r="CA295" i="2" s="1"/>
  <c r="O296" i="2"/>
  <c r="P296" i="2"/>
  <c r="Q296" i="2"/>
  <c r="R296" i="2"/>
  <c r="S296" i="2"/>
  <c r="T296" i="2"/>
  <c r="U296" i="2"/>
  <c r="V296" i="2"/>
  <c r="W296" i="2"/>
  <c r="X296" i="2"/>
  <c r="CA296" i="2" s="1"/>
  <c r="O297" i="2"/>
  <c r="P297" i="2"/>
  <c r="Q297" i="2"/>
  <c r="R297" i="2"/>
  <c r="BU297" i="2" s="1"/>
  <c r="S297" i="2"/>
  <c r="T297" i="2"/>
  <c r="U297" i="2"/>
  <c r="V297" i="2"/>
  <c r="W297" i="2"/>
  <c r="X297" i="2"/>
  <c r="CA297" i="2" s="1"/>
  <c r="O298" i="2"/>
  <c r="P298" i="2"/>
  <c r="BS298" i="2" s="1"/>
  <c r="Q298" i="2"/>
  <c r="R298" i="2"/>
  <c r="S298" i="2"/>
  <c r="T298" i="2"/>
  <c r="BW298" i="2" s="1"/>
  <c r="U298" i="2"/>
  <c r="V298" i="2"/>
  <c r="W298" i="2"/>
  <c r="X298" i="2"/>
  <c r="CA298" i="2" s="1"/>
  <c r="O299" i="2"/>
  <c r="BR299" i="2" s="1"/>
  <c r="P299" i="2"/>
  <c r="Q299" i="2"/>
  <c r="R299" i="2"/>
  <c r="S299" i="2"/>
  <c r="T299" i="2"/>
  <c r="U299" i="2"/>
  <c r="V299" i="2"/>
  <c r="W299" i="2"/>
  <c r="BZ299" i="2" s="1"/>
  <c r="X299" i="2"/>
  <c r="CA299" i="2" s="1"/>
  <c r="O300" i="2"/>
  <c r="P300" i="2"/>
  <c r="Q300" i="2"/>
  <c r="BT300" i="2" s="1"/>
  <c r="R300" i="2"/>
  <c r="S300" i="2"/>
  <c r="T300" i="2"/>
  <c r="U300" i="2"/>
  <c r="BX300" i="2" s="1"/>
  <c r="V300" i="2"/>
  <c r="W300" i="2"/>
  <c r="X300" i="2"/>
  <c r="CA300" i="2" s="1"/>
  <c r="O301" i="2"/>
  <c r="P301" i="2"/>
  <c r="Q301" i="2"/>
  <c r="R301" i="2"/>
  <c r="S301" i="2"/>
  <c r="T301" i="2"/>
  <c r="U301" i="2"/>
  <c r="V301" i="2"/>
  <c r="W301" i="2"/>
  <c r="X301" i="2"/>
  <c r="CA301" i="2" s="1"/>
  <c r="O302" i="2"/>
  <c r="P302" i="2"/>
  <c r="Q302" i="2"/>
  <c r="R302" i="2"/>
  <c r="BU302" i="2" s="1"/>
  <c r="S302" i="2"/>
  <c r="T302" i="2"/>
  <c r="U302" i="2"/>
  <c r="V302" i="2"/>
  <c r="W302" i="2"/>
  <c r="X302" i="2"/>
  <c r="CA302" i="2" s="1"/>
  <c r="O303" i="2"/>
  <c r="P303" i="2"/>
  <c r="Q303" i="2"/>
  <c r="R303" i="2"/>
  <c r="S303" i="2"/>
  <c r="T303" i="2"/>
  <c r="U303" i="2"/>
  <c r="V303" i="2"/>
  <c r="W303" i="2"/>
  <c r="X303" i="2"/>
  <c r="CA303" i="2" s="1"/>
  <c r="O304" i="2"/>
  <c r="P304" i="2"/>
  <c r="Q304" i="2"/>
  <c r="R304" i="2"/>
  <c r="S304" i="2"/>
  <c r="T304" i="2"/>
  <c r="U304" i="2"/>
  <c r="V304" i="2"/>
  <c r="W304" i="2"/>
  <c r="X304" i="2"/>
  <c r="CA304" i="2" s="1"/>
  <c r="O305" i="2"/>
  <c r="P305" i="2"/>
  <c r="Q305" i="2"/>
  <c r="R305" i="2"/>
  <c r="S305" i="2"/>
  <c r="T305" i="2"/>
  <c r="U305" i="2"/>
  <c r="V305" i="2"/>
  <c r="W305" i="2"/>
  <c r="X305" i="2"/>
  <c r="CA305" i="2" s="1"/>
  <c r="O306" i="2"/>
  <c r="P306" i="2"/>
  <c r="Q306" i="2"/>
  <c r="R306" i="2"/>
  <c r="S306" i="2"/>
  <c r="T306" i="2"/>
  <c r="BW306" i="2" s="1"/>
  <c r="U306" i="2"/>
  <c r="V306" i="2"/>
  <c r="W306" i="2"/>
  <c r="X306" i="2"/>
  <c r="CA306" i="2" s="1"/>
  <c r="O307" i="2"/>
  <c r="BR307" i="2" s="1"/>
  <c r="P307" i="2"/>
  <c r="Q307" i="2"/>
  <c r="R307" i="2"/>
  <c r="S307" i="2"/>
  <c r="BV307" i="2" s="1"/>
  <c r="T307" i="2"/>
  <c r="U307" i="2"/>
  <c r="V307" i="2"/>
  <c r="W307" i="2"/>
  <c r="X307" i="2"/>
  <c r="CA307" i="2" s="1"/>
  <c r="O309" i="2"/>
  <c r="P309" i="2"/>
  <c r="Q309" i="2"/>
  <c r="BT309" i="2" s="1"/>
  <c r="R309" i="2"/>
  <c r="S309" i="2"/>
  <c r="T309" i="2"/>
  <c r="U309" i="2"/>
  <c r="BX309" i="2" s="1"/>
  <c r="V309" i="2"/>
  <c r="W309" i="2"/>
  <c r="X309" i="2"/>
  <c r="CA309" i="2" s="1"/>
  <c r="N257" i="2"/>
  <c r="N258" i="2"/>
  <c r="N259" i="2"/>
  <c r="N260" i="2"/>
  <c r="N261" i="2"/>
  <c r="N262" i="2"/>
  <c r="BQ262" i="2" s="1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BQ278" i="2" s="1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BQ294" i="2" s="1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9" i="2"/>
  <c r="N256" i="2"/>
  <c r="O192" i="2"/>
  <c r="P192" i="2"/>
  <c r="Q192" i="2"/>
  <c r="R192" i="2"/>
  <c r="S192" i="2"/>
  <c r="T192" i="2"/>
  <c r="U192" i="2"/>
  <c r="V192" i="2"/>
  <c r="W192" i="2"/>
  <c r="X192" i="2"/>
  <c r="CA192" i="2" s="1"/>
  <c r="O193" i="2"/>
  <c r="P193" i="2"/>
  <c r="Q193" i="2"/>
  <c r="R193" i="2"/>
  <c r="BU193" i="2" s="1"/>
  <c r="S193" i="2"/>
  <c r="T193" i="2"/>
  <c r="U193" i="2"/>
  <c r="V193" i="2"/>
  <c r="W193" i="2"/>
  <c r="X193" i="2"/>
  <c r="O194" i="2"/>
  <c r="P194" i="2"/>
  <c r="Q194" i="2"/>
  <c r="R194" i="2"/>
  <c r="S194" i="2"/>
  <c r="T194" i="2"/>
  <c r="U194" i="2"/>
  <c r="V194" i="2"/>
  <c r="W194" i="2"/>
  <c r="X194" i="2"/>
  <c r="O195" i="2"/>
  <c r="P195" i="2"/>
  <c r="BS195" i="2" s="1"/>
  <c r="Q195" i="2"/>
  <c r="R195" i="2"/>
  <c r="BU195" i="2" s="1"/>
  <c r="S195" i="2"/>
  <c r="T195" i="2"/>
  <c r="U195" i="2"/>
  <c r="V195" i="2"/>
  <c r="W195" i="2"/>
  <c r="X195" i="2"/>
  <c r="CA195" i="2" s="1"/>
  <c r="O196" i="2"/>
  <c r="BR196" i="2" s="1"/>
  <c r="P196" i="2"/>
  <c r="Q196" i="2"/>
  <c r="R196" i="2"/>
  <c r="S196" i="2"/>
  <c r="BV196" i="2" s="1"/>
  <c r="T196" i="2"/>
  <c r="U196" i="2"/>
  <c r="V196" i="2"/>
  <c r="W196" i="2"/>
  <c r="BZ196" i="2" s="1"/>
  <c r="X196" i="2"/>
  <c r="O197" i="2"/>
  <c r="P197" i="2"/>
  <c r="Q197" i="2"/>
  <c r="R197" i="2"/>
  <c r="S197" i="2"/>
  <c r="T197" i="2"/>
  <c r="U197" i="2"/>
  <c r="V197" i="2"/>
  <c r="W197" i="2"/>
  <c r="X197" i="2"/>
  <c r="O198" i="2"/>
  <c r="P198" i="2"/>
  <c r="Q198" i="2"/>
  <c r="R198" i="2"/>
  <c r="S198" i="2"/>
  <c r="T198" i="2"/>
  <c r="U198" i="2"/>
  <c r="BX198" i="2" s="1"/>
  <c r="V198" i="2"/>
  <c r="W198" i="2"/>
  <c r="X198" i="2"/>
  <c r="O199" i="2"/>
  <c r="P199" i="2"/>
  <c r="Q199" i="2"/>
  <c r="R199" i="2"/>
  <c r="S199" i="2"/>
  <c r="T199" i="2"/>
  <c r="U199" i="2"/>
  <c r="V199" i="2"/>
  <c r="W199" i="2"/>
  <c r="X199" i="2"/>
  <c r="CA199" i="2" s="1"/>
  <c r="O200" i="2"/>
  <c r="BR200" i="2" s="1"/>
  <c r="P200" i="2"/>
  <c r="Q200" i="2"/>
  <c r="R200" i="2"/>
  <c r="S200" i="2"/>
  <c r="BV200" i="2" s="1"/>
  <c r="T200" i="2"/>
  <c r="U200" i="2"/>
  <c r="V200" i="2"/>
  <c r="W200" i="2"/>
  <c r="X200" i="2"/>
  <c r="CA200" i="2" s="1"/>
  <c r="O201" i="2"/>
  <c r="P201" i="2"/>
  <c r="Q201" i="2"/>
  <c r="BT201" i="2" s="1"/>
  <c r="R201" i="2"/>
  <c r="S201" i="2"/>
  <c r="T201" i="2"/>
  <c r="U201" i="2"/>
  <c r="BX201" i="2" s="1"/>
  <c r="V201" i="2"/>
  <c r="W201" i="2"/>
  <c r="X201" i="2"/>
  <c r="O202" i="2"/>
  <c r="P202" i="2"/>
  <c r="BS202" i="2" s="1"/>
  <c r="Q202" i="2"/>
  <c r="R202" i="2"/>
  <c r="S202" i="2"/>
  <c r="T202" i="2"/>
  <c r="U202" i="2"/>
  <c r="V202" i="2"/>
  <c r="W202" i="2"/>
  <c r="X202" i="2"/>
  <c r="O203" i="2"/>
  <c r="P203" i="2"/>
  <c r="Q203" i="2"/>
  <c r="R203" i="2"/>
  <c r="S203" i="2"/>
  <c r="T203" i="2"/>
  <c r="U203" i="2"/>
  <c r="V203" i="2"/>
  <c r="W203" i="2"/>
  <c r="BZ203" i="2" s="1"/>
  <c r="X203" i="2"/>
  <c r="CA203" i="2" s="1"/>
  <c r="O204" i="2"/>
  <c r="P204" i="2"/>
  <c r="Q204" i="2"/>
  <c r="R204" i="2"/>
  <c r="S204" i="2"/>
  <c r="T204" i="2"/>
  <c r="U204" i="2"/>
  <c r="V204" i="2"/>
  <c r="W204" i="2"/>
  <c r="X204" i="2"/>
  <c r="CA204" i="2" s="1"/>
  <c r="O205" i="2"/>
  <c r="P205" i="2"/>
  <c r="Q205" i="2"/>
  <c r="BT205" i="2" s="1"/>
  <c r="R205" i="2"/>
  <c r="S205" i="2"/>
  <c r="T205" i="2"/>
  <c r="U205" i="2"/>
  <c r="BX205" i="2" s="1"/>
  <c r="V205" i="2"/>
  <c r="W205" i="2"/>
  <c r="X205" i="2"/>
  <c r="CA205" i="2" s="1"/>
  <c r="O206" i="2"/>
  <c r="P206" i="2"/>
  <c r="Q206" i="2"/>
  <c r="R206" i="2"/>
  <c r="S206" i="2"/>
  <c r="T206" i="2"/>
  <c r="U206" i="2"/>
  <c r="V206" i="2"/>
  <c r="W206" i="2"/>
  <c r="X206" i="2"/>
  <c r="O207" i="2"/>
  <c r="P207" i="2"/>
  <c r="Q207" i="2"/>
  <c r="R207" i="2"/>
  <c r="S207" i="2"/>
  <c r="BV207" i="2" s="1"/>
  <c r="T207" i="2"/>
  <c r="U207" i="2"/>
  <c r="V207" i="2"/>
  <c r="W207" i="2"/>
  <c r="X207" i="2"/>
  <c r="CA207" i="2" s="1"/>
  <c r="O208" i="2"/>
  <c r="P208" i="2"/>
  <c r="Q208" i="2"/>
  <c r="R208" i="2"/>
  <c r="S208" i="2"/>
  <c r="T208" i="2"/>
  <c r="U208" i="2"/>
  <c r="V208" i="2"/>
  <c r="W208" i="2"/>
  <c r="X208" i="2"/>
  <c r="CA208" i="2" s="1"/>
  <c r="O209" i="2"/>
  <c r="P209" i="2"/>
  <c r="BS209" i="2" s="1"/>
  <c r="Q209" i="2"/>
  <c r="R209" i="2"/>
  <c r="S209" i="2"/>
  <c r="T209" i="2"/>
  <c r="U209" i="2"/>
  <c r="V209" i="2"/>
  <c r="W209" i="2"/>
  <c r="X209" i="2"/>
  <c r="O210" i="2"/>
  <c r="BR210" i="2" s="1"/>
  <c r="P210" i="2"/>
  <c r="Q210" i="2"/>
  <c r="R210" i="2"/>
  <c r="S210" i="2"/>
  <c r="BV210" i="2" s="1"/>
  <c r="T210" i="2"/>
  <c r="U210" i="2"/>
  <c r="V210" i="2"/>
  <c r="W210" i="2"/>
  <c r="BZ210" i="2" s="1"/>
  <c r="X210" i="2"/>
  <c r="O211" i="2"/>
  <c r="P211" i="2"/>
  <c r="Q211" i="2"/>
  <c r="R211" i="2"/>
  <c r="S211" i="2"/>
  <c r="T211" i="2"/>
  <c r="U211" i="2"/>
  <c r="V211" i="2"/>
  <c r="W211" i="2"/>
  <c r="X211" i="2"/>
  <c r="CA211" i="2" s="1"/>
  <c r="O212" i="2"/>
  <c r="P212" i="2"/>
  <c r="Q212" i="2"/>
  <c r="R212" i="2"/>
  <c r="S212" i="2"/>
  <c r="T212" i="2"/>
  <c r="U212" i="2"/>
  <c r="BX212" i="2" s="1"/>
  <c r="V212" i="2"/>
  <c r="W212" i="2"/>
  <c r="X212" i="2"/>
  <c r="O213" i="2"/>
  <c r="P213" i="2"/>
  <c r="Q213" i="2"/>
  <c r="R213" i="2"/>
  <c r="S213" i="2"/>
  <c r="T213" i="2"/>
  <c r="U213" i="2"/>
  <c r="V213" i="2"/>
  <c r="W213" i="2"/>
  <c r="X213" i="2"/>
  <c r="CA213" i="2" s="1"/>
  <c r="O214" i="2"/>
  <c r="BR214" i="2" s="1"/>
  <c r="P214" i="2"/>
  <c r="Q214" i="2"/>
  <c r="R214" i="2"/>
  <c r="S214" i="2"/>
  <c r="BV214" i="2" s="1"/>
  <c r="T214" i="2"/>
  <c r="U214" i="2"/>
  <c r="V214" i="2"/>
  <c r="W214" i="2"/>
  <c r="X214" i="2"/>
  <c r="O215" i="2"/>
  <c r="P215" i="2"/>
  <c r="Q215" i="2"/>
  <c r="R215" i="2"/>
  <c r="S215" i="2"/>
  <c r="T215" i="2"/>
  <c r="U215" i="2"/>
  <c r="V215" i="2"/>
  <c r="BY215" i="2" s="1"/>
  <c r="W215" i="2"/>
  <c r="X215" i="2"/>
  <c r="CA215" i="2" s="1"/>
  <c r="O216" i="2"/>
  <c r="P216" i="2"/>
  <c r="Q216" i="2"/>
  <c r="BT216" i="2" s="1"/>
  <c r="R216" i="2"/>
  <c r="S216" i="2"/>
  <c r="T216" i="2"/>
  <c r="U216" i="2"/>
  <c r="V216" i="2"/>
  <c r="W216" i="2"/>
  <c r="X216" i="2"/>
  <c r="CA216" i="2" s="1"/>
  <c r="O217" i="2"/>
  <c r="P217" i="2"/>
  <c r="Q217" i="2"/>
  <c r="R217" i="2"/>
  <c r="S217" i="2"/>
  <c r="T217" i="2"/>
  <c r="U217" i="2"/>
  <c r="V217" i="2"/>
  <c r="W217" i="2"/>
  <c r="BZ217" i="2" s="1"/>
  <c r="X217" i="2"/>
  <c r="O218" i="2"/>
  <c r="P218" i="2"/>
  <c r="Q218" i="2"/>
  <c r="R218" i="2"/>
  <c r="S218" i="2"/>
  <c r="T218" i="2"/>
  <c r="U218" i="2"/>
  <c r="V218" i="2"/>
  <c r="BY218" i="2" s="1"/>
  <c r="W218" i="2"/>
  <c r="X218" i="2"/>
  <c r="O219" i="2"/>
  <c r="P219" i="2"/>
  <c r="Q219" i="2"/>
  <c r="BT219" i="2" s="1"/>
  <c r="R219" i="2"/>
  <c r="S219" i="2"/>
  <c r="T219" i="2"/>
  <c r="U219" i="2"/>
  <c r="BX219" i="2" s="1"/>
  <c r="V219" i="2"/>
  <c r="W219" i="2"/>
  <c r="X219" i="2"/>
  <c r="O220" i="2"/>
  <c r="P220" i="2"/>
  <c r="Q220" i="2"/>
  <c r="R220" i="2"/>
  <c r="S220" i="2"/>
  <c r="T220" i="2"/>
  <c r="BW220" i="2" s="1"/>
  <c r="U220" i="2"/>
  <c r="V220" i="2"/>
  <c r="W220" i="2"/>
  <c r="X220" i="2"/>
  <c r="O221" i="2"/>
  <c r="P221" i="2"/>
  <c r="Q221" i="2"/>
  <c r="BT221" i="2" s="1"/>
  <c r="R221" i="2"/>
  <c r="S221" i="2"/>
  <c r="BV221" i="2" s="1"/>
  <c r="T221" i="2"/>
  <c r="U221" i="2"/>
  <c r="V221" i="2"/>
  <c r="W221" i="2"/>
  <c r="X221" i="2"/>
  <c r="CA221" i="2" s="1"/>
  <c r="O222" i="2"/>
  <c r="P222" i="2"/>
  <c r="BS222" i="2" s="1"/>
  <c r="Q222" i="2"/>
  <c r="R222" i="2"/>
  <c r="S222" i="2"/>
  <c r="T222" i="2"/>
  <c r="U222" i="2"/>
  <c r="V222" i="2"/>
  <c r="W222" i="2"/>
  <c r="X222" i="2"/>
  <c r="O223" i="2"/>
  <c r="P223" i="2"/>
  <c r="Q223" i="2"/>
  <c r="BT223" i="2" s="1"/>
  <c r="R223" i="2"/>
  <c r="S223" i="2"/>
  <c r="T223" i="2"/>
  <c r="U223" i="2"/>
  <c r="BX223" i="2" s="1"/>
  <c r="V223" i="2"/>
  <c r="W223" i="2"/>
  <c r="X223" i="2"/>
  <c r="CA223" i="2" s="1"/>
  <c r="O224" i="2"/>
  <c r="BR224" i="2" s="1"/>
  <c r="P224" i="2"/>
  <c r="Q224" i="2"/>
  <c r="R224" i="2"/>
  <c r="S224" i="2"/>
  <c r="BV224" i="2" s="1"/>
  <c r="T224" i="2"/>
  <c r="U224" i="2"/>
  <c r="V224" i="2"/>
  <c r="W224" i="2"/>
  <c r="BZ224" i="2" s="1"/>
  <c r="X224" i="2"/>
  <c r="O225" i="2"/>
  <c r="P225" i="2"/>
  <c r="Q225" i="2"/>
  <c r="BT225" i="2" s="1"/>
  <c r="R225" i="2"/>
  <c r="BU225" i="2" s="1"/>
  <c r="S225" i="2"/>
  <c r="T225" i="2"/>
  <c r="U225" i="2"/>
  <c r="BX225" i="2" s="1"/>
  <c r="V225" i="2"/>
  <c r="BY225" i="2" s="1"/>
  <c r="W225" i="2"/>
  <c r="X225" i="2"/>
  <c r="O226" i="2"/>
  <c r="BR226" i="2" s="1"/>
  <c r="P226" i="2"/>
  <c r="BS226" i="2" s="1"/>
  <c r="Q226" i="2"/>
  <c r="BT226" i="2" s="1"/>
  <c r="R226" i="2"/>
  <c r="S226" i="2"/>
  <c r="BV226" i="2" s="1"/>
  <c r="T226" i="2"/>
  <c r="BW226" i="2" s="1"/>
  <c r="U226" i="2"/>
  <c r="BX226" i="2" s="1"/>
  <c r="V226" i="2"/>
  <c r="W226" i="2"/>
  <c r="BZ226" i="2" s="1"/>
  <c r="X226" i="2"/>
  <c r="O227" i="2"/>
  <c r="P227" i="2"/>
  <c r="Q227" i="2"/>
  <c r="R227" i="2"/>
  <c r="S227" i="2"/>
  <c r="T227" i="2"/>
  <c r="U227" i="2"/>
  <c r="V227" i="2"/>
  <c r="W227" i="2"/>
  <c r="X227" i="2"/>
  <c r="O228" i="2"/>
  <c r="BR228" i="2" s="1"/>
  <c r="P228" i="2"/>
  <c r="Q228" i="2"/>
  <c r="R228" i="2"/>
  <c r="S228" i="2"/>
  <c r="BV228" i="2" s="1"/>
  <c r="T228" i="2"/>
  <c r="U228" i="2"/>
  <c r="V228" i="2"/>
  <c r="W228" i="2"/>
  <c r="BZ228" i="2" s="1"/>
  <c r="X228" i="2"/>
  <c r="O229" i="2"/>
  <c r="P229" i="2"/>
  <c r="Q229" i="2"/>
  <c r="BT229" i="2" s="1"/>
  <c r="R229" i="2"/>
  <c r="BU229" i="2" s="1"/>
  <c r="S229" i="2"/>
  <c r="T229" i="2"/>
  <c r="U229" i="2"/>
  <c r="BX229" i="2" s="1"/>
  <c r="V229" i="2"/>
  <c r="BY229" i="2" s="1"/>
  <c r="W229" i="2"/>
  <c r="X229" i="2"/>
  <c r="CA229" i="2" s="1"/>
  <c r="O230" i="2"/>
  <c r="BR230" i="2" s="1"/>
  <c r="P230" i="2"/>
  <c r="BS230" i="2" s="1"/>
  <c r="Q230" i="2"/>
  <c r="BT230" i="2" s="1"/>
  <c r="R230" i="2"/>
  <c r="S230" i="2"/>
  <c r="T230" i="2"/>
  <c r="BW230" i="2" s="1"/>
  <c r="U230" i="2"/>
  <c r="BX230" i="2" s="1"/>
  <c r="V230" i="2"/>
  <c r="W230" i="2"/>
  <c r="BZ230" i="2" s="1"/>
  <c r="X230" i="2"/>
  <c r="CA230" i="2" s="1"/>
  <c r="O231" i="2"/>
  <c r="P231" i="2"/>
  <c r="Q231" i="2"/>
  <c r="R231" i="2"/>
  <c r="S231" i="2"/>
  <c r="T231" i="2"/>
  <c r="U231" i="2"/>
  <c r="V231" i="2"/>
  <c r="W231" i="2"/>
  <c r="X231" i="2"/>
  <c r="CA231" i="2" s="1"/>
  <c r="O232" i="2"/>
  <c r="BR232" i="2" s="1"/>
  <c r="P232" i="2"/>
  <c r="Q232" i="2"/>
  <c r="R232" i="2"/>
  <c r="S232" i="2"/>
  <c r="BV232" i="2" s="1"/>
  <c r="T232" i="2"/>
  <c r="U232" i="2"/>
  <c r="V232" i="2"/>
  <c r="W232" i="2"/>
  <c r="BZ232" i="2" s="1"/>
  <c r="X232" i="2"/>
  <c r="O233" i="2"/>
  <c r="P233" i="2"/>
  <c r="Q233" i="2"/>
  <c r="BT233" i="2" s="1"/>
  <c r="R233" i="2"/>
  <c r="BU233" i="2" s="1"/>
  <c r="S233" i="2"/>
  <c r="T233" i="2"/>
  <c r="U233" i="2"/>
  <c r="BX233" i="2" s="1"/>
  <c r="V233" i="2"/>
  <c r="BY233" i="2" s="1"/>
  <c r="W233" i="2"/>
  <c r="X233" i="2"/>
  <c r="O234" i="2"/>
  <c r="BR234" i="2" s="1"/>
  <c r="P234" i="2"/>
  <c r="BS234" i="2" s="1"/>
  <c r="Q234" i="2"/>
  <c r="R234" i="2"/>
  <c r="S234" i="2"/>
  <c r="BV234" i="2" s="1"/>
  <c r="T234" i="2"/>
  <c r="BW234" i="2" s="1"/>
  <c r="U234" i="2"/>
  <c r="BX234" i="2" s="1"/>
  <c r="V234" i="2"/>
  <c r="W234" i="2"/>
  <c r="BZ234" i="2" s="1"/>
  <c r="X234" i="2"/>
  <c r="O235" i="2"/>
  <c r="P235" i="2"/>
  <c r="Q235" i="2"/>
  <c r="R235" i="2"/>
  <c r="S235" i="2"/>
  <c r="T235" i="2"/>
  <c r="U235" i="2"/>
  <c r="V235" i="2"/>
  <c r="W235" i="2"/>
  <c r="X235" i="2"/>
  <c r="O236" i="2"/>
  <c r="BR236" i="2" s="1"/>
  <c r="P236" i="2"/>
  <c r="Q236" i="2"/>
  <c r="R236" i="2"/>
  <c r="S236" i="2"/>
  <c r="BV236" i="2" s="1"/>
  <c r="T236" i="2"/>
  <c r="U236" i="2"/>
  <c r="V236" i="2"/>
  <c r="W236" i="2"/>
  <c r="BZ236" i="2" s="1"/>
  <c r="X236" i="2"/>
  <c r="O237" i="2"/>
  <c r="P237" i="2"/>
  <c r="Q237" i="2"/>
  <c r="R237" i="2"/>
  <c r="BU237" i="2" s="1"/>
  <c r="S237" i="2"/>
  <c r="T237" i="2"/>
  <c r="U237" i="2"/>
  <c r="BX237" i="2" s="1"/>
  <c r="V237" i="2"/>
  <c r="BY237" i="2" s="1"/>
  <c r="W237" i="2"/>
  <c r="X237" i="2"/>
  <c r="CA237" i="2" s="1"/>
  <c r="O238" i="2"/>
  <c r="BR238" i="2" s="1"/>
  <c r="P238" i="2"/>
  <c r="Q238" i="2"/>
  <c r="BT238" i="2" s="1"/>
  <c r="R238" i="2"/>
  <c r="S238" i="2"/>
  <c r="BV238" i="2" s="1"/>
  <c r="T238" i="2"/>
  <c r="U238" i="2"/>
  <c r="BX238" i="2" s="1"/>
  <c r="V238" i="2"/>
  <c r="W238" i="2"/>
  <c r="BZ238" i="2" s="1"/>
  <c r="X238" i="2"/>
  <c r="O239" i="2"/>
  <c r="P239" i="2"/>
  <c r="Q239" i="2"/>
  <c r="R239" i="2"/>
  <c r="S239" i="2"/>
  <c r="T239" i="2"/>
  <c r="U239" i="2"/>
  <c r="V239" i="2"/>
  <c r="W239" i="2"/>
  <c r="X239" i="2"/>
  <c r="CA239" i="2" s="1"/>
  <c r="O240" i="2"/>
  <c r="BR240" i="2" s="1"/>
  <c r="P240" i="2"/>
  <c r="Q240" i="2"/>
  <c r="R240" i="2"/>
  <c r="S240" i="2"/>
  <c r="BV240" i="2" s="1"/>
  <c r="T240" i="2"/>
  <c r="U240" i="2"/>
  <c r="V240" i="2"/>
  <c r="W240" i="2"/>
  <c r="BZ240" i="2" s="1"/>
  <c r="X240" i="2"/>
  <c r="O241" i="2"/>
  <c r="P241" i="2"/>
  <c r="Q241" i="2"/>
  <c r="BT241" i="2" s="1"/>
  <c r="R241" i="2"/>
  <c r="BU241" i="2" s="1"/>
  <c r="S241" i="2"/>
  <c r="T241" i="2"/>
  <c r="U241" i="2"/>
  <c r="BX241" i="2" s="1"/>
  <c r="V241" i="2"/>
  <c r="BY241" i="2" s="1"/>
  <c r="W241" i="2"/>
  <c r="X241" i="2"/>
  <c r="O242" i="2"/>
  <c r="P242" i="2"/>
  <c r="Q242" i="2"/>
  <c r="BT242" i="2" s="1"/>
  <c r="R242" i="2"/>
  <c r="S242" i="2"/>
  <c r="T242" i="2"/>
  <c r="U242" i="2"/>
  <c r="V242" i="2"/>
  <c r="BY242" i="2" s="1"/>
  <c r="W242" i="2"/>
  <c r="X242" i="2"/>
  <c r="O243" i="2"/>
  <c r="P243" i="2"/>
  <c r="Q243" i="2"/>
  <c r="R243" i="2"/>
  <c r="S243" i="2"/>
  <c r="T243" i="2"/>
  <c r="U243" i="2"/>
  <c r="V243" i="2"/>
  <c r="W243" i="2"/>
  <c r="BZ243" i="2" s="1"/>
  <c r="X243" i="2"/>
  <c r="O245" i="2"/>
  <c r="AQ245" i="2" s="1"/>
  <c r="P245" i="2"/>
  <c r="Q245" i="2"/>
  <c r="R245" i="2"/>
  <c r="S245" i="2"/>
  <c r="AU245" i="2" s="1"/>
  <c r="T245" i="2"/>
  <c r="U245" i="2"/>
  <c r="V245" i="2"/>
  <c r="W245" i="2"/>
  <c r="AY245" i="2" s="1"/>
  <c r="X245" i="2"/>
  <c r="AZ245" i="2" s="1"/>
  <c r="N193" i="2"/>
  <c r="N194" i="2"/>
  <c r="N195" i="2"/>
  <c r="N196" i="2"/>
  <c r="BQ196" i="2" s="1"/>
  <c r="N197" i="2"/>
  <c r="N198" i="2"/>
  <c r="N199" i="2"/>
  <c r="N200" i="2"/>
  <c r="BQ200" i="2" s="1"/>
  <c r="N201" i="2"/>
  <c r="N202" i="2"/>
  <c r="N203" i="2"/>
  <c r="N204" i="2"/>
  <c r="N205" i="2"/>
  <c r="N206" i="2"/>
  <c r="N207" i="2"/>
  <c r="N208" i="2"/>
  <c r="BQ208" i="2" s="1"/>
  <c r="N209" i="2"/>
  <c r="N210" i="2"/>
  <c r="N211" i="2"/>
  <c r="N212" i="2"/>
  <c r="BQ212" i="2" s="1"/>
  <c r="N213" i="2"/>
  <c r="N214" i="2"/>
  <c r="N215" i="2"/>
  <c r="N216" i="2"/>
  <c r="BQ216" i="2" s="1"/>
  <c r="N217" i="2"/>
  <c r="N218" i="2"/>
  <c r="N219" i="2"/>
  <c r="N220" i="2"/>
  <c r="N221" i="2"/>
  <c r="N222" i="2"/>
  <c r="N223" i="2"/>
  <c r="N224" i="2"/>
  <c r="BQ224" i="2" s="1"/>
  <c r="N225" i="2"/>
  <c r="N226" i="2"/>
  <c r="N227" i="2"/>
  <c r="N228" i="2"/>
  <c r="BQ228" i="2" s="1"/>
  <c r="N229" i="2"/>
  <c r="N230" i="2"/>
  <c r="N231" i="2"/>
  <c r="N232" i="2"/>
  <c r="BQ232" i="2" s="1"/>
  <c r="N233" i="2"/>
  <c r="N234" i="2"/>
  <c r="N235" i="2"/>
  <c r="N236" i="2"/>
  <c r="N237" i="2"/>
  <c r="N238" i="2"/>
  <c r="N239" i="2"/>
  <c r="N240" i="2"/>
  <c r="BQ240" i="2" s="1"/>
  <c r="N241" i="2"/>
  <c r="N242" i="2"/>
  <c r="N243" i="2"/>
  <c r="N245" i="2"/>
  <c r="AP245" i="2" s="1"/>
  <c r="N192" i="2"/>
  <c r="O131" i="2"/>
  <c r="P131" i="2"/>
  <c r="Q131" i="2"/>
  <c r="R131" i="2"/>
  <c r="S131" i="2"/>
  <c r="T131" i="2"/>
  <c r="BW131" i="2" s="1"/>
  <c r="U131" i="2"/>
  <c r="BX131" i="2" s="1"/>
  <c r="V131" i="2"/>
  <c r="W131" i="2"/>
  <c r="X131" i="2"/>
  <c r="O132" i="2"/>
  <c r="P132" i="2"/>
  <c r="Q132" i="2"/>
  <c r="R132" i="2"/>
  <c r="S132" i="2"/>
  <c r="T132" i="2"/>
  <c r="U132" i="2"/>
  <c r="V132" i="2"/>
  <c r="W132" i="2"/>
  <c r="X132" i="2"/>
  <c r="O133" i="2"/>
  <c r="P133" i="2"/>
  <c r="Q133" i="2"/>
  <c r="R133" i="2"/>
  <c r="S133" i="2"/>
  <c r="BV133" i="2" s="1"/>
  <c r="T133" i="2"/>
  <c r="U133" i="2"/>
  <c r="V133" i="2"/>
  <c r="W133" i="2"/>
  <c r="BZ133" i="2" s="1"/>
  <c r="X133" i="2"/>
  <c r="CA133" i="2" s="1"/>
  <c r="O134" i="2"/>
  <c r="P134" i="2"/>
  <c r="Q134" i="2"/>
  <c r="BT134" i="2" s="1"/>
  <c r="R134" i="2"/>
  <c r="BU134" i="2" s="1"/>
  <c r="S134" i="2"/>
  <c r="BV134" i="2" s="1"/>
  <c r="T134" i="2"/>
  <c r="U134" i="2"/>
  <c r="V134" i="2"/>
  <c r="W134" i="2"/>
  <c r="X134" i="2"/>
  <c r="O135" i="2"/>
  <c r="P135" i="2"/>
  <c r="BS135" i="2" s="1"/>
  <c r="Q135" i="2"/>
  <c r="R135" i="2"/>
  <c r="S135" i="2"/>
  <c r="T135" i="2"/>
  <c r="U135" i="2"/>
  <c r="V135" i="2"/>
  <c r="W135" i="2"/>
  <c r="X135" i="2"/>
  <c r="CA135" i="2" s="1"/>
  <c r="O136" i="2"/>
  <c r="BR136" i="2" s="1"/>
  <c r="P136" i="2"/>
  <c r="Q136" i="2"/>
  <c r="R136" i="2"/>
  <c r="S136" i="2"/>
  <c r="T136" i="2"/>
  <c r="U136" i="2"/>
  <c r="V136" i="2"/>
  <c r="W136" i="2"/>
  <c r="X136" i="2"/>
  <c r="O137" i="2"/>
  <c r="BR137" i="2" s="1"/>
  <c r="P137" i="2"/>
  <c r="Q137" i="2"/>
  <c r="R137" i="2"/>
  <c r="S137" i="2"/>
  <c r="BV137" i="2" s="1"/>
  <c r="T137" i="2"/>
  <c r="U137" i="2"/>
  <c r="V137" i="2"/>
  <c r="BY137" i="2" s="1"/>
  <c r="W137" i="2"/>
  <c r="BZ137" i="2" s="1"/>
  <c r="X137" i="2"/>
  <c r="O138" i="2"/>
  <c r="P138" i="2"/>
  <c r="Q138" i="2"/>
  <c r="R138" i="2"/>
  <c r="S138" i="2"/>
  <c r="T138" i="2"/>
  <c r="BW138" i="2" s="1"/>
  <c r="U138" i="2"/>
  <c r="BX138" i="2" s="1"/>
  <c r="V138" i="2"/>
  <c r="BY138" i="2" s="1"/>
  <c r="W138" i="2"/>
  <c r="X138" i="2"/>
  <c r="O139" i="2"/>
  <c r="P139" i="2"/>
  <c r="Q139" i="2"/>
  <c r="R139" i="2"/>
  <c r="S139" i="2"/>
  <c r="T139" i="2"/>
  <c r="BW139" i="2" s="1"/>
  <c r="U139" i="2"/>
  <c r="V139" i="2"/>
  <c r="W139" i="2"/>
  <c r="X139" i="2"/>
  <c r="CA139" i="2" s="1"/>
  <c r="O140" i="2"/>
  <c r="P140" i="2"/>
  <c r="Q140" i="2"/>
  <c r="R140" i="2"/>
  <c r="S140" i="2"/>
  <c r="T140" i="2"/>
  <c r="U140" i="2"/>
  <c r="V140" i="2"/>
  <c r="W140" i="2"/>
  <c r="X140" i="2"/>
  <c r="O141" i="2"/>
  <c r="BR141" i="2" s="1"/>
  <c r="P141" i="2"/>
  <c r="Q141" i="2"/>
  <c r="R141" i="2"/>
  <c r="S141" i="2"/>
  <c r="BV141" i="2" s="1"/>
  <c r="T141" i="2"/>
  <c r="U141" i="2"/>
  <c r="V141" i="2"/>
  <c r="W141" i="2"/>
  <c r="BZ141" i="2" s="1"/>
  <c r="X141" i="2"/>
  <c r="CA141" i="2" s="1"/>
  <c r="O142" i="2"/>
  <c r="P142" i="2"/>
  <c r="Q142" i="2"/>
  <c r="BT142" i="2" s="1"/>
  <c r="R142" i="2"/>
  <c r="BU142" i="2" s="1"/>
  <c r="S142" i="2"/>
  <c r="T142" i="2"/>
  <c r="U142" i="2"/>
  <c r="V142" i="2"/>
  <c r="W142" i="2"/>
  <c r="X142" i="2"/>
  <c r="O143" i="2"/>
  <c r="P143" i="2"/>
  <c r="BS143" i="2" s="1"/>
  <c r="Q143" i="2"/>
  <c r="R143" i="2"/>
  <c r="S143" i="2"/>
  <c r="T143" i="2"/>
  <c r="U143" i="2"/>
  <c r="V143" i="2"/>
  <c r="W143" i="2"/>
  <c r="X143" i="2"/>
  <c r="CA143" i="2" s="1"/>
  <c r="O144" i="2"/>
  <c r="P144" i="2"/>
  <c r="Q144" i="2"/>
  <c r="R144" i="2"/>
  <c r="S144" i="2"/>
  <c r="T144" i="2"/>
  <c r="U144" i="2"/>
  <c r="BX144" i="2" s="1"/>
  <c r="V144" i="2"/>
  <c r="BY144" i="2" s="1"/>
  <c r="W144" i="2"/>
  <c r="X144" i="2"/>
  <c r="O145" i="2"/>
  <c r="BR145" i="2" s="1"/>
  <c r="P145" i="2"/>
  <c r="Q145" i="2"/>
  <c r="R145" i="2"/>
  <c r="S145" i="2"/>
  <c r="BV145" i="2" s="1"/>
  <c r="T145" i="2"/>
  <c r="U145" i="2"/>
  <c r="V145" i="2"/>
  <c r="BY145" i="2" s="1"/>
  <c r="W145" i="2"/>
  <c r="BZ145" i="2" s="1"/>
  <c r="X145" i="2"/>
  <c r="CA145" i="2" s="1"/>
  <c r="O146" i="2"/>
  <c r="P146" i="2"/>
  <c r="Q146" i="2"/>
  <c r="R146" i="2"/>
  <c r="S146" i="2"/>
  <c r="T146" i="2"/>
  <c r="U146" i="2"/>
  <c r="BX146" i="2" s="1"/>
  <c r="V146" i="2"/>
  <c r="BY146" i="2" s="1"/>
  <c r="W146" i="2"/>
  <c r="X146" i="2"/>
  <c r="O147" i="2"/>
  <c r="P147" i="2"/>
  <c r="Q147" i="2"/>
  <c r="R147" i="2"/>
  <c r="S147" i="2"/>
  <c r="T147" i="2"/>
  <c r="BW147" i="2" s="1"/>
  <c r="U147" i="2"/>
  <c r="BX147" i="2" s="1"/>
  <c r="V147" i="2"/>
  <c r="W147" i="2"/>
  <c r="X147" i="2"/>
  <c r="CA147" i="2" s="1"/>
  <c r="O148" i="2"/>
  <c r="P148" i="2"/>
  <c r="Q148" i="2"/>
  <c r="R148" i="2"/>
  <c r="S148" i="2"/>
  <c r="T148" i="2"/>
  <c r="U148" i="2"/>
  <c r="V148" i="2"/>
  <c r="W148" i="2"/>
  <c r="X148" i="2"/>
  <c r="O149" i="2"/>
  <c r="P149" i="2"/>
  <c r="Q149" i="2"/>
  <c r="R149" i="2"/>
  <c r="BU149" i="2" s="1"/>
  <c r="S149" i="2"/>
  <c r="BV149" i="2" s="1"/>
  <c r="T149" i="2"/>
  <c r="U149" i="2"/>
  <c r="V149" i="2"/>
  <c r="W149" i="2"/>
  <c r="BZ149" i="2" s="1"/>
  <c r="X149" i="2"/>
  <c r="CA149" i="2" s="1"/>
  <c r="O150" i="2"/>
  <c r="P150" i="2"/>
  <c r="Q150" i="2"/>
  <c r="BT150" i="2" s="1"/>
  <c r="R150" i="2"/>
  <c r="BU150" i="2" s="1"/>
  <c r="S150" i="2"/>
  <c r="BV150" i="2" s="1"/>
  <c r="T150" i="2"/>
  <c r="U150" i="2"/>
  <c r="V150" i="2"/>
  <c r="W150" i="2"/>
  <c r="X150" i="2"/>
  <c r="O151" i="2"/>
  <c r="P151" i="2"/>
  <c r="BS151" i="2" s="1"/>
  <c r="Q151" i="2"/>
  <c r="R151" i="2"/>
  <c r="S151" i="2"/>
  <c r="T151" i="2"/>
  <c r="U151" i="2"/>
  <c r="V151" i="2"/>
  <c r="W151" i="2"/>
  <c r="X151" i="2"/>
  <c r="CA151" i="2" s="1"/>
  <c r="O152" i="2"/>
  <c r="P152" i="2"/>
  <c r="Q152" i="2"/>
  <c r="R152" i="2"/>
  <c r="S152" i="2"/>
  <c r="T152" i="2"/>
  <c r="U152" i="2"/>
  <c r="BX152" i="2" s="1"/>
  <c r="V152" i="2"/>
  <c r="BY152" i="2" s="1"/>
  <c r="W152" i="2"/>
  <c r="X152" i="2"/>
  <c r="O153" i="2"/>
  <c r="BR153" i="2" s="1"/>
  <c r="P153" i="2"/>
  <c r="Q153" i="2"/>
  <c r="R153" i="2"/>
  <c r="BU153" i="2" s="1"/>
  <c r="S153" i="2"/>
  <c r="BV153" i="2" s="1"/>
  <c r="T153" i="2"/>
  <c r="U153" i="2"/>
  <c r="V153" i="2"/>
  <c r="BY153" i="2" s="1"/>
  <c r="W153" i="2"/>
  <c r="BZ153" i="2" s="1"/>
  <c r="X153" i="2"/>
  <c r="CA153" i="2" s="1"/>
  <c r="O154" i="2"/>
  <c r="P154" i="2"/>
  <c r="Q154" i="2"/>
  <c r="R154" i="2"/>
  <c r="S154" i="2"/>
  <c r="T154" i="2"/>
  <c r="BW154" i="2" s="1"/>
  <c r="U154" i="2"/>
  <c r="BX154" i="2" s="1"/>
  <c r="V154" i="2"/>
  <c r="BY154" i="2" s="1"/>
  <c r="W154" i="2"/>
  <c r="X154" i="2"/>
  <c r="O155" i="2"/>
  <c r="P155" i="2"/>
  <c r="Q155" i="2"/>
  <c r="R155" i="2"/>
  <c r="S155" i="2"/>
  <c r="T155" i="2"/>
  <c r="BW155" i="2" s="1"/>
  <c r="U155" i="2"/>
  <c r="V155" i="2"/>
  <c r="W155" i="2"/>
  <c r="X155" i="2"/>
  <c r="CA155" i="2" s="1"/>
  <c r="O156" i="2"/>
  <c r="P156" i="2"/>
  <c r="Q156" i="2"/>
  <c r="R156" i="2"/>
  <c r="S156" i="2"/>
  <c r="T156" i="2"/>
  <c r="U156" i="2"/>
  <c r="V156" i="2"/>
  <c r="W156" i="2"/>
  <c r="X156" i="2"/>
  <c r="O157" i="2"/>
  <c r="P157" i="2"/>
  <c r="Q157" i="2"/>
  <c r="R157" i="2"/>
  <c r="S157" i="2"/>
  <c r="BV157" i="2" s="1"/>
  <c r="T157" i="2"/>
  <c r="U157" i="2"/>
  <c r="V157" i="2"/>
  <c r="W157" i="2"/>
  <c r="BZ157" i="2" s="1"/>
  <c r="X157" i="2"/>
  <c r="CA157" i="2" s="1"/>
  <c r="O158" i="2"/>
  <c r="P158" i="2"/>
  <c r="Q158" i="2"/>
  <c r="BT158" i="2" s="1"/>
  <c r="R158" i="2"/>
  <c r="BU158" i="2" s="1"/>
  <c r="S158" i="2"/>
  <c r="T158" i="2"/>
  <c r="U158" i="2"/>
  <c r="V158" i="2"/>
  <c r="W158" i="2"/>
  <c r="X158" i="2"/>
  <c r="O159" i="2"/>
  <c r="P159" i="2"/>
  <c r="Q159" i="2"/>
  <c r="R159" i="2"/>
  <c r="S159" i="2"/>
  <c r="T159" i="2"/>
  <c r="U159" i="2"/>
  <c r="V159" i="2"/>
  <c r="W159" i="2"/>
  <c r="X159" i="2"/>
  <c r="CA159" i="2" s="1"/>
  <c r="O160" i="2"/>
  <c r="P160" i="2"/>
  <c r="Q160" i="2"/>
  <c r="R160" i="2"/>
  <c r="S160" i="2"/>
  <c r="T160" i="2"/>
  <c r="U160" i="2"/>
  <c r="BX160" i="2" s="1"/>
  <c r="V160" i="2"/>
  <c r="BY160" i="2" s="1"/>
  <c r="W160" i="2"/>
  <c r="X160" i="2"/>
  <c r="O161" i="2"/>
  <c r="BR161" i="2" s="1"/>
  <c r="P161" i="2"/>
  <c r="Q161" i="2"/>
  <c r="R161" i="2"/>
  <c r="S161" i="2"/>
  <c r="BV161" i="2" s="1"/>
  <c r="T161" i="2"/>
  <c r="U161" i="2"/>
  <c r="V161" i="2"/>
  <c r="BY161" i="2" s="1"/>
  <c r="W161" i="2"/>
  <c r="X161" i="2"/>
  <c r="CA161" i="2" s="1"/>
  <c r="O162" i="2"/>
  <c r="P162" i="2"/>
  <c r="Q162" i="2"/>
  <c r="R162" i="2"/>
  <c r="S162" i="2"/>
  <c r="T162" i="2"/>
  <c r="U162" i="2"/>
  <c r="BX162" i="2" s="1"/>
  <c r="V162" i="2"/>
  <c r="BY162" i="2" s="1"/>
  <c r="W162" i="2"/>
  <c r="X162" i="2"/>
  <c r="O163" i="2"/>
  <c r="P163" i="2"/>
  <c r="Q163" i="2"/>
  <c r="R163" i="2"/>
  <c r="S163" i="2"/>
  <c r="T163" i="2"/>
  <c r="BW163" i="2" s="1"/>
  <c r="U163" i="2"/>
  <c r="V163" i="2"/>
  <c r="W163" i="2"/>
  <c r="X163" i="2"/>
  <c r="CA163" i="2" s="1"/>
  <c r="O164" i="2"/>
  <c r="P164" i="2"/>
  <c r="Q164" i="2"/>
  <c r="R164" i="2"/>
  <c r="S164" i="2"/>
  <c r="T164" i="2"/>
  <c r="U164" i="2"/>
  <c r="V164" i="2"/>
  <c r="W164" i="2"/>
  <c r="X164" i="2"/>
  <c r="O165" i="2"/>
  <c r="P165" i="2"/>
  <c r="Q165" i="2"/>
  <c r="R165" i="2"/>
  <c r="BU165" i="2" s="1"/>
  <c r="S165" i="2"/>
  <c r="BV165" i="2" s="1"/>
  <c r="T165" i="2"/>
  <c r="U165" i="2"/>
  <c r="V165" i="2"/>
  <c r="W165" i="2"/>
  <c r="BZ165" i="2" s="1"/>
  <c r="X165" i="2"/>
  <c r="CA165" i="2" s="1"/>
  <c r="O166" i="2"/>
  <c r="P166" i="2"/>
  <c r="BS166" i="2" s="1"/>
  <c r="Q166" i="2"/>
  <c r="BT166" i="2" s="1"/>
  <c r="R166" i="2"/>
  <c r="BU166" i="2" s="1"/>
  <c r="S166" i="2"/>
  <c r="T166" i="2"/>
  <c r="U166" i="2"/>
  <c r="V166" i="2"/>
  <c r="W166" i="2"/>
  <c r="X166" i="2"/>
  <c r="O167" i="2"/>
  <c r="P167" i="2"/>
  <c r="BS167" i="2" s="1"/>
  <c r="Q167" i="2"/>
  <c r="R167" i="2"/>
  <c r="BU167" i="2" s="1"/>
  <c r="S167" i="2"/>
  <c r="T167" i="2"/>
  <c r="U167" i="2"/>
  <c r="BX167" i="2" s="1"/>
  <c r="V167" i="2"/>
  <c r="W167" i="2"/>
  <c r="X167" i="2"/>
  <c r="CA167" i="2" s="1"/>
  <c r="O168" i="2"/>
  <c r="P168" i="2"/>
  <c r="Q168" i="2"/>
  <c r="R168" i="2"/>
  <c r="S168" i="2"/>
  <c r="T168" i="2"/>
  <c r="U168" i="2"/>
  <c r="V168" i="2"/>
  <c r="BY168" i="2" s="1"/>
  <c r="W168" i="2"/>
  <c r="X168" i="2"/>
  <c r="O169" i="2"/>
  <c r="BR169" i="2" s="1"/>
  <c r="P169" i="2"/>
  <c r="Q169" i="2"/>
  <c r="R169" i="2"/>
  <c r="S169" i="2"/>
  <c r="T169" i="2"/>
  <c r="U169" i="2"/>
  <c r="V169" i="2"/>
  <c r="BY169" i="2" s="1"/>
  <c r="W169" i="2"/>
  <c r="BZ169" i="2" s="1"/>
  <c r="X169" i="2"/>
  <c r="CA169" i="2" s="1"/>
  <c r="O170" i="2"/>
  <c r="P170" i="2"/>
  <c r="Q170" i="2"/>
  <c r="R170" i="2"/>
  <c r="S170" i="2"/>
  <c r="T170" i="2"/>
  <c r="U170" i="2"/>
  <c r="BX170" i="2" s="1"/>
  <c r="V170" i="2"/>
  <c r="BY170" i="2" s="1"/>
  <c r="W170" i="2"/>
  <c r="X170" i="2"/>
  <c r="O171" i="2"/>
  <c r="P171" i="2"/>
  <c r="Q171" i="2"/>
  <c r="BT171" i="2" s="1"/>
  <c r="R171" i="2"/>
  <c r="S171" i="2"/>
  <c r="T171" i="2"/>
  <c r="U171" i="2"/>
  <c r="V171" i="2"/>
  <c r="BY171" i="2" s="1"/>
  <c r="W171" i="2"/>
  <c r="X171" i="2"/>
  <c r="CA171" i="2" s="1"/>
  <c r="O172" i="2"/>
  <c r="P172" i="2"/>
  <c r="Q172" i="2"/>
  <c r="BT172" i="2" s="1"/>
  <c r="R172" i="2"/>
  <c r="S172" i="2"/>
  <c r="T172" i="2"/>
  <c r="U172" i="2"/>
  <c r="V172" i="2"/>
  <c r="BY172" i="2" s="1"/>
  <c r="W172" i="2"/>
  <c r="BZ172" i="2" s="1"/>
  <c r="X172" i="2"/>
  <c r="O173" i="2"/>
  <c r="BR173" i="2" s="1"/>
  <c r="P173" i="2"/>
  <c r="BS173" i="2" s="1"/>
  <c r="Q173" i="2"/>
  <c r="R173" i="2"/>
  <c r="S173" i="2"/>
  <c r="T173" i="2"/>
  <c r="BW173" i="2" s="1"/>
  <c r="U173" i="2"/>
  <c r="V173" i="2"/>
  <c r="W173" i="2"/>
  <c r="X173" i="2"/>
  <c r="CA173" i="2" s="1"/>
  <c r="O174" i="2"/>
  <c r="P174" i="2"/>
  <c r="BS174" i="2" s="1"/>
  <c r="Q174" i="2"/>
  <c r="BT174" i="2" s="1"/>
  <c r="R174" i="2"/>
  <c r="BU174" i="2" s="1"/>
  <c r="S174" i="2"/>
  <c r="T174" i="2"/>
  <c r="U174" i="2"/>
  <c r="V174" i="2"/>
  <c r="BY174" i="2" s="1"/>
  <c r="W174" i="2"/>
  <c r="X174" i="2"/>
  <c r="O175" i="2"/>
  <c r="P175" i="2"/>
  <c r="Q175" i="2"/>
  <c r="R175" i="2"/>
  <c r="S175" i="2"/>
  <c r="T175" i="2"/>
  <c r="BW175" i="2" s="1"/>
  <c r="U175" i="2"/>
  <c r="V175" i="2"/>
  <c r="W175" i="2"/>
  <c r="X175" i="2"/>
  <c r="CA175" i="2" s="1"/>
  <c r="O176" i="2"/>
  <c r="P176" i="2"/>
  <c r="Q176" i="2"/>
  <c r="R176" i="2"/>
  <c r="S176" i="2"/>
  <c r="T176" i="2"/>
  <c r="U176" i="2"/>
  <c r="BX176" i="2" s="1"/>
  <c r="V176" i="2"/>
  <c r="BY176" i="2" s="1"/>
  <c r="W176" i="2"/>
  <c r="X176" i="2"/>
  <c r="O177" i="2"/>
  <c r="BR177" i="2" s="1"/>
  <c r="P177" i="2"/>
  <c r="BS177" i="2" s="1"/>
  <c r="Q177" i="2"/>
  <c r="R177" i="2"/>
  <c r="S177" i="2"/>
  <c r="BV177" i="2" s="1"/>
  <c r="T177" i="2"/>
  <c r="U177" i="2"/>
  <c r="V177" i="2"/>
  <c r="W177" i="2"/>
  <c r="BZ177" i="2" s="1"/>
  <c r="X177" i="2"/>
  <c r="CA177" i="2" s="1"/>
  <c r="O178" i="2"/>
  <c r="P178" i="2"/>
  <c r="Q178" i="2"/>
  <c r="BT178" i="2" s="1"/>
  <c r="R178" i="2"/>
  <c r="BU178" i="2" s="1"/>
  <c r="S178" i="2"/>
  <c r="T178" i="2"/>
  <c r="U178" i="2"/>
  <c r="V178" i="2"/>
  <c r="W178" i="2"/>
  <c r="X178" i="2"/>
  <c r="O179" i="2"/>
  <c r="P179" i="2"/>
  <c r="BS179" i="2" s="1"/>
  <c r="Q179" i="2"/>
  <c r="R179" i="2"/>
  <c r="S179" i="2"/>
  <c r="T179" i="2"/>
  <c r="BW179" i="2" s="1"/>
  <c r="U179" i="2"/>
  <c r="V179" i="2"/>
  <c r="W179" i="2"/>
  <c r="X179" i="2"/>
  <c r="CA179" i="2" s="1"/>
  <c r="O180" i="2"/>
  <c r="P180" i="2"/>
  <c r="Q180" i="2"/>
  <c r="BT180" i="2" s="1"/>
  <c r="R180" i="2"/>
  <c r="S180" i="2"/>
  <c r="T180" i="2"/>
  <c r="U180" i="2"/>
  <c r="BX180" i="2" s="1"/>
  <c r="V180" i="2"/>
  <c r="W180" i="2"/>
  <c r="X180" i="2"/>
  <c r="O181" i="2"/>
  <c r="P181" i="2"/>
  <c r="Q181" i="2"/>
  <c r="R181" i="2"/>
  <c r="S181" i="2"/>
  <c r="BV181" i="2" s="1"/>
  <c r="T181" i="2"/>
  <c r="U181" i="2"/>
  <c r="V181" i="2"/>
  <c r="W181" i="2"/>
  <c r="BZ181" i="2" s="1"/>
  <c r="X181" i="2"/>
  <c r="CA181" i="2" s="1"/>
  <c r="O182" i="2"/>
  <c r="P182" i="2"/>
  <c r="BS182" i="2" s="1"/>
  <c r="Q182" i="2"/>
  <c r="R182" i="2"/>
  <c r="S182" i="2"/>
  <c r="T182" i="2"/>
  <c r="U182" i="2"/>
  <c r="BX182" i="2" s="1"/>
  <c r="V182" i="2"/>
  <c r="W182" i="2"/>
  <c r="X182" i="2"/>
  <c r="O184" i="2"/>
  <c r="AQ141" i="2" s="1"/>
  <c r="P184" i="2"/>
  <c r="Q184" i="2"/>
  <c r="AS184" i="2" s="1"/>
  <c r="R184" i="2"/>
  <c r="S184" i="2"/>
  <c r="AU177" i="2" s="1"/>
  <c r="T184" i="2"/>
  <c r="U184" i="2"/>
  <c r="AW184" i="2" s="1"/>
  <c r="V184" i="2"/>
  <c r="W184" i="2"/>
  <c r="AY145" i="2" s="1"/>
  <c r="X184" i="2"/>
  <c r="CA184" i="2" s="1"/>
  <c r="N132" i="2"/>
  <c r="N133" i="2"/>
  <c r="N134" i="2"/>
  <c r="N135" i="2"/>
  <c r="BQ135" i="2" s="1"/>
  <c r="N136" i="2"/>
  <c r="N137" i="2"/>
  <c r="N138" i="2"/>
  <c r="N139" i="2"/>
  <c r="N140" i="2"/>
  <c r="N141" i="2"/>
  <c r="N142" i="2"/>
  <c r="N143" i="2"/>
  <c r="BQ143" i="2" s="1"/>
  <c r="N144" i="2"/>
  <c r="N145" i="2"/>
  <c r="N146" i="2"/>
  <c r="N147" i="2"/>
  <c r="N148" i="2"/>
  <c r="BQ148" i="2" s="1"/>
  <c r="N149" i="2"/>
  <c r="N150" i="2"/>
  <c r="N151" i="2"/>
  <c r="BQ151" i="2" s="1"/>
  <c r="N152" i="2"/>
  <c r="N153" i="2"/>
  <c r="N154" i="2"/>
  <c r="N155" i="2"/>
  <c r="N156" i="2"/>
  <c r="N157" i="2"/>
  <c r="N158" i="2"/>
  <c r="N159" i="2"/>
  <c r="BQ159" i="2" s="1"/>
  <c r="N160" i="2"/>
  <c r="N161" i="2"/>
  <c r="N162" i="2"/>
  <c r="N163" i="2"/>
  <c r="N164" i="2"/>
  <c r="N165" i="2"/>
  <c r="N166" i="2"/>
  <c r="N167" i="2"/>
  <c r="BQ167" i="2" s="1"/>
  <c r="N168" i="2"/>
  <c r="N169" i="2"/>
  <c r="N170" i="2"/>
  <c r="N171" i="2"/>
  <c r="N172" i="2"/>
  <c r="BQ172" i="2" s="1"/>
  <c r="N173" i="2"/>
  <c r="N174" i="2"/>
  <c r="N175" i="2"/>
  <c r="BQ175" i="2" s="1"/>
  <c r="N176" i="2"/>
  <c r="N177" i="2"/>
  <c r="N178" i="2"/>
  <c r="N179" i="2"/>
  <c r="N180" i="2"/>
  <c r="BQ180" i="2" s="1"/>
  <c r="N181" i="2"/>
  <c r="N182" i="2"/>
  <c r="N184" i="2"/>
  <c r="AP184" i="2" s="1"/>
  <c r="N131" i="2"/>
  <c r="BQ131" i="2" s="1"/>
  <c r="O68" i="2"/>
  <c r="P68" i="2"/>
  <c r="BS68" i="2" s="1"/>
  <c r="Q68" i="2"/>
  <c r="R68" i="2"/>
  <c r="S68" i="2"/>
  <c r="T68" i="2"/>
  <c r="U68" i="2"/>
  <c r="BX68" i="2" s="1"/>
  <c r="V68" i="2"/>
  <c r="W68" i="2"/>
  <c r="X68" i="2"/>
  <c r="O69" i="2"/>
  <c r="BR69" i="2" s="1"/>
  <c r="P69" i="2"/>
  <c r="Q69" i="2"/>
  <c r="R69" i="2"/>
  <c r="S69" i="2"/>
  <c r="T69" i="2"/>
  <c r="BW69" i="2" s="1"/>
  <c r="U69" i="2"/>
  <c r="V69" i="2"/>
  <c r="BY69" i="2" s="1"/>
  <c r="W69" i="2"/>
  <c r="BZ69" i="2" s="1"/>
  <c r="X69" i="2"/>
  <c r="CA69" i="2" s="1"/>
  <c r="O70" i="2"/>
  <c r="P70" i="2"/>
  <c r="Q70" i="2"/>
  <c r="BT70" i="2" s="1"/>
  <c r="R70" i="2"/>
  <c r="S70" i="2"/>
  <c r="T70" i="2"/>
  <c r="U70" i="2"/>
  <c r="V70" i="2"/>
  <c r="W70" i="2"/>
  <c r="X70" i="2"/>
  <c r="CA70" i="2" s="1"/>
  <c r="O71" i="2"/>
  <c r="BR71" i="2" s="1"/>
  <c r="P71" i="2"/>
  <c r="Q71" i="2"/>
  <c r="R71" i="2"/>
  <c r="BU71" i="2" s="1"/>
  <c r="S71" i="2"/>
  <c r="T71" i="2"/>
  <c r="U71" i="2"/>
  <c r="V71" i="2"/>
  <c r="W71" i="2"/>
  <c r="BZ71" i="2" s="1"/>
  <c r="X71" i="2"/>
  <c r="CA71" i="2" s="1"/>
  <c r="O72" i="2"/>
  <c r="BR72" i="2" s="1"/>
  <c r="P72" i="2"/>
  <c r="BS72" i="2" s="1"/>
  <c r="Q72" i="2"/>
  <c r="BT72" i="2" s="1"/>
  <c r="R72" i="2"/>
  <c r="S72" i="2"/>
  <c r="T72" i="2"/>
  <c r="BW72" i="2" s="1"/>
  <c r="U72" i="2"/>
  <c r="BX72" i="2" s="1"/>
  <c r="V72" i="2"/>
  <c r="W72" i="2"/>
  <c r="X72" i="2"/>
  <c r="CA72" i="2" s="1"/>
  <c r="O73" i="2"/>
  <c r="P73" i="2"/>
  <c r="BS73" i="2" s="1"/>
  <c r="Q73" i="2"/>
  <c r="R73" i="2"/>
  <c r="BU73" i="2" s="1"/>
  <c r="S73" i="2"/>
  <c r="BV73" i="2" s="1"/>
  <c r="T73" i="2"/>
  <c r="U73" i="2"/>
  <c r="BX73" i="2" s="1"/>
  <c r="V73" i="2"/>
  <c r="BY73" i="2" s="1"/>
  <c r="W73" i="2"/>
  <c r="BZ73" i="2" s="1"/>
  <c r="X73" i="2"/>
  <c r="CA73" i="2" s="1"/>
  <c r="O74" i="2"/>
  <c r="P74" i="2"/>
  <c r="Q74" i="2"/>
  <c r="R74" i="2"/>
  <c r="S74" i="2"/>
  <c r="T74" i="2"/>
  <c r="U74" i="2"/>
  <c r="BX74" i="2" s="1"/>
  <c r="V74" i="2"/>
  <c r="W74" i="2"/>
  <c r="X74" i="2"/>
  <c r="O75" i="2"/>
  <c r="BR75" i="2" s="1"/>
  <c r="P75" i="2"/>
  <c r="Q75" i="2"/>
  <c r="R75" i="2"/>
  <c r="BU75" i="2" s="1"/>
  <c r="S75" i="2"/>
  <c r="BV75" i="2" s="1"/>
  <c r="T75" i="2"/>
  <c r="U75" i="2"/>
  <c r="V75" i="2"/>
  <c r="BY75" i="2" s="1"/>
  <c r="W75" i="2"/>
  <c r="BZ75" i="2" s="1"/>
  <c r="X75" i="2"/>
  <c r="CA75" i="2" s="1"/>
  <c r="O76" i="2"/>
  <c r="BR76" i="2" s="1"/>
  <c r="P76" i="2"/>
  <c r="Q76" i="2"/>
  <c r="BT76" i="2" s="1"/>
  <c r="R76" i="2"/>
  <c r="S76" i="2"/>
  <c r="T76" i="2"/>
  <c r="U76" i="2"/>
  <c r="BX76" i="2" s="1"/>
  <c r="V76" i="2"/>
  <c r="W76" i="2"/>
  <c r="X76" i="2"/>
  <c r="CA76" i="2" s="1"/>
  <c r="O77" i="2"/>
  <c r="BR77" i="2" s="1"/>
  <c r="P77" i="2"/>
  <c r="Q77" i="2"/>
  <c r="BT77" i="2" s="1"/>
  <c r="R77" i="2"/>
  <c r="BU77" i="2" s="1"/>
  <c r="S77" i="2"/>
  <c r="BV77" i="2" s="1"/>
  <c r="T77" i="2"/>
  <c r="U77" i="2"/>
  <c r="V77" i="2"/>
  <c r="W77" i="2"/>
  <c r="BZ77" i="2" s="1"/>
  <c r="X77" i="2"/>
  <c r="CA77" i="2" s="1"/>
  <c r="O78" i="2"/>
  <c r="P78" i="2"/>
  <c r="Q78" i="2"/>
  <c r="R78" i="2"/>
  <c r="S78" i="2"/>
  <c r="T78" i="2"/>
  <c r="U78" i="2"/>
  <c r="BX78" i="2" s="1"/>
  <c r="V78" i="2"/>
  <c r="BY78" i="2" s="1"/>
  <c r="W78" i="2"/>
  <c r="X78" i="2"/>
  <c r="CA78" i="2" s="1"/>
  <c r="O79" i="2"/>
  <c r="BR79" i="2" s="1"/>
  <c r="P79" i="2"/>
  <c r="Q79" i="2"/>
  <c r="R79" i="2"/>
  <c r="BU79" i="2" s="1"/>
  <c r="S79" i="2"/>
  <c r="T79" i="2"/>
  <c r="U79" i="2"/>
  <c r="V79" i="2"/>
  <c r="BY79" i="2" s="1"/>
  <c r="W79" i="2"/>
  <c r="BZ79" i="2" s="1"/>
  <c r="X79" i="2"/>
  <c r="CA79" i="2" s="1"/>
  <c r="O80" i="2"/>
  <c r="P80" i="2"/>
  <c r="BS80" i="2" s="1"/>
  <c r="Q80" i="2"/>
  <c r="R80" i="2"/>
  <c r="S80" i="2"/>
  <c r="T80" i="2"/>
  <c r="BW80" i="2" s="1"/>
  <c r="U80" i="2"/>
  <c r="BX80" i="2" s="1"/>
  <c r="V80" i="2"/>
  <c r="W80" i="2"/>
  <c r="BZ80" i="2" s="1"/>
  <c r="X80" i="2"/>
  <c r="CA80" i="2" s="1"/>
  <c r="O81" i="2"/>
  <c r="BR81" i="2" s="1"/>
  <c r="P81" i="2"/>
  <c r="Q81" i="2"/>
  <c r="BT81" i="2" s="1"/>
  <c r="R81" i="2"/>
  <c r="S81" i="2"/>
  <c r="BV81" i="2" s="1"/>
  <c r="T81" i="2"/>
  <c r="U81" i="2"/>
  <c r="V81" i="2"/>
  <c r="BY81" i="2" s="1"/>
  <c r="W81" i="2"/>
  <c r="X81" i="2"/>
  <c r="CA81" i="2" s="1"/>
  <c r="O82" i="2"/>
  <c r="P82" i="2"/>
  <c r="Q82" i="2"/>
  <c r="BT82" i="2" s="1"/>
  <c r="R82" i="2"/>
  <c r="S82" i="2"/>
  <c r="BV82" i="2" s="1"/>
  <c r="T82" i="2"/>
  <c r="U82" i="2"/>
  <c r="BX82" i="2" s="1"/>
  <c r="V82" i="2"/>
  <c r="W82" i="2"/>
  <c r="X82" i="2"/>
  <c r="CA82" i="2" s="1"/>
  <c r="O83" i="2"/>
  <c r="BR83" i="2" s="1"/>
  <c r="P83" i="2"/>
  <c r="Q83" i="2"/>
  <c r="R83" i="2"/>
  <c r="BU83" i="2" s="1"/>
  <c r="S83" i="2"/>
  <c r="BV83" i="2" s="1"/>
  <c r="T83" i="2"/>
  <c r="U83" i="2"/>
  <c r="V83" i="2"/>
  <c r="BY83" i="2" s="1"/>
  <c r="W83" i="2"/>
  <c r="BZ83" i="2" s="1"/>
  <c r="X83" i="2"/>
  <c r="CA83" i="2" s="1"/>
  <c r="O84" i="2"/>
  <c r="P84" i="2"/>
  <c r="BS84" i="2" s="1"/>
  <c r="Q84" i="2"/>
  <c r="BT84" i="2" s="1"/>
  <c r="R84" i="2"/>
  <c r="S84" i="2"/>
  <c r="BV84" i="2" s="1"/>
  <c r="T84" i="2"/>
  <c r="BW84" i="2" s="1"/>
  <c r="U84" i="2"/>
  <c r="BX84" i="2" s="1"/>
  <c r="V84" i="2"/>
  <c r="W84" i="2"/>
  <c r="X84" i="2"/>
  <c r="CA84" i="2" s="1"/>
  <c r="O85" i="2"/>
  <c r="BR85" i="2" s="1"/>
  <c r="P85" i="2"/>
  <c r="Q85" i="2"/>
  <c r="R85" i="2"/>
  <c r="BU85" i="2" s="1"/>
  <c r="S85" i="2"/>
  <c r="T85" i="2"/>
  <c r="U85" i="2"/>
  <c r="V85" i="2"/>
  <c r="W85" i="2"/>
  <c r="BZ85" i="2" s="1"/>
  <c r="X85" i="2"/>
  <c r="CA85" i="2" s="1"/>
  <c r="O86" i="2"/>
  <c r="P86" i="2"/>
  <c r="Q86" i="2"/>
  <c r="R86" i="2"/>
  <c r="S86" i="2"/>
  <c r="T86" i="2"/>
  <c r="U86" i="2"/>
  <c r="V86" i="2"/>
  <c r="W86" i="2"/>
  <c r="BZ86" i="2" s="1"/>
  <c r="X86" i="2"/>
  <c r="CA86" i="2" s="1"/>
  <c r="O87" i="2"/>
  <c r="BR87" i="2" s="1"/>
  <c r="P87" i="2"/>
  <c r="Q87" i="2"/>
  <c r="R87" i="2"/>
  <c r="BU87" i="2" s="1"/>
  <c r="S87" i="2"/>
  <c r="T87" i="2"/>
  <c r="BW87" i="2" s="1"/>
  <c r="U87" i="2"/>
  <c r="V87" i="2"/>
  <c r="W87" i="2"/>
  <c r="BZ87" i="2" s="1"/>
  <c r="X87" i="2"/>
  <c r="CA87" i="2" s="1"/>
  <c r="O88" i="2"/>
  <c r="P88" i="2"/>
  <c r="BS88" i="2" s="1"/>
  <c r="Q88" i="2"/>
  <c r="BT88" i="2" s="1"/>
  <c r="R88" i="2"/>
  <c r="S88" i="2"/>
  <c r="T88" i="2"/>
  <c r="U88" i="2"/>
  <c r="BX88" i="2" s="1"/>
  <c r="V88" i="2"/>
  <c r="W88" i="2"/>
  <c r="BZ88" i="2" s="1"/>
  <c r="X88" i="2"/>
  <c r="CA88" i="2" s="1"/>
  <c r="O89" i="2"/>
  <c r="P89" i="2"/>
  <c r="BS89" i="2" s="1"/>
  <c r="Q89" i="2"/>
  <c r="R89" i="2"/>
  <c r="BU89" i="2" s="1"/>
  <c r="S89" i="2"/>
  <c r="BV89" i="2" s="1"/>
  <c r="T89" i="2"/>
  <c r="U89" i="2"/>
  <c r="BX89" i="2" s="1"/>
  <c r="V89" i="2"/>
  <c r="W89" i="2"/>
  <c r="BZ89" i="2" s="1"/>
  <c r="X89" i="2"/>
  <c r="CA89" i="2" s="1"/>
  <c r="O90" i="2"/>
  <c r="BR90" i="2" s="1"/>
  <c r="P90" i="2"/>
  <c r="Q90" i="2"/>
  <c r="BT90" i="2" s="1"/>
  <c r="R90" i="2"/>
  <c r="S90" i="2"/>
  <c r="BV90" i="2" s="1"/>
  <c r="T90" i="2"/>
  <c r="U90" i="2"/>
  <c r="BX90" i="2" s="1"/>
  <c r="V90" i="2"/>
  <c r="BY90" i="2" s="1"/>
  <c r="W90" i="2"/>
  <c r="X90" i="2"/>
  <c r="CA90" i="2" s="1"/>
  <c r="O91" i="2"/>
  <c r="BR91" i="2" s="1"/>
  <c r="P91" i="2"/>
  <c r="Q91" i="2"/>
  <c r="R91" i="2"/>
  <c r="BU91" i="2" s="1"/>
  <c r="S91" i="2"/>
  <c r="BV91" i="2" s="1"/>
  <c r="T91" i="2"/>
  <c r="U91" i="2"/>
  <c r="V91" i="2"/>
  <c r="BY91" i="2" s="1"/>
  <c r="W91" i="2"/>
  <c r="BZ91" i="2" s="1"/>
  <c r="X91" i="2"/>
  <c r="CA91" i="2" s="1"/>
  <c r="O92" i="2"/>
  <c r="BR92" i="2" s="1"/>
  <c r="P92" i="2"/>
  <c r="BS92" i="2" s="1"/>
  <c r="Q92" i="2"/>
  <c r="BT92" i="2" s="1"/>
  <c r="R92" i="2"/>
  <c r="S92" i="2"/>
  <c r="T92" i="2"/>
  <c r="BW92" i="2" s="1"/>
  <c r="U92" i="2"/>
  <c r="BX92" i="2" s="1"/>
  <c r="V92" i="2"/>
  <c r="W92" i="2"/>
  <c r="X92" i="2"/>
  <c r="CA92" i="2" s="1"/>
  <c r="O93" i="2"/>
  <c r="BR93" i="2" s="1"/>
  <c r="P93" i="2"/>
  <c r="Q93" i="2"/>
  <c r="BT93" i="2" s="1"/>
  <c r="R93" i="2"/>
  <c r="BU93" i="2" s="1"/>
  <c r="S93" i="2"/>
  <c r="BV93" i="2" s="1"/>
  <c r="T93" i="2"/>
  <c r="U93" i="2"/>
  <c r="V93" i="2"/>
  <c r="W93" i="2"/>
  <c r="BZ93" i="2" s="1"/>
  <c r="X93" i="2"/>
  <c r="CA93" i="2" s="1"/>
  <c r="O94" i="2"/>
  <c r="P94" i="2"/>
  <c r="Q94" i="2"/>
  <c r="BT94" i="2" s="1"/>
  <c r="R94" i="2"/>
  <c r="S94" i="2"/>
  <c r="T94" i="2"/>
  <c r="U94" i="2"/>
  <c r="BX94" i="2" s="1"/>
  <c r="V94" i="2"/>
  <c r="BY94" i="2" s="1"/>
  <c r="W94" i="2"/>
  <c r="X94" i="2"/>
  <c r="CA94" i="2" s="1"/>
  <c r="O95" i="2"/>
  <c r="BR95" i="2" s="1"/>
  <c r="P95" i="2"/>
  <c r="BS95" i="2" s="1"/>
  <c r="Q95" i="2"/>
  <c r="R95" i="2"/>
  <c r="BU95" i="2" s="1"/>
  <c r="S95" i="2"/>
  <c r="BV95" i="2" s="1"/>
  <c r="T95" i="2"/>
  <c r="U95" i="2"/>
  <c r="V95" i="2"/>
  <c r="BY95" i="2" s="1"/>
  <c r="W95" i="2"/>
  <c r="BZ95" i="2" s="1"/>
  <c r="X95" i="2"/>
  <c r="CA95" i="2" s="1"/>
  <c r="O96" i="2"/>
  <c r="P96" i="2"/>
  <c r="BS96" i="2" s="1"/>
  <c r="Q96" i="2"/>
  <c r="BT96" i="2" s="1"/>
  <c r="R96" i="2"/>
  <c r="S96" i="2"/>
  <c r="T96" i="2"/>
  <c r="U96" i="2"/>
  <c r="BX96" i="2" s="1"/>
  <c r="V96" i="2"/>
  <c r="BY96" i="2" s="1"/>
  <c r="W96" i="2"/>
  <c r="BZ96" i="2" s="1"/>
  <c r="X96" i="2"/>
  <c r="CA96" i="2" s="1"/>
  <c r="O97" i="2"/>
  <c r="P97" i="2"/>
  <c r="Q97" i="2"/>
  <c r="BT97" i="2" s="1"/>
  <c r="R97" i="2"/>
  <c r="BU97" i="2" s="1"/>
  <c r="S97" i="2"/>
  <c r="T97" i="2"/>
  <c r="U97" i="2"/>
  <c r="V97" i="2"/>
  <c r="BY97" i="2" s="1"/>
  <c r="W97" i="2"/>
  <c r="X97" i="2"/>
  <c r="CA97" i="2" s="1"/>
  <c r="O98" i="2"/>
  <c r="P98" i="2"/>
  <c r="Q98" i="2"/>
  <c r="BT98" i="2" s="1"/>
  <c r="R98" i="2"/>
  <c r="S98" i="2"/>
  <c r="T98" i="2"/>
  <c r="BW98" i="2" s="1"/>
  <c r="U98" i="2"/>
  <c r="BX98" i="2" s="1"/>
  <c r="V98" i="2"/>
  <c r="W98" i="2"/>
  <c r="X98" i="2"/>
  <c r="CA98" i="2" s="1"/>
  <c r="O99" i="2"/>
  <c r="BR99" i="2" s="1"/>
  <c r="P99" i="2"/>
  <c r="Q99" i="2"/>
  <c r="R99" i="2"/>
  <c r="S99" i="2"/>
  <c r="BV99" i="2" s="1"/>
  <c r="T99" i="2"/>
  <c r="U99" i="2"/>
  <c r="V99" i="2"/>
  <c r="BY99" i="2" s="1"/>
  <c r="W99" i="2"/>
  <c r="BZ99" i="2" s="1"/>
  <c r="X99" i="2"/>
  <c r="CA99" i="2" s="1"/>
  <c r="O100" i="2"/>
  <c r="P100" i="2"/>
  <c r="Q100" i="2"/>
  <c r="BT100" i="2" s="1"/>
  <c r="R100" i="2"/>
  <c r="BU100" i="2" s="1"/>
  <c r="S100" i="2"/>
  <c r="BV100" i="2" s="1"/>
  <c r="T100" i="2"/>
  <c r="U100" i="2"/>
  <c r="BX100" i="2" s="1"/>
  <c r="V100" i="2"/>
  <c r="W100" i="2"/>
  <c r="BZ100" i="2" s="1"/>
  <c r="X100" i="2"/>
  <c r="CA100" i="2" s="1"/>
  <c r="O101" i="2"/>
  <c r="P101" i="2"/>
  <c r="Q101" i="2"/>
  <c r="R101" i="2"/>
  <c r="BU101" i="2" s="1"/>
  <c r="S101" i="2"/>
  <c r="T101" i="2"/>
  <c r="U101" i="2"/>
  <c r="V101" i="2"/>
  <c r="BY101" i="2" s="1"/>
  <c r="W101" i="2"/>
  <c r="X101" i="2"/>
  <c r="CA101" i="2" s="1"/>
  <c r="O102" i="2"/>
  <c r="P102" i="2"/>
  <c r="BS102" i="2" s="1"/>
  <c r="Q102" i="2"/>
  <c r="BT102" i="2" s="1"/>
  <c r="R102" i="2"/>
  <c r="BU102" i="2" s="1"/>
  <c r="S102" i="2"/>
  <c r="T102" i="2"/>
  <c r="BW102" i="2" s="1"/>
  <c r="U102" i="2"/>
  <c r="BX102" i="2" s="1"/>
  <c r="V102" i="2"/>
  <c r="W102" i="2"/>
  <c r="BZ102" i="2" s="1"/>
  <c r="X102" i="2"/>
  <c r="CA102" i="2" s="1"/>
  <c r="O103" i="2"/>
  <c r="BR103" i="2" s="1"/>
  <c r="P103" i="2"/>
  <c r="Q103" i="2"/>
  <c r="BT103" i="2" s="1"/>
  <c r="R103" i="2"/>
  <c r="BU103" i="2" s="1"/>
  <c r="S103" i="2"/>
  <c r="BV103" i="2" s="1"/>
  <c r="T103" i="2"/>
  <c r="U103" i="2"/>
  <c r="V103" i="2"/>
  <c r="BY103" i="2" s="1"/>
  <c r="W103" i="2"/>
  <c r="BZ103" i="2" s="1"/>
  <c r="X103" i="2"/>
  <c r="CA103" i="2" s="1"/>
  <c r="O104" i="2"/>
  <c r="P104" i="2"/>
  <c r="Q104" i="2"/>
  <c r="BT104" i="2" s="1"/>
  <c r="R104" i="2"/>
  <c r="S104" i="2"/>
  <c r="BV104" i="2" s="1"/>
  <c r="T104" i="2"/>
  <c r="U104" i="2"/>
  <c r="BX104" i="2" s="1"/>
  <c r="V104" i="2"/>
  <c r="BY104" i="2" s="1"/>
  <c r="W104" i="2"/>
  <c r="X104" i="2"/>
  <c r="CA104" i="2" s="1"/>
  <c r="O105" i="2"/>
  <c r="BR105" i="2" s="1"/>
  <c r="P105" i="2"/>
  <c r="Q105" i="2"/>
  <c r="R105" i="2"/>
  <c r="BU105" i="2" s="1"/>
  <c r="S105" i="2"/>
  <c r="T105" i="2"/>
  <c r="U105" i="2"/>
  <c r="V105" i="2"/>
  <c r="BY105" i="2" s="1"/>
  <c r="W105" i="2"/>
  <c r="BZ105" i="2" s="1"/>
  <c r="X105" i="2"/>
  <c r="CA105" i="2" s="1"/>
  <c r="O106" i="2"/>
  <c r="P106" i="2"/>
  <c r="BS106" i="2" s="1"/>
  <c r="Q106" i="2"/>
  <c r="BT106" i="2" s="1"/>
  <c r="R106" i="2"/>
  <c r="S106" i="2"/>
  <c r="T106" i="2"/>
  <c r="BW106" i="2" s="1"/>
  <c r="U106" i="2"/>
  <c r="BX106" i="2" s="1"/>
  <c r="V106" i="2"/>
  <c r="BY106" i="2" s="1"/>
  <c r="W106" i="2"/>
  <c r="X106" i="2"/>
  <c r="CA106" i="2" s="1"/>
  <c r="O107" i="2"/>
  <c r="BR107" i="2" s="1"/>
  <c r="P107" i="2"/>
  <c r="Q107" i="2"/>
  <c r="R107" i="2"/>
  <c r="BU107" i="2" s="1"/>
  <c r="S107" i="2"/>
  <c r="BV107" i="2" s="1"/>
  <c r="T107" i="2"/>
  <c r="U107" i="2"/>
  <c r="BX107" i="2" s="1"/>
  <c r="V107" i="2"/>
  <c r="BY107" i="2" s="1"/>
  <c r="W107" i="2"/>
  <c r="BZ107" i="2" s="1"/>
  <c r="X107" i="2"/>
  <c r="CA107" i="2" s="1"/>
  <c r="O108" i="2"/>
  <c r="BR108" i="2" s="1"/>
  <c r="P108" i="2"/>
  <c r="BS108" i="2" s="1"/>
  <c r="Q108" i="2"/>
  <c r="BT108" i="2" s="1"/>
  <c r="R108" i="2"/>
  <c r="S108" i="2"/>
  <c r="T108" i="2"/>
  <c r="U108" i="2"/>
  <c r="V108" i="2"/>
  <c r="W108" i="2"/>
  <c r="X108" i="2"/>
  <c r="CA108" i="2" s="1"/>
  <c r="O109" i="2"/>
  <c r="BR109" i="2" s="1"/>
  <c r="P109" i="2"/>
  <c r="Q109" i="2"/>
  <c r="R109" i="2"/>
  <c r="S109" i="2"/>
  <c r="BV109" i="2" s="1"/>
  <c r="T109" i="2"/>
  <c r="U109" i="2"/>
  <c r="BX109" i="2" s="1"/>
  <c r="V109" i="2"/>
  <c r="BY109" i="2" s="1"/>
  <c r="W109" i="2"/>
  <c r="BZ109" i="2" s="1"/>
  <c r="X109" i="2"/>
  <c r="CA109" i="2" s="1"/>
  <c r="O110" i="2"/>
  <c r="P110" i="2"/>
  <c r="BS110" i="2" s="1"/>
  <c r="Q110" i="2"/>
  <c r="BT110" i="2" s="1"/>
  <c r="R110" i="2"/>
  <c r="BU110" i="2" s="1"/>
  <c r="S110" i="2"/>
  <c r="BV110" i="2" s="1"/>
  <c r="T110" i="2"/>
  <c r="U110" i="2"/>
  <c r="BX110" i="2" s="1"/>
  <c r="V110" i="2"/>
  <c r="W110" i="2"/>
  <c r="X110" i="2"/>
  <c r="CA110" i="2" s="1"/>
  <c r="O111" i="2"/>
  <c r="BR111" i="2" s="1"/>
  <c r="P111" i="2"/>
  <c r="Q111" i="2"/>
  <c r="BT111" i="2" s="1"/>
  <c r="R111" i="2"/>
  <c r="BU111" i="2" s="1"/>
  <c r="S111" i="2"/>
  <c r="BV111" i="2" s="1"/>
  <c r="T111" i="2"/>
  <c r="U111" i="2"/>
  <c r="V111" i="2"/>
  <c r="W111" i="2"/>
  <c r="BZ111" i="2" s="1"/>
  <c r="X111" i="2"/>
  <c r="CA111" i="2" s="1"/>
  <c r="O112" i="2"/>
  <c r="P112" i="2"/>
  <c r="Q112" i="2"/>
  <c r="BT112" i="2" s="1"/>
  <c r="R112" i="2"/>
  <c r="BU112" i="2" s="1"/>
  <c r="S112" i="2"/>
  <c r="T112" i="2"/>
  <c r="U112" i="2"/>
  <c r="BX112" i="2" s="1"/>
  <c r="V112" i="2"/>
  <c r="BY112" i="2" s="1"/>
  <c r="W112" i="2"/>
  <c r="X112" i="2"/>
  <c r="CA112" i="2" s="1"/>
  <c r="O113" i="2"/>
  <c r="BR113" i="2" s="1"/>
  <c r="P113" i="2"/>
  <c r="Q113" i="2"/>
  <c r="BT113" i="2" s="1"/>
  <c r="R113" i="2"/>
  <c r="BU113" i="2" s="1"/>
  <c r="S113" i="2"/>
  <c r="T113" i="2"/>
  <c r="U113" i="2"/>
  <c r="V113" i="2"/>
  <c r="BY113" i="2" s="1"/>
  <c r="W113" i="2"/>
  <c r="BZ113" i="2" s="1"/>
  <c r="X113" i="2"/>
  <c r="CA113" i="2" s="1"/>
  <c r="O114" i="2"/>
  <c r="P114" i="2"/>
  <c r="BS114" i="2" s="1"/>
  <c r="Q114" i="2"/>
  <c r="BT114" i="2" s="1"/>
  <c r="R114" i="2"/>
  <c r="S114" i="2"/>
  <c r="T114" i="2"/>
  <c r="U114" i="2"/>
  <c r="BX114" i="2" s="1"/>
  <c r="V114" i="2"/>
  <c r="BY114" i="2" s="1"/>
  <c r="W114" i="2"/>
  <c r="X114" i="2"/>
  <c r="CA114" i="2" s="1"/>
  <c r="O115" i="2"/>
  <c r="BR115" i="2" s="1"/>
  <c r="P115" i="2"/>
  <c r="Q115" i="2"/>
  <c r="R115" i="2"/>
  <c r="S115" i="2"/>
  <c r="BV115" i="2" s="1"/>
  <c r="T115" i="2"/>
  <c r="BW115" i="2" s="1"/>
  <c r="U115" i="2"/>
  <c r="BX115" i="2" s="1"/>
  <c r="V115" i="2"/>
  <c r="BY115" i="2" s="1"/>
  <c r="W115" i="2"/>
  <c r="BZ115" i="2" s="1"/>
  <c r="X115" i="2"/>
  <c r="CA115" i="2" s="1"/>
  <c r="O116" i="2"/>
  <c r="P116" i="2"/>
  <c r="BS116" i="2" s="1"/>
  <c r="Q116" i="2"/>
  <c r="BT116" i="2" s="1"/>
  <c r="R116" i="2"/>
  <c r="BU116" i="2" s="1"/>
  <c r="S116" i="2"/>
  <c r="T116" i="2"/>
  <c r="BW116" i="2" s="1"/>
  <c r="U116" i="2"/>
  <c r="BX116" i="2" s="1"/>
  <c r="V116" i="2"/>
  <c r="W116" i="2"/>
  <c r="X116" i="2"/>
  <c r="CA116" i="2" s="1"/>
  <c r="O117" i="2"/>
  <c r="BR117" i="2" s="1"/>
  <c r="P117" i="2"/>
  <c r="Q117" i="2"/>
  <c r="R117" i="2"/>
  <c r="BU117" i="2" s="1"/>
  <c r="S117" i="2"/>
  <c r="BV117" i="2" s="1"/>
  <c r="T117" i="2"/>
  <c r="U117" i="2"/>
  <c r="BX117" i="2" s="1"/>
  <c r="V117" i="2"/>
  <c r="BY117" i="2" s="1"/>
  <c r="W117" i="2"/>
  <c r="BZ117" i="2" s="1"/>
  <c r="X117" i="2"/>
  <c r="CA117" i="2" s="1"/>
  <c r="O118" i="2"/>
  <c r="P118" i="2"/>
  <c r="BS118" i="2" s="1"/>
  <c r="Q118" i="2"/>
  <c r="BT118" i="2" s="1"/>
  <c r="R118" i="2"/>
  <c r="BU118" i="2" s="1"/>
  <c r="S118" i="2"/>
  <c r="BV118" i="2" s="1"/>
  <c r="T118" i="2"/>
  <c r="BW118" i="2" s="1"/>
  <c r="U118" i="2"/>
  <c r="BX118" i="2" s="1"/>
  <c r="V118" i="2"/>
  <c r="W118" i="2"/>
  <c r="BZ118" i="2" s="1"/>
  <c r="X118" i="2"/>
  <c r="CA118" i="2" s="1"/>
  <c r="O119" i="2"/>
  <c r="BR119" i="2" s="1"/>
  <c r="P119" i="2"/>
  <c r="Q119" i="2"/>
  <c r="BT119" i="2" s="1"/>
  <c r="R119" i="2"/>
  <c r="BU119" i="2" s="1"/>
  <c r="S119" i="2"/>
  <c r="BV119" i="2" s="1"/>
  <c r="T119" i="2"/>
  <c r="U119" i="2"/>
  <c r="V119" i="2"/>
  <c r="BY119" i="2" s="1"/>
  <c r="W119" i="2"/>
  <c r="BZ119" i="2" s="1"/>
  <c r="X119" i="2"/>
  <c r="O121" i="2"/>
  <c r="P121" i="2"/>
  <c r="Q121" i="2"/>
  <c r="R121" i="2"/>
  <c r="S121" i="2"/>
  <c r="T121" i="2"/>
  <c r="AV92" i="2" s="1"/>
  <c r="U121" i="2"/>
  <c r="AW74" i="2" s="1"/>
  <c r="V121" i="2"/>
  <c r="AX94" i="2" s="1"/>
  <c r="W121" i="2"/>
  <c r="X121" i="2"/>
  <c r="N69" i="2"/>
  <c r="N70" i="2"/>
  <c r="N71" i="2"/>
  <c r="N72" i="2"/>
  <c r="BQ72" i="2" s="1"/>
  <c r="N73" i="2"/>
  <c r="N74" i="2"/>
  <c r="N75" i="2"/>
  <c r="N76" i="2"/>
  <c r="BQ76" i="2" s="1"/>
  <c r="N77" i="2"/>
  <c r="BQ77" i="2" s="1"/>
  <c r="N78" i="2"/>
  <c r="BQ78" i="2" s="1"/>
  <c r="N79" i="2"/>
  <c r="N80" i="2"/>
  <c r="N81" i="2"/>
  <c r="N82" i="2"/>
  <c r="N83" i="2"/>
  <c r="BQ83" i="2" s="1"/>
  <c r="N84" i="2"/>
  <c r="BQ84" i="2" s="1"/>
  <c r="N85" i="2"/>
  <c r="BQ85" i="2" s="1"/>
  <c r="N86" i="2"/>
  <c r="N87" i="2"/>
  <c r="N88" i="2"/>
  <c r="BQ88" i="2" s="1"/>
  <c r="N89" i="2"/>
  <c r="N90" i="2"/>
  <c r="N91" i="2"/>
  <c r="N92" i="2"/>
  <c r="BQ92" i="2" s="1"/>
  <c r="N93" i="2"/>
  <c r="BQ93" i="2" s="1"/>
  <c r="N94" i="2"/>
  <c r="N95" i="2"/>
  <c r="N96" i="2"/>
  <c r="N97" i="2"/>
  <c r="N98" i="2"/>
  <c r="N99" i="2"/>
  <c r="BQ99" i="2" s="1"/>
  <c r="N100" i="2"/>
  <c r="BQ100" i="2" s="1"/>
  <c r="N101" i="2"/>
  <c r="N102" i="2"/>
  <c r="N103" i="2"/>
  <c r="N104" i="2"/>
  <c r="BQ104" i="2" s="1"/>
  <c r="N105" i="2"/>
  <c r="N106" i="2"/>
  <c r="N107" i="2"/>
  <c r="N108" i="2"/>
  <c r="BQ108" i="2" s="1"/>
  <c r="N109" i="2"/>
  <c r="BQ109" i="2" s="1"/>
  <c r="N110" i="2"/>
  <c r="N111" i="2"/>
  <c r="N112" i="2"/>
  <c r="N113" i="2"/>
  <c r="N114" i="2"/>
  <c r="N115" i="2"/>
  <c r="N116" i="2"/>
  <c r="N117" i="2"/>
  <c r="N118" i="2"/>
  <c r="N119" i="2"/>
  <c r="N121" i="2"/>
  <c r="N68" i="2"/>
  <c r="BQ68" i="2" s="1"/>
  <c r="O5" i="2"/>
  <c r="P5" i="2"/>
  <c r="Q5" i="2"/>
  <c r="R5" i="2"/>
  <c r="S5" i="2"/>
  <c r="T5" i="2"/>
  <c r="U5" i="2"/>
  <c r="V5" i="2"/>
  <c r="W5" i="2"/>
  <c r="X5" i="2"/>
  <c r="O6" i="2"/>
  <c r="BR6" i="2" s="1"/>
  <c r="P6" i="2"/>
  <c r="BS6" i="2" s="1"/>
  <c r="Q6" i="2"/>
  <c r="BT6" i="2" s="1"/>
  <c r="R6" i="2"/>
  <c r="BU6" i="2" s="1"/>
  <c r="S6" i="2"/>
  <c r="BV6" i="2" s="1"/>
  <c r="T6" i="2"/>
  <c r="BW6" i="2" s="1"/>
  <c r="U6" i="2"/>
  <c r="BX6" i="2" s="1"/>
  <c r="V6" i="2"/>
  <c r="BY6" i="2" s="1"/>
  <c r="W6" i="2"/>
  <c r="BZ6" i="2" s="1"/>
  <c r="X6" i="2"/>
  <c r="CA6" i="2" s="1"/>
  <c r="O7" i="2"/>
  <c r="BR7" i="2" s="1"/>
  <c r="P7" i="2"/>
  <c r="BS7" i="2" s="1"/>
  <c r="Q7" i="2"/>
  <c r="BT7" i="2" s="1"/>
  <c r="R7" i="2"/>
  <c r="BU7" i="2" s="1"/>
  <c r="S7" i="2"/>
  <c r="BV7" i="2" s="1"/>
  <c r="T7" i="2"/>
  <c r="BW7" i="2" s="1"/>
  <c r="U7" i="2"/>
  <c r="BX7" i="2" s="1"/>
  <c r="V7" i="2"/>
  <c r="BY7" i="2" s="1"/>
  <c r="W7" i="2"/>
  <c r="BZ7" i="2" s="1"/>
  <c r="X7" i="2"/>
  <c r="CA7" i="2" s="1"/>
  <c r="O8" i="2"/>
  <c r="BR8" i="2" s="1"/>
  <c r="P8" i="2"/>
  <c r="BS8" i="2" s="1"/>
  <c r="Q8" i="2"/>
  <c r="BT8" i="2" s="1"/>
  <c r="R8" i="2"/>
  <c r="BU8" i="2" s="1"/>
  <c r="S8" i="2"/>
  <c r="BV8" i="2" s="1"/>
  <c r="T8" i="2"/>
  <c r="BW8" i="2" s="1"/>
  <c r="U8" i="2"/>
  <c r="BX8" i="2" s="1"/>
  <c r="V8" i="2"/>
  <c r="BY8" i="2" s="1"/>
  <c r="W8" i="2"/>
  <c r="BZ8" i="2" s="1"/>
  <c r="X8" i="2"/>
  <c r="CA8" i="2" s="1"/>
  <c r="O9" i="2"/>
  <c r="BR9" i="2" s="1"/>
  <c r="P9" i="2"/>
  <c r="BS9" i="2" s="1"/>
  <c r="Q9" i="2"/>
  <c r="BT9" i="2" s="1"/>
  <c r="R9" i="2"/>
  <c r="BU9" i="2" s="1"/>
  <c r="S9" i="2"/>
  <c r="BV9" i="2" s="1"/>
  <c r="T9" i="2"/>
  <c r="BW9" i="2" s="1"/>
  <c r="U9" i="2"/>
  <c r="BX9" i="2" s="1"/>
  <c r="V9" i="2"/>
  <c r="BY9" i="2" s="1"/>
  <c r="W9" i="2"/>
  <c r="BZ9" i="2" s="1"/>
  <c r="X9" i="2"/>
  <c r="CA9" i="2" s="1"/>
  <c r="O10" i="2"/>
  <c r="BR10" i="2" s="1"/>
  <c r="P10" i="2"/>
  <c r="BS10" i="2" s="1"/>
  <c r="Q10" i="2"/>
  <c r="BT10" i="2" s="1"/>
  <c r="R10" i="2"/>
  <c r="BU10" i="2" s="1"/>
  <c r="S10" i="2"/>
  <c r="BV10" i="2" s="1"/>
  <c r="T10" i="2"/>
  <c r="BW10" i="2" s="1"/>
  <c r="U10" i="2"/>
  <c r="BX10" i="2" s="1"/>
  <c r="V10" i="2"/>
  <c r="BY10" i="2" s="1"/>
  <c r="W10" i="2"/>
  <c r="BZ10" i="2" s="1"/>
  <c r="X10" i="2"/>
  <c r="O11" i="2"/>
  <c r="P11" i="2"/>
  <c r="BS11" i="2" s="1"/>
  <c r="Q11" i="2"/>
  <c r="BT11" i="2" s="1"/>
  <c r="R11" i="2"/>
  <c r="BU11" i="2" s="1"/>
  <c r="S11" i="2"/>
  <c r="T11" i="2"/>
  <c r="BW11" i="2" s="1"/>
  <c r="U11" i="2"/>
  <c r="BX11" i="2" s="1"/>
  <c r="V11" i="2"/>
  <c r="BY11" i="2" s="1"/>
  <c r="W11" i="2"/>
  <c r="X11" i="2"/>
  <c r="O12" i="2"/>
  <c r="BR12" i="2" s="1"/>
  <c r="P12" i="2"/>
  <c r="BS12" i="2" s="1"/>
  <c r="Q12" i="2"/>
  <c r="BT12" i="2" s="1"/>
  <c r="R12" i="2"/>
  <c r="BU12" i="2" s="1"/>
  <c r="S12" i="2"/>
  <c r="BV12" i="2" s="1"/>
  <c r="T12" i="2"/>
  <c r="BW12" i="2" s="1"/>
  <c r="U12" i="2"/>
  <c r="BX12" i="2" s="1"/>
  <c r="V12" i="2"/>
  <c r="BY12" i="2" s="1"/>
  <c r="W12" i="2"/>
  <c r="BZ12" i="2" s="1"/>
  <c r="X12" i="2"/>
  <c r="CA12" i="2" s="1"/>
  <c r="O13" i="2"/>
  <c r="BR13" i="2" s="1"/>
  <c r="P13" i="2"/>
  <c r="BS13" i="2" s="1"/>
  <c r="Q13" i="2"/>
  <c r="BT13" i="2" s="1"/>
  <c r="R13" i="2"/>
  <c r="BU13" i="2" s="1"/>
  <c r="S13" i="2"/>
  <c r="BV13" i="2" s="1"/>
  <c r="T13" i="2"/>
  <c r="BW13" i="2" s="1"/>
  <c r="U13" i="2"/>
  <c r="BX13" i="2" s="1"/>
  <c r="V13" i="2"/>
  <c r="BY13" i="2" s="1"/>
  <c r="W13" i="2"/>
  <c r="BZ13" i="2" s="1"/>
  <c r="X13" i="2"/>
  <c r="CA13" i="2" s="1"/>
  <c r="O14" i="2"/>
  <c r="BR14" i="2" s="1"/>
  <c r="P14" i="2"/>
  <c r="BS14" i="2" s="1"/>
  <c r="Q14" i="2"/>
  <c r="BT14" i="2" s="1"/>
  <c r="R14" i="2"/>
  <c r="BU14" i="2" s="1"/>
  <c r="S14" i="2"/>
  <c r="BV14" i="2" s="1"/>
  <c r="T14" i="2"/>
  <c r="BW14" i="2" s="1"/>
  <c r="U14" i="2"/>
  <c r="BX14" i="2" s="1"/>
  <c r="V14" i="2"/>
  <c r="BY14" i="2" s="1"/>
  <c r="W14" i="2"/>
  <c r="BZ14" i="2" s="1"/>
  <c r="X14" i="2"/>
  <c r="CA14" i="2" s="1"/>
  <c r="O15" i="2"/>
  <c r="BR15" i="2" s="1"/>
  <c r="P15" i="2"/>
  <c r="Q15" i="2"/>
  <c r="BT15" i="2" s="1"/>
  <c r="R15" i="2"/>
  <c r="BU15" i="2" s="1"/>
  <c r="S15" i="2"/>
  <c r="BV15" i="2" s="1"/>
  <c r="T15" i="2"/>
  <c r="BW15" i="2" s="1"/>
  <c r="U15" i="2"/>
  <c r="BX15" i="2" s="1"/>
  <c r="V15" i="2"/>
  <c r="BY15" i="2" s="1"/>
  <c r="W15" i="2"/>
  <c r="BZ15" i="2" s="1"/>
  <c r="X15" i="2"/>
  <c r="CA15" i="2" s="1"/>
  <c r="O16" i="2"/>
  <c r="BR16" i="2" s="1"/>
  <c r="P16" i="2"/>
  <c r="BS16" i="2" s="1"/>
  <c r="Q16" i="2"/>
  <c r="BT16" i="2" s="1"/>
  <c r="R16" i="2"/>
  <c r="BU16" i="2" s="1"/>
  <c r="S16" i="2"/>
  <c r="BV16" i="2" s="1"/>
  <c r="T16" i="2"/>
  <c r="BW16" i="2" s="1"/>
  <c r="U16" i="2"/>
  <c r="BX16" i="2" s="1"/>
  <c r="V16" i="2"/>
  <c r="BY16" i="2" s="1"/>
  <c r="W16" i="2"/>
  <c r="BZ16" i="2" s="1"/>
  <c r="X16" i="2"/>
  <c r="CA16" i="2" s="1"/>
  <c r="O17" i="2"/>
  <c r="BR17" i="2" s="1"/>
  <c r="P17" i="2"/>
  <c r="BS17" i="2" s="1"/>
  <c r="Q17" i="2"/>
  <c r="BT17" i="2" s="1"/>
  <c r="R17" i="2"/>
  <c r="BU17" i="2" s="1"/>
  <c r="S17" i="2"/>
  <c r="BV17" i="2" s="1"/>
  <c r="T17" i="2"/>
  <c r="BW17" i="2" s="1"/>
  <c r="U17" i="2"/>
  <c r="BX17" i="2" s="1"/>
  <c r="V17" i="2"/>
  <c r="BY17" i="2" s="1"/>
  <c r="W17" i="2"/>
  <c r="BZ17" i="2" s="1"/>
  <c r="X17" i="2"/>
  <c r="CA17" i="2" s="1"/>
  <c r="O18" i="2"/>
  <c r="BR18" i="2" s="1"/>
  <c r="P18" i="2"/>
  <c r="BS18" i="2" s="1"/>
  <c r="Q18" i="2"/>
  <c r="BT18" i="2" s="1"/>
  <c r="R18" i="2"/>
  <c r="BU18" i="2" s="1"/>
  <c r="S18" i="2"/>
  <c r="BV18" i="2" s="1"/>
  <c r="T18" i="2"/>
  <c r="BW18" i="2" s="1"/>
  <c r="U18" i="2"/>
  <c r="BX18" i="2" s="1"/>
  <c r="V18" i="2"/>
  <c r="BY18" i="2" s="1"/>
  <c r="W18" i="2"/>
  <c r="BZ18" i="2" s="1"/>
  <c r="X18" i="2"/>
  <c r="CA18" i="2" s="1"/>
  <c r="O19" i="2"/>
  <c r="BR19" i="2" s="1"/>
  <c r="P19" i="2"/>
  <c r="BS19" i="2" s="1"/>
  <c r="Q19" i="2"/>
  <c r="BT19" i="2" s="1"/>
  <c r="R19" i="2"/>
  <c r="BU19" i="2" s="1"/>
  <c r="S19" i="2"/>
  <c r="BV19" i="2" s="1"/>
  <c r="T19" i="2"/>
  <c r="BW19" i="2" s="1"/>
  <c r="U19" i="2"/>
  <c r="BX19" i="2" s="1"/>
  <c r="V19" i="2"/>
  <c r="BY19" i="2" s="1"/>
  <c r="W19" i="2"/>
  <c r="BZ19" i="2" s="1"/>
  <c r="X19" i="2"/>
  <c r="CA19" i="2" s="1"/>
  <c r="O20" i="2"/>
  <c r="BR20" i="2" s="1"/>
  <c r="P20" i="2"/>
  <c r="BS20" i="2" s="1"/>
  <c r="Q20" i="2"/>
  <c r="BT20" i="2" s="1"/>
  <c r="R20" i="2"/>
  <c r="BU20" i="2" s="1"/>
  <c r="S20" i="2"/>
  <c r="BV20" i="2" s="1"/>
  <c r="T20" i="2"/>
  <c r="BW20" i="2" s="1"/>
  <c r="U20" i="2"/>
  <c r="BX20" i="2" s="1"/>
  <c r="V20" i="2"/>
  <c r="BY20" i="2" s="1"/>
  <c r="W20" i="2"/>
  <c r="BZ20" i="2" s="1"/>
  <c r="X20" i="2"/>
  <c r="CA20" i="2" s="1"/>
  <c r="O21" i="2"/>
  <c r="BR21" i="2" s="1"/>
  <c r="P21" i="2"/>
  <c r="BS21" i="2" s="1"/>
  <c r="Q21" i="2"/>
  <c r="BT21" i="2" s="1"/>
  <c r="R21" i="2"/>
  <c r="BU21" i="2" s="1"/>
  <c r="S21" i="2"/>
  <c r="BV21" i="2" s="1"/>
  <c r="T21" i="2"/>
  <c r="BW21" i="2" s="1"/>
  <c r="U21" i="2"/>
  <c r="BX21" i="2" s="1"/>
  <c r="V21" i="2"/>
  <c r="BY21" i="2" s="1"/>
  <c r="W21" i="2"/>
  <c r="BZ21" i="2" s="1"/>
  <c r="X21" i="2"/>
  <c r="CA21" i="2" s="1"/>
  <c r="O22" i="2"/>
  <c r="BR22" i="2" s="1"/>
  <c r="P22" i="2"/>
  <c r="BS22" i="2" s="1"/>
  <c r="Q22" i="2"/>
  <c r="BT22" i="2" s="1"/>
  <c r="R22" i="2"/>
  <c r="BU22" i="2" s="1"/>
  <c r="S22" i="2"/>
  <c r="BV22" i="2" s="1"/>
  <c r="T22" i="2"/>
  <c r="BW22" i="2" s="1"/>
  <c r="U22" i="2"/>
  <c r="BX22" i="2" s="1"/>
  <c r="V22" i="2"/>
  <c r="BY22" i="2" s="1"/>
  <c r="W22" i="2"/>
  <c r="BZ22" i="2" s="1"/>
  <c r="X22" i="2"/>
  <c r="CA22" i="2" s="1"/>
  <c r="O23" i="2"/>
  <c r="BR23" i="2" s="1"/>
  <c r="P23" i="2"/>
  <c r="BS23" i="2" s="1"/>
  <c r="Q23" i="2"/>
  <c r="BT23" i="2" s="1"/>
  <c r="R23" i="2"/>
  <c r="BU23" i="2" s="1"/>
  <c r="S23" i="2"/>
  <c r="BV23" i="2" s="1"/>
  <c r="T23" i="2"/>
  <c r="BW23" i="2" s="1"/>
  <c r="U23" i="2"/>
  <c r="BX23" i="2" s="1"/>
  <c r="V23" i="2"/>
  <c r="BY23" i="2" s="1"/>
  <c r="W23" i="2"/>
  <c r="BZ23" i="2" s="1"/>
  <c r="X23" i="2"/>
  <c r="CA23" i="2" s="1"/>
  <c r="O24" i="2"/>
  <c r="BR24" i="2" s="1"/>
  <c r="P24" i="2"/>
  <c r="BS24" i="2" s="1"/>
  <c r="Q24" i="2"/>
  <c r="BT24" i="2" s="1"/>
  <c r="R24" i="2"/>
  <c r="BU24" i="2" s="1"/>
  <c r="S24" i="2"/>
  <c r="BV24" i="2" s="1"/>
  <c r="T24" i="2"/>
  <c r="BW24" i="2" s="1"/>
  <c r="U24" i="2"/>
  <c r="BX24" i="2" s="1"/>
  <c r="V24" i="2"/>
  <c r="BY24" i="2" s="1"/>
  <c r="W24" i="2"/>
  <c r="BZ24" i="2" s="1"/>
  <c r="X24" i="2"/>
  <c r="CA24" i="2" s="1"/>
  <c r="O25" i="2"/>
  <c r="BR25" i="2" s="1"/>
  <c r="P25" i="2"/>
  <c r="BS25" i="2" s="1"/>
  <c r="Q25" i="2"/>
  <c r="BT25" i="2" s="1"/>
  <c r="R25" i="2"/>
  <c r="BU25" i="2" s="1"/>
  <c r="S25" i="2"/>
  <c r="BV25" i="2" s="1"/>
  <c r="T25" i="2"/>
  <c r="BW25" i="2" s="1"/>
  <c r="U25" i="2"/>
  <c r="BX25" i="2" s="1"/>
  <c r="V25" i="2"/>
  <c r="BY25" i="2" s="1"/>
  <c r="W25" i="2"/>
  <c r="BZ25" i="2" s="1"/>
  <c r="X25" i="2"/>
  <c r="CA25" i="2" s="1"/>
  <c r="O26" i="2"/>
  <c r="BR26" i="2" s="1"/>
  <c r="P26" i="2"/>
  <c r="BS26" i="2" s="1"/>
  <c r="Q26" i="2"/>
  <c r="BT26" i="2" s="1"/>
  <c r="R26" i="2"/>
  <c r="BU26" i="2" s="1"/>
  <c r="S26" i="2"/>
  <c r="BV26" i="2" s="1"/>
  <c r="T26" i="2"/>
  <c r="BW26" i="2" s="1"/>
  <c r="U26" i="2"/>
  <c r="BX26" i="2" s="1"/>
  <c r="V26" i="2"/>
  <c r="BY26" i="2" s="1"/>
  <c r="W26" i="2"/>
  <c r="BZ26" i="2" s="1"/>
  <c r="X26" i="2"/>
  <c r="CA26" i="2" s="1"/>
  <c r="O27" i="2"/>
  <c r="BR27" i="2" s="1"/>
  <c r="P27" i="2"/>
  <c r="BS27" i="2" s="1"/>
  <c r="Q27" i="2"/>
  <c r="BT27" i="2" s="1"/>
  <c r="R27" i="2"/>
  <c r="BU27" i="2" s="1"/>
  <c r="S27" i="2"/>
  <c r="BV27" i="2" s="1"/>
  <c r="T27" i="2"/>
  <c r="BW27" i="2" s="1"/>
  <c r="U27" i="2"/>
  <c r="BX27" i="2" s="1"/>
  <c r="V27" i="2"/>
  <c r="BY27" i="2" s="1"/>
  <c r="W27" i="2"/>
  <c r="BZ27" i="2" s="1"/>
  <c r="X27" i="2"/>
  <c r="CA27" i="2" s="1"/>
  <c r="O28" i="2"/>
  <c r="BR28" i="2" s="1"/>
  <c r="P28" i="2"/>
  <c r="BS28" i="2" s="1"/>
  <c r="Q28" i="2"/>
  <c r="BT28" i="2" s="1"/>
  <c r="R28" i="2"/>
  <c r="BU28" i="2" s="1"/>
  <c r="S28" i="2"/>
  <c r="BV28" i="2" s="1"/>
  <c r="T28" i="2"/>
  <c r="BW28" i="2" s="1"/>
  <c r="U28" i="2"/>
  <c r="BX28" i="2" s="1"/>
  <c r="V28" i="2"/>
  <c r="BY28" i="2" s="1"/>
  <c r="W28" i="2"/>
  <c r="BZ28" i="2" s="1"/>
  <c r="X28" i="2"/>
  <c r="CA28" i="2" s="1"/>
  <c r="O29" i="2"/>
  <c r="BR29" i="2" s="1"/>
  <c r="P29" i="2"/>
  <c r="BS29" i="2" s="1"/>
  <c r="Q29" i="2"/>
  <c r="BT29" i="2" s="1"/>
  <c r="R29" i="2"/>
  <c r="BU29" i="2" s="1"/>
  <c r="S29" i="2"/>
  <c r="BV29" i="2" s="1"/>
  <c r="T29" i="2"/>
  <c r="BW29" i="2" s="1"/>
  <c r="U29" i="2"/>
  <c r="BX29" i="2" s="1"/>
  <c r="V29" i="2"/>
  <c r="BY29" i="2" s="1"/>
  <c r="W29" i="2"/>
  <c r="BZ29" i="2" s="1"/>
  <c r="X29" i="2"/>
  <c r="CA29" i="2" s="1"/>
  <c r="O30" i="2"/>
  <c r="BR30" i="2" s="1"/>
  <c r="P30" i="2"/>
  <c r="BS30" i="2" s="1"/>
  <c r="Q30" i="2"/>
  <c r="BT30" i="2" s="1"/>
  <c r="R30" i="2"/>
  <c r="BU30" i="2" s="1"/>
  <c r="S30" i="2"/>
  <c r="BV30" i="2" s="1"/>
  <c r="T30" i="2"/>
  <c r="BW30" i="2" s="1"/>
  <c r="U30" i="2"/>
  <c r="BX30" i="2" s="1"/>
  <c r="V30" i="2"/>
  <c r="BY30" i="2" s="1"/>
  <c r="W30" i="2"/>
  <c r="BZ30" i="2" s="1"/>
  <c r="X30" i="2"/>
  <c r="CA30" i="2" s="1"/>
  <c r="O31" i="2"/>
  <c r="BR31" i="2" s="1"/>
  <c r="P31" i="2"/>
  <c r="BS31" i="2" s="1"/>
  <c r="Q31" i="2"/>
  <c r="BT31" i="2" s="1"/>
  <c r="R31" i="2"/>
  <c r="BU31" i="2" s="1"/>
  <c r="S31" i="2"/>
  <c r="BV31" i="2" s="1"/>
  <c r="T31" i="2"/>
  <c r="BW31" i="2" s="1"/>
  <c r="U31" i="2"/>
  <c r="BX31" i="2" s="1"/>
  <c r="V31" i="2"/>
  <c r="BY31" i="2" s="1"/>
  <c r="W31" i="2"/>
  <c r="BZ31" i="2" s="1"/>
  <c r="X31" i="2"/>
  <c r="CA31" i="2" s="1"/>
  <c r="O32" i="2"/>
  <c r="BR32" i="2" s="1"/>
  <c r="P32" i="2"/>
  <c r="BS32" i="2" s="1"/>
  <c r="Q32" i="2"/>
  <c r="BT32" i="2" s="1"/>
  <c r="R32" i="2"/>
  <c r="BU32" i="2" s="1"/>
  <c r="S32" i="2"/>
  <c r="BV32" i="2" s="1"/>
  <c r="T32" i="2"/>
  <c r="BW32" i="2" s="1"/>
  <c r="U32" i="2"/>
  <c r="BX32" i="2" s="1"/>
  <c r="V32" i="2"/>
  <c r="BY32" i="2" s="1"/>
  <c r="W32" i="2"/>
  <c r="BZ32" i="2" s="1"/>
  <c r="X32" i="2"/>
  <c r="CA32" i="2" s="1"/>
  <c r="O33" i="2"/>
  <c r="BR33" i="2" s="1"/>
  <c r="P33" i="2"/>
  <c r="BS33" i="2" s="1"/>
  <c r="Q33" i="2"/>
  <c r="BT33" i="2" s="1"/>
  <c r="R33" i="2"/>
  <c r="BU33" i="2" s="1"/>
  <c r="S33" i="2"/>
  <c r="BV33" i="2" s="1"/>
  <c r="T33" i="2"/>
  <c r="BW33" i="2" s="1"/>
  <c r="U33" i="2"/>
  <c r="BX33" i="2" s="1"/>
  <c r="V33" i="2"/>
  <c r="BY33" i="2" s="1"/>
  <c r="W33" i="2"/>
  <c r="BZ33" i="2" s="1"/>
  <c r="X33" i="2"/>
  <c r="CA33" i="2" s="1"/>
  <c r="O34" i="2"/>
  <c r="BR34" i="2" s="1"/>
  <c r="P34" i="2"/>
  <c r="BS34" i="2" s="1"/>
  <c r="Q34" i="2"/>
  <c r="BT34" i="2" s="1"/>
  <c r="R34" i="2"/>
  <c r="BU34" i="2" s="1"/>
  <c r="S34" i="2"/>
  <c r="BV34" i="2" s="1"/>
  <c r="T34" i="2"/>
  <c r="BW34" i="2" s="1"/>
  <c r="U34" i="2"/>
  <c r="BX34" i="2" s="1"/>
  <c r="V34" i="2"/>
  <c r="BY34" i="2" s="1"/>
  <c r="W34" i="2"/>
  <c r="BZ34" i="2" s="1"/>
  <c r="X34" i="2"/>
  <c r="CA34" i="2" s="1"/>
  <c r="O35" i="2"/>
  <c r="BR35" i="2" s="1"/>
  <c r="P35" i="2"/>
  <c r="BS35" i="2" s="1"/>
  <c r="Q35" i="2"/>
  <c r="BT35" i="2" s="1"/>
  <c r="R35" i="2"/>
  <c r="BU35" i="2" s="1"/>
  <c r="S35" i="2"/>
  <c r="BV35" i="2" s="1"/>
  <c r="T35" i="2"/>
  <c r="BW35" i="2" s="1"/>
  <c r="U35" i="2"/>
  <c r="BX35" i="2" s="1"/>
  <c r="V35" i="2"/>
  <c r="BY35" i="2" s="1"/>
  <c r="W35" i="2"/>
  <c r="BZ35" i="2" s="1"/>
  <c r="X35" i="2"/>
  <c r="CA35" i="2" s="1"/>
  <c r="O36" i="2"/>
  <c r="BR36" i="2" s="1"/>
  <c r="P36" i="2"/>
  <c r="BS36" i="2" s="1"/>
  <c r="Q36" i="2"/>
  <c r="BT36" i="2" s="1"/>
  <c r="R36" i="2"/>
  <c r="BU36" i="2" s="1"/>
  <c r="S36" i="2"/>
  <c r="BV36" i="2" s="1"/>
  <c r="T36" i="2"/>
  <c r="BW36" i="2" s="1"/>
  <c r="U36" i="2"/>
  <c r="BX36" i="2" s="1"/>
  <c r="V36" i="2"/>
  <c r="BY36" i="2" s="1"/>
  <c r="W36" i="2"/>
  <c r="BZ36" i="2" s="1"/>
  <c r="X36" i="2"/>
  <c r="CA36" i="2" s="1"/>
  <c r="O37" i="2"/>
  <c r="BR37" i="2" s="1"/>
  <c r="P37" i="2"/>
  <c r="BS37" i="2" s="1"/>
  <c r="Q37" i="2"/>
  <c r="BT37" i="2" s="1"/>
  <c r="R37" i="2"/>
  <c r="BU37" i="2" s="1"/>
  <c r="S37" i="2"/>
  <c r="BV37" i="2" s="1"/>
  <c r="T37" i="2"/>
  <c r="BW37" i="2" s="1"/>
  <c r="U37" i="2"/>
  <c r="BX37" i="2" s="1"/>
  <c r="V37" i="2"/>
  <c r="BY37" i="2" s="1"/>
  <c r="W37" i="2"/>
  <c r="BZ37" i="2" s="1"/>
  <c r="X37" i="2"/>
  <c r="CA37" i="2" s="1"/>
  <c r="O38" i="2"/>
  <c r="BR38" i="2" s="1"/>
  <c r="P38" i="2"/>
  <c r="BS38" i="2" s="1"/>
  <c r="Q38" i="2"/>
  <c r="BT38" i="2" s="1"/>
  <c r="R38" i="2"/>
  <c r="BU38" i="2" s="1"/>
  <c r="S38" i="2"/>
  <c r="BV38" i="2" s="1"/>
  <c r="T38" i="2"/>
  <c r="BW38" i="2" s="1"/>
  <c r="U38" i="2"/>
  <c r="BX38" i="2" s="1"/>
  <c r="V38" i="2"/>
  <c r="BY38" i="2" s="1"/>
  <c r="W38" i="2"/>
  <c r="BZ38" i="2" s="1"/>
  <c r="X38" i="2"/>
  <c r="CA38" i="2" s="1"/>
  <c r="O39" i="2"/>
  <c r="BR39" i="2" s="1"/>
  <c r="P39" i="2"/>
  <c r="BS39" i="2" s="1"/>
  <c r="Q39" i="2"/>
  <c r="BT39" i="2" s="1"/>
  <c r="R39" i="2"/>
  <c r="BU39" i="2" s="1"/>
  <c r="S39" i="2"/>
  <c r="BV39" i="2" s="1"/>
  <c r="T39" i="2"/>
  <c r="BW39" i="2" s="1"/>
  <c r="U39" i="2"/>
  <c r="BX39" i="2" s="1"/>
  <c r="V39" i="2"/>
  <c r="BY39" i="2" s="1"/>
  <c r="W39" i="2"/>
  <c r="BZ39" i="2" s="1"/>
  <c r="X39" i="2"/>
  <c r="CA39" i="2" s="1"/>
  <c r="O40" i="2"/>
  <c r="BR40" i="2" s="1"/>
  <c r="P40" i="2"/>
  <c r="BS40" i="2" s="1"/>
  <c r="Q40" i="2"/>
  <c r="BT40" i="2" s="1"/>
  <c r="R40" i="2"/>
  <c r="BU40" i="2" s="1"/>
  <c r="S40" i="2"/>
  <c r="BV40" i="2" s="1"/>
  <c r="T40" i="2"/>
  <c r="BW40" i="2" s="1"/>
  <c r="U40" i="2"/>
  <c r="BX40" i="2" s="1"/>
  <c r="V40" i="2"/>
  <c r="BY40" i="2" s="1"/>
  <c r="W40" i="2"/>
  <c r="BZ40" i="2" s="1"/>
  <c r="X40" i="2"/>
  <c r="CA40" i="2" s="1"/>
  <c r="O41" i="2"/>
  <c r="BR41" i="2" s="1"/>
  <c r="P41" i="2"/>
  <c r="BS41" i="2" s="1"/>
  <c r="Q41" i="2"/>
  <c r="BT41" i="2" s="1"/>
  <c r="R41" i="2"/>
  <c r="BU41" i="2" s="1"/>
  <c r="S41" i="2"/>
  <c r="BV41" i="2" s="1"/>
  <c r="T41" i="2"/>
  <c r="BW41" i="2" s="1"/>
  <c r="U41" i="2"/>
  <c r="BX41" i="2" s="1"/>
  <c r="V41" i="2"/>
  <c r="BY41" i="2" s="1"/>
  <c r="W41" i="2"/>
  <c r="BZ41" i="2" s="1"/>
  <c r="X41" i="2"/>
  <c r="CA41" i="2" s="1"/>
  <c r="O42" i="2"/>
  <c r="BR42" i="2" s="1"/>
  <c r="P42" i="2"/>
  <c r="BS42" i="2" s="1"/>
  <c r="Q42" i="2"/>
  <c r="BT42" i="2" s="1"/>
  <c r="R42" i="2"/>
  <c r="BU42" i="2" s="1"/>
  <c r="S42" i="2"/>
  <c r="BV42" i="2" s="1"/>
  <c r="T42" i="2"/>
  <c r="BW42" i="2" s="1"/>
  <c r="U42" i="2"/>
  <c r="BX42" i="2" s="1"/>
  <c r="V42" i="2"/>
  <c r="BY42" i="2" s="1"/>
  <c r="W42" i="2"/>
  <c r="BZ42" i="2" s="1"/>
  <c r="X42" i="2"/>
  <c r="CA42" i="2" s="1"/>
  <c r="O43" i="2"/>
  <c r="BR43" i="2" s="1"/>
  <c r="P43" i="2"/>
  <c r="BS43" i="2" s="1"/>
  <c r="Q43" i="2"/>
  <c r="BT43" i="2" s="1"/>
  <c r="R43" i="2"/>
  <c r="BU43" i="2" s="1"/>
  <c r="S43" i="2"/>
  <c r="BV43" i="2" s="1"/>
  <c r="T43" i="2"/>
  <c r="BW43" i="2" s="1"/>
  <c r="U43" i="2"/>
  <c r="BX43" i="2" s="1"/>
  <c r="V43" i="2"/>
  <c r="BY43" i="2" s="1"/>
  <c r="W43" i="2"/>
  <c r="BZ43" i="2" s="1"/>
  <c r="X43" i="2"/>
  <c r="CA43" i="2" s="1"/>
  <c r="O44" i="2"/>
  <c r="BR44" i="2" s="1"/>
  <c r="P44" i="2"/>
  <c r="BS44" i="2" s="1"/>
  <c r="Q44" i="2"/>
  <c r="BT44" i="2" s="1"/>
  <c r="R44" i="2"/>
  <c r="BU44" i="2" s="1"/>
  <c r="S44" i="2"/>
  <c r="BV44" i="2" s="1"/>
  <c r="T44" i="2"/>
  <c r="BW44" i="2" s="1"/>
  <c r="U44" i="2"/>
  <c r="BX44" i="2" s="1"/>
  <c r="V44" i="2"/>
  <c r="BY44" i="2" s="1"/>
  <c r="W44" i="2"/>
  <c r="BZ44" i="2" s="1"/>
  <c r="X44" i="2"/>
  <c r="CA44" i="2" s="1"/>
  <c r="O45" i="2"/>
  <c r="BR45" i="2" s="1"/>
  <c r="P45" i="2"/>
  <c r="BS45" i="2" s="1"/>
  <c r="Q45" i="2"/>
  <c r="BT45" i="2" s="1"/>
  <c r="R45" i="2"/>
  <c r="BU45" i="2" s="1"/>
  <c r="S45" i="2"/>
  <c r="BV45" i="2" s="1"/>
  <c r="T45" i="2"/>
  <c r="BW45" i="2" s="1"/>
  <c r="U45" i="2"/>
  <c r="BX45" i="2" s="1"/>
  <c r="V45" i="2"/>
  <c r="BY45" i="2" s="1"/>
  <c r="W45" i="2"/>
  <c r="BZ45" i="2" s="1"/>
  <c r="X45" i="2"/>
  <c r="CA45" i="2" s="1"/>
  <c r="O46" i="2"/>
  <c r="BR46" i="2" s="1"/>
  <c r="P46" i="2"/>
  <c r="BS46" i="2" s="1"/>
  <c r="Q46" i="2"/>
  <c r="BT46" i="2" s="1"/>
  <c r="R46" i="2"/>
  <c r="BU46" i="2" s="1"/>
  <c r="S46" i="2"/>
  <c r="BV46" i="2" s="1"/>
  <c r="T46" i="2"/>
  <c r="BW46" i="2" s="1"/>
  <c r="U46" i="2"/>
  <c r="BX46" i="2" s="1"/>
  <c r="V46" i="2"/>
  <c r="BY46" i="2" s="1"/>
  <c r="W46" i="2"/>
  <c r="BZ46" i="2" s="1"/>
  <c r="X46" i="2"/>
  <c r="CA46" i="2" s="1"/>
  <c r="O47" i="2"/>
  <c r="BR47" i="2" s="1"/>
  <c r="P47" i="2"/>
  <c r="BS47" i="2" s="1"/>
  <c r="Q47" i="2"/>
  <c r="BT47" i="2" s="1"/>
  <c r="R47" i="2"/>
  <c r="BU47" i="2" s="1"/>
  <c r="S47" i="2"/>
  <c r="BV47" i="2" s="1"/>
  <c r="T47" i="2"/>
  <c r="BW47" i="2" s="1"/>
  <c r="U47" i="2"/>
  <c r="BX47" i="2" s="1"/>
  <c r="V47" i="2"/>
  <c r="BY47" i="2" s="1"/>
  <c r="W47" i="2"/>
  <c r="BZ47" i="2" s="1"/>
  <c r="X47" i="2"/>
  <c r="CA47" i="2" s="1"/>
  <c r="O48" i="2"/>
  <c r="BR48" i="2" s="1"/>
  <c r="P48" i="2"/>
  <c r="BS48" i="2" s="1"/>
  <c r="Q48" i="2"/>
  <c r="BT48" i="2" s="1"/>
  <c r="R48" i="2"/>
  <c r="BU48" i="2" s="1"/>
  <c r="S48" i="2"/>
  <c r="BV48" i="2" s="1"/>
  <c r="T48" i="2"/>
  <c r="BW48" i="2" s="1"/>
  <c r="U48" i="2"/>
  <c r="BX48" i="2" s="1"/>
  <c r="V48" i="2"/>
  <c r="BY48" i="2" s="1"/>
  <c r="W48" i="2"/>
  <c r="BZ48" i="2" s="1"/>
  <c r="X48" i="2"/>
  <c r="CA48" i="2" s="1"/>
  <c r="O49" i="2"/>
  <c r="BR49" i="2" s="1"/>
  <c r="P49" i="2"/>
  <c r="BS49" i="2" s="1"/>
  <c r="Q49" i="2"/>
  <c r="BT49" i="2" s="1"/>
  <c r="R49" i="2"/>
  <c r="BU49" i="2" s="1"/>
  <c r="S49" i="2"/>
  <c r="BV49" i="2" s="1"/>
  <c r="T49" i="2"/>
  <c r="BW49" i="2" s="1"/>
  <c r="U49" i="2"/>
  <c r="BX49" i="2" s="1"/>
  <c r="V49" i="2"/>
  <c r="BY49" i="2" s="1"/>
  <c r="W49" i="2"/>
  <c r="BZ49" i="2" s="1"/>
  <c r="X49" i="2"/>
  <c r="CA49" i="2" s="1"/>
  <c r="O50" i="2"/>
  <c r="BR50" i="2" s="1"/>
  <c r="P50" i="2"/>
  <c r="BS50" i="2" s="1"/>
  <c r="Q50" i="2"/>
  <c r="BT50" i="2" s="1"/>
  <c r="R50" i="2"/>
  <c r="BU50" i="2" s="1"/>
  <c r="S50" i="2"/>
  <c r="BV50" i="2" s="1"/>
  <c r="T50" i="2"/>
  <c r="BW50" i="2" s="1"/>
  <c r="U50" i="2"/>
  <c r="BX50" i="2" s="1"/>
  <c r="V50" i="2"/>
  <c r="BY50" i="2" s="1"/>
  <c r="W50" i="2"/>
  <c r="BZ50" i="2" s="1"/>
  <c r="X50" i="2"/>
  <c r="CA50" i="2" s="1"/>
  <c r="O51" i="2"/>
  <c r="BR51" i="2" s="1"/>
  <c r="P51" i="2"/>
  <c r="BS51" i="2" s="1"/>
  <c r="Q51" i="2"/>
  <c r="BT51" i="2" s="1"/>
  <c r="R51" i="2"/>
  <c r="BU51" i="2" s="1"/>
  <c r="S51" i="2"/>
  <c r="BV51" i="2" s="1"/>
  <c r="T51" i="2"/>
  <c r="BW51" i="2" s="1"/>
  <c r="U51" i="2"/>
  <c r="BX51" i="2" s="1"/>
  <c r="V51" i="2"/>
  <c r="BY51" i="2" s="1"/>
  <c r="W51" i="2"/>
  <c r="BZ51" i="2" s="1"/>
  <c r="X51" i="2"/>
  <c r="CA51" i="2" s="1"/>
  <c r="O52" i="2"/>
  <c r="BR52" i="2" s="1"/>
  <c r="P52" i="2"/>
  <c r="BS52" i="2" s="1"/>
  <c r="Q52" i="2"/>
  <c r="BT52" i="2" s="1"/>
  <c r="R52" i="2"/>
  <c r="BU52" i="2" s="1"/>
  <c r="S52" i="2"/>
  <c r="BV52" i="2" s="1"/>
  <c r="T52" i="2"/>
  <c r="BW52" i="2" s="1"/>
  <c r="U52" i="2"/>
  <c r="BX52" i="2" s="1"/>
  <c r="V52" i="2"/>
  <c r="BY52" i="2" s="1"/>
  <c r="W52" i="2"/>
  <c r="BZ52" i="2" s="1"/>
  <c r="X52" i="2"/>
  <c r="CA52" i="2" s="1"/>
  <c r="O53" i="2"/>
  <c r="BR53" i="2" s="1"/>
  <c r="P53" i="2"/>
  <c r="BS53" i="2" s="1"/>
  <c r="Q53" i="2"/>
  <c r="BT53" i="2" s="1"/>
  <c r="R53" i="2"/>
  <c r="BU53" i="2" s="1"/>
  <c r="S53" i="2"/>
  <c r="BV53" i="2" s="1"/>
  <c r="T53" i="2"/>
  <c r="BW53" i="2" s="1"/>
  <c r="U53" i="2"/>
  <c r="BX53" i="2" s="1"/>
  <c r="V53" i="2"/>
  <c r="BY53" i="2" s="1"/>
  <c r="W53" i="2"/>
  <c r="BZ53" i="2" s="1"/>
  <c r="X53" i="2"/>
  <c r="CA53" i="2" s="1"/>
  <c r="O54" i="2"/>
  <c r="BR54" i="2" s="1"/>
  <c r="P54" i="2"/>
  <c r="BS54" i="2" s="1"/>
  <c r="Q54" i="2"/>
  <c r="BT54" i="2" s="1"/>
  <c r="R54" i="2"/>
  <c r="BU54" i="2" s="1"/>
  <c r="S54" i="2"/>
  <c r="BV54" i="2" s="1"/>
  <c r="T54" i="2"/>
  <c r="BW54" i="2" s="1"/>
  <c r="U54" i="2"/>
  <c r="BX54" i="2" s="1"/>
  <c r="V54" i="2"/>
  <c r="BY54" i="2" s="1"/>
  <c r="W54" i="2"/>
  <c r="BZ54" i="2" s="1"/>
  <c r="X54" i="2"/>
  <c r="CA54" i="2" s="1"/>
  <c r="O55" i="2"/>
  <c r="BR55" i="2" s="1"/>
  <c r="P55" i="2"/>
  <c r="BS55" i="2" s="1"/>
  <c r="Q55" i="2"/>
  <c r="BT55" i="2" s="1"/>
  <c r="R55" i="2"/>
  <c r="BU55" i="2" s="1"/>
  <c r="S55" i="2"/>
  <c r="BV55" i="2" s="1"/>
  <c r="T55" i="2"/>
  <c r="BW55" i="2" s="1"/>
  <c r="U55" i="2"/>
  <c r="BX55" i="2" s="1"/>
  <c r="V55" i="2"/>
  <c r="BY55" i="2" s="1"/>
  <c r="W55" i="2"/>
  <c r="BZ55" i="2" s="1"/>
  <c r="X55" i="2"/>
  <c r="CA55" i="2" s="1"/>
  <c r="O56" i="2"/>
  <c r="BR56" i="2" s="1"/>
  <c r="P56" i="2"/>
  <c r="BS56" i="2" s="1"/>
  <c r="Q56" i="2"/>
  <c r="BT56" i="2" s="1"/>
  <c r="R56" i="2"/>
  <c r="BU56" i="2" s="1"/>
  <c r="S56" i="2"/>
  <c r="BV56" i="2" s="1"/>
  <c r="T56" i="2"/>
  <c r="BW56" i="2" s="1"/>
  <c r="U56" i="2"/>
  <c r="BX56" i="2" s="1"/>
  <c r="V56" i="2"/>
  <c r="BY56" i="2" s="1"/>
  <c r="W56" i="2"/>
  <c r="BZ56" i="2" s="1"/>
  <c r="X56" i="2"/>
  <c r="CA56" i="2" s="1"/>
  <c r="O58" i="2"/>
  <c r="P58" i="2"/>
  <c r="Q58" i="2"/>
  <c r="R58" i="2"/>
  <c r="S58" i="2"/>
  <c r="T58" i="2"/>
  <c r="U58" i="2"/>
  <c r="V58" i="2"/>
  <c r="BY58" i="2" s="1"/>
  <c r="W58" i="2"/>
  <c r="X58" i="2"/>
  <c r="N6" i="2"/>
  <c r="BQ6" i="2" s="1"/>
  <c r="N7" i="2"/>
  <c r="BQ7" i="2" s="1"/>
  <c r="N8" i="2"/>
  <c r="BQ8" i="2" s="1"/>
  <c r="N9" i="2"/>
  <c r="BQ9" i="2" s="1"/>
  <c r="N10" i="2"/>
  <c r="BQ10" i="2" s="1"/>
  <c r="N11" i="2"/>
  <c r="BQ11" i="2" s="1"/>
  <c r="N12" i="2"/>
  <c r="BQ12" i="2" s="1"/>
  <c r="N13" i="2"/>
  <c r="BQ13" i="2" s="1"/>
  <c r="N14" i="2"/>
  <c r="BQ14" i="2" s="1"/>
  <c r="N15" i="2"/>
  <c r="BQ15" i="2" s="1"/>
  <c r="N16" i="2"/>
  <c r="BQ16" i="2" s="1"/>
  <c r="N17" i="2"/>
  <c r="BQ17" i="2" s="1"/>
  <c r="N18" i="2"/>
  <c r="BQ18" i="2" s="1"/>
  <c r="N19" i="2"/>
  <c r="BQ19" i="2" s="1"/>
  <c r="N20" i="2"/>
  <c r="BQ20" i="2" s="1"/>
  <c r="N21" i="2"/>
  <c r="BQ21" i="2" s="1"/>
  <c r="N22" i="2"/>
  <c r="BQ22" i="2" s="1"/>
  <c r="N23" i="2"/>
  <c r="BQ23" i="2" s="1"/>
  <c r="N24" i="2"/>
  <c r="BQ24" i="2" s="1"/>
  <c r="N25" i="2"/>
  <c r="BQ25" i="2" s="1"/>
  <c r="N26" i="2"/>
  <c r="BQ26" i="2" s="1"/>
  <c r="N27" i="2"/>
  <c r="BQ27" i="2" s="1"/>
  <c r="N28" i="2"/>
  <c r="BQ28" i="2" s="1"/>
  <c r="N29" i="2"/>
  <c r="BQ29" i="2" s="1"/>
  <c r="N30" i="2"/>
  <c r="BQ30" i="2" s="1"/>
  <c r="N31" i="2"/>
  <c r="BQ31" i="2" s="1"/>
  <c r="N32" i="2"/>
  <c r="BQ32" i="2" s="1"/>
  <c r="N33" i="2"/>
  <c r="BQ33" i="2" s="1"/>
  <c r="N34" i="2"/>
  <c r="BQ34" i="2" s="1"/>
  <c r="N35" i="2"/>
  <c r="BQ35" i="2" s="1"/>
  <c r="N36" i="2"/>
  <c r="BQ36" i="2" s="1"/>
  <c r="N37" i="2"/>
  <c r="BQ37" i="2" s="1"/>
  <c r="N38" i="2"/>
  <c r="BQ38" i="2" s="1"/>
  <c r="N39" i="2"/>
  <c r="BQ39" i="2" s="1"/>
  <c r="N40" i="2"/>
  <c r="BQ40" i="2" s="1"/>
  <c r="N41" i="2"/>
  <c r="BQ41" i="2" s="1"/>
  <c r="N42" i="2"/>
  <c r="BQ42" i="2" s="1"/>
  <c r="N43" i="2"/>
  <c r="BQ43" i="2" s="1"/>
  <c r="N44" i="2"/>
  <c r="BQ44" i="2" s="1"/>
  <c r="N45" i="2"/>
  <c r="BQ45" i="2" s="1"/>
  <c r="N46" i="2"/>
  <c r="BQ46" i="2" s="1"/>
  <c r="N47" i="2"/>
  <c r="BQ47" i="2" s="1"/>
  <c r="N48" i="2"/>
  <c r="BQ48" i="2" s="1"/>
  <c r="N49" i="2"/>
  <c r="BQ49" i="2" s="1"/>
  <c r="N50" i="2"/>
  <c r="BQ50" i="2" s="1"/>
  <c r="N51" i="2"/>
  <c r="BQ51" i="2" s="1"/>
  <c r="N52" i="2"/>
  <c r="BQ52" i="2" s="1"/>
  <c r="N53" i="2"/>
  <c r="BQ53" i="2" s="1"/>
  <c r="N54" i="2"/>
  <c r="BQ54" i="2" s="1"/>
  <c r="N55" i="2"/>
  <c r="BQ55" i="2" s="1"/>
  <c r="N56" i="2"/>
  <c r="BQ56" i="2" s="1"/>
  <c r="N58" i="2"/>
  <c r="N5" i="2"/>
  <c r="C110" i="1"/>
  <c r="D110" i="1"/>
  <c r="E110" i="1"/>
  <c r="F110" i="1"/>
  <c r="G110" i="1"/>
  <c r="H110" i="1"/>
  <c r="I110" i="1"/>
  <c r="J110" i="1"/>
  <c r="K110" i="1"/>
  <c r="L110" i="1"/>
  <c r="B110" i="1"/>
  <c r="C104" i="1"/>
  <c r="D104" i="1"/>
  <c r="E104" i="1"/>
  <c r="F104" i="1"/>
  <c r="G104" i="1"/>
  <c r="H104" i="1"/>
  <c r="I104" i="1"/>
  <c r="J104" i="1"/>
  <c r="K104" i="1"/>
  <c r="L104" i="1"/>
  <c r="B104" i="1"/>
  <c r="C78" i="1"/>
  <c r="D78" i="1"/>
  <c r="E78" i="1"/>
  <c r="F78" i="1"/>
  <c r="G78" i="1"/>
  <c r="H78" i="1"/>
  <c r="I78" i="1"/>
  <c r="J78" i="1"/>
  <c r="K78" i="1"/>
  <c r="L78" i="1"/>
  <c r="C73" i="1"/>
  <c r="D73" i="1"/>
  <c r="E73" i="1"/>
  <c r="F73" i="1"/>
  <c r="G73" i="1"/>
  <c r="H73" i="1"/>
  <c r="I73" i="1"/>
  <c r="J73" i="1"/>
  <c r="K73" i="1"/>
  <c r="L73" i="1"/>
  <c r="B78" i="1"/>
  <c r="B73" i="1"/>
  <c r="B68" i="1"/>
  <c r="C47" i="1"/>
  <c r="D47" i="1"/>
  <c r="E47" i="1"/>
  <c r="F47" i="1"/>
  <c r="G47" i="1"/>
  <c r="H47" i="1"/>
  <c r="I47" i="1"/>
  <c r="J47" i="1"/>
  <c r="K47" i="1"/>
  <c r="L47" i="1"/>
  <c r="B47" i="1"/>
  <c r="C41" i="1"/>
  <c r="D41" i="1"/>
  <c r="E41" i="1"/>
  <c r="F41" i="1"/>
  <c r="G41" i="1"/>
  <c r="H41" i="1"/>
  <c r="I41" i="1"/>
  <c r="J41" i="1"/>
  <c r="K41" i="1"/>
  <c r="L41" i="1"/>
  <c r="B41" i="1"/>
  <c r="C34" i="1"/>
  <c r="D34" i="1"/>
  <c r="E34" i="1"/>
  <c r="F34" i="1"/>
  <c r="G34" i="1"/>
  <c r="H34" i="1"/>
  <c r="I34" i="1"/>
  <c r="J34" i="1"/>
  <c r="K34" i="1"/>
  <c r="L34" i="1"/>
  <c r="B34" i="1"/>
  <c r="C15" i="1"/>
  <c r="D15" i="1"/>
  <c r="E15" i="1"/>
  <c r="F15" i="1"/>
  <c r="G15" i="1"/>
  <c r="H15" i="1"/>
  <c r="I15" i="1"/>
  <c r="J15" i="1"/>
  <c r="K15" i="1"/>
  <c r="L15" i="1"/>
  <c r="B15" i="1"/>
  <c r="C10" i="1"/>
  <c r="D10" i="1"/>
  <c r="E10" i="1"/>
  <c r="F10" i="1"/>
  <c r="G10" i="1"/>
  <c r="H10" i="1"/>
  <c r="I10" i="1"/>
  <c r="J10" i="1"/>
  <c r="K10" i="1"/>
  <c r="L10" i="1"/>
  <c r="B10" i="1"/>
  <c r="C5" i="1"/>
  <c r="D5" i="1"/>
  <c r="E5" i="1"/>
  <c r="F5" i="1"/>
  <c r="G5" i="1"/>
  <c r="H5" i="1"/>
  <c r="I5" i="1"/>
  <c r="J5" i="1"/>
  <c r="K5" i="1"/>
  <c r="L5" i="1"/>
  <c r="B5" i="1"/>
  <c r="C173" i="1"/>
  <c r="D173" i="1"/>
  <c r="E173" i="1"/>
  <c r="F173" i="1"/>
  <c r="G173" i="1"/>
  <c r="H173" i="1"/>
  <c r="I173" i="1"/>
  <c r="J173" i="1"/>
  <c r="K173" i="1"/>
  <c r="L173" i="1"/>
  <c r="B173" i="1"/>
  <c r="C167" i="1"/>
  <c r="D167" i="1"/>
  <c r="E167" i="1"/>
  <c r="F167" i="1"/>
  <c r="G167" i="1"/>
  <c r="H167" i="1"/>
  <c r="I167" i="1"/>
  <c r="J167" i="1"/>
  <c r="K167" i="1"/>
  <c r="L167" i="1"/>
  <c r="B167" i="1"/>
  <c r="C160" i="1"/>
  <c r="D160" i="1"/>
  <c r="E160" i="1"/>
  <c r="F160" i="1"/>
  <c r="G160" i="1"/>
  <c r="H160" i="1"/>
  <c r="I160" i="1"/>
  <c r="J160" i="1"/>
  <c r="K160" i="1"/>
  <c r="L160" i="1"/>
  <c r="B160" i="1"/>
  <c r="C141" i="1"/>
  <c r="D141" i="1"/>
  <c r="E141" i="1"/>
  <c r="F141" i="1"/>
  <c r="G141" i="1"/>
  <c r="H141" i="1"/>
  <c r="I141" i="1"/>
  <c r="J141" i="1"/>
  <c r="K141" i="1"/>
  <c r="L141" i="1"/>
  <c r="B141" i="1"/>
  <c r="C136" i="1"/>
  <c r="D136" i="1"/>
  <c r="E136" i="1"/>
  <c r="F136" i="1"/>
  <c r="G136" i="1"/>
  <c r="H136" i="1"/>
  <c r="I136" i="1"/>
  <c r="J136" i="1"/>
  <c r="K136" i="1"/>
  <c r="L136" i="1"/>
  <c r="B136" i="1"/>
  <c r="C131" i="1"/>
  <c r="D131" i="1"/>
  <c r="E131" i="1"/>
  <c r="F131" i="1"/>
  <c r="G131" i="1"/>
  <c r="H131" i="1"/>
  <c r="I131" i="1"/>
  <c r="J131" i="1"/>
  <c r="K131" i="1"/>
  <c r="L131" i="1"/>
  <c r="B131" i="1"/>
  <c r="C234" i="1"/>
  <c r="D234" i="1"/>
  <c r="E234" i="1"/>
  <c r="F234" i="1"/>
  <c r="G234" i="1"/>
  <c r="H234" i="1"/>
  <c r="I234" i="1"/>
  <c r="J234" i="1"/>
  <c r="K234" i="1"/>
  <c r="L234" i="1"/>
  <c r="B234" i="1"/>
  <c r="C228" i="1"/>
  <c r="D228" i="1"/>
  <c r="E228" i="1"/>
  <c r="F228" i="1"/>
  <c r="G228" i="1"/>
  <c r="H228" i="1"/>
  <c r="I228" i="1"/>
  <c r="J228" i="1"/>
  <c r="K228" i="1"/>
  <c r="L228" i="1"/>
  <c r="B228" i="1"/>
  <c r="C221" i="1"/>
  <c r="D221" i="1"/>
  <c r="E221" i="1"/>
  <c r="F221" i="1"/>
  <c r="G221" i="1"/>
  <c r="H221" i="1"/>
  <c r="I221" i="1"/>
  <c r="J221" i="1"/>
  <c r="K221" i="1"/>
  <c r="L221" i="1"/>
  <c r="B221" i="1"/>
  <c r="C202" i="1"/>
  <c r="D202" i="1"/>
  <c r="E202" i="1"/>
  <c r="F202" i="1"/>
  <c r="G202" i="1"/>
  <c r="H202" i="1"/>
  <c r="I202" i="1"/>
  <c r="J202" i="1"/>
  <c r="K202" i="1"/>
  <c r="L202" i="1"/>
  <c r="B202" i="1"/>
  <c r="C197" i="1"/>
  <c r="D197" i="1"/>
  <c r="E197" i="1"/>
  <c r="F197" i="1"/>
  <c r="G197" i="1"/>
  <c r="H197" i="1"/>
  <c r="I197" i="1"/>
  <c r="J197" i="1"/>
  <c r="K197" i="1"/>
  <c r="L197" i="1"/>
  <c r="B197" i="1"/>
  <c r="C192" i="1"/>
  <c r="D192" i="1"/>
  <c r="E192" i="1"/>
  <c r="F192" i="1"/>
  <c r="G192" i="1"/>
  <c r="H192" i="1"/>
  <c r="I192" i="1"/>
  <c r="J192" i="1"/>
  <c r="K192" i="1"/>
  <c r="L192" i="1"/>
  <c r="B192" i="1"/>
  <c r="C298" i="1"/>
  <c r="D298" i="1"/>
  <c r="E298" i="1"/>
  <c r="F298" i="1"/>
  <c r="G298" i="1"/>
  <c r="H298" i="1"/>
  <c r="I298" i="1"/>
  <c r="J298" i="1"/>
  <c r="K298" i="1"/>
  <c r="L298" i="1"/>
  <c r="B298" i="1"/>
  <c r="C292" i="1"/>
  <c r="D292" i="1"/>
  <c r="E292" i="1"/>
  <c r="F292" i="1"/>
  <c r="G292" i="1"/>
  <c r="H292" i="1"/>
  <c r="I292" i="1"/>
  <c r="J292" i="1"/>
  <c r="K292" i="1"/>
  <c r="L292" i="1"/>
  <c r="B292" i="1"/>
  <c r="C285" i="1"/>
  <c r="D285" i="1"/>
  <c r="E285" i="1"/>
  <c r="F285" i="1"/>
  <c r="G285" i="1"/>
  <c r="H285" i="1"/>
  <c r="I285" i="1"/>
  <c r="J285" i="1"/>
  <c r="K285" i="1"/>
  <c r="L285" i="1"/>
  <c r="B285" i="1"/>
  <c r="C266" i="1"/>
  <c r="D266" i="1"/>
  <c r="E266" i="1"/>
  <c r="F266" i="1"/>
  <c r="G266" i="1"/>
  <c r="H266" i="1"/>
  <c r="I266" i="1"/>
  <c r="J266" i="1"/>
  <c r="K266" i="1"/>
  <c r="L266" i="1"/>
  <c r="B266" i="1"/>
  <c r="C261" i="1"/>
  <c r="D261" i="1"/>
  <c r="E261" i="1"/>
  <c r="F261" i="1"/>
  <c r="G261" i="1"/>
  <c r="H261" i="1"/>
  <c r="I261" i="1"/>
  <c r="J261" i="1"/>
  <c r="K261" i="1"/>
  <c r="L261" i="1"/>
  <c r="B261" i="1"/>
  <c r="C256" i="1"/>
  <c r="D256" i="1"/>
  <c r="E256" i="1"/>
  <c r="F256" i="1"/>
  <c r="G256" i="1"/>
  <c r="H256" i="1"/>
  <c r="I256" i="1"/>
  <c r="J256" i="1"/>
  <c r="K256" i="1"/>
  <c r="L256" i="1"/>
  <c r="B256" i="1"/>
  <c r="AP116" i="2" l="1"/>
  <c r="AP178" i="2"/>
  <c r="AP170" i="2"/>
  <c r="AP162" i="2"/>
  <c r="AP154" i="2"/>
  <c r="AP146" i="2"/>
  <c r="AP142" i="2"/>
  <c r="AP138" i="2"/>
  <c r="AP134" i="2"/>
  <c r="BQ184" i="2"/>
  <c r="S7" i="6"/>
  <c r="O7" i="6"/>
  <c r="AX168" i="2"/>
  <c r="AT305" i="2"/>
  <c r="V7" i="6"/>
  <c r="R7" i="6"/>
  <c r="N7" i="6"/>
  <c r="AP118" i="2"/>
  <c r="AP114" i="2"/>
  <c r="AP106" i="2"/>
  <c r="AP102" i="2"/>
  <c r="AP98" i="2"/>
  <c r="AP90" i="2"/>
  <c r="AP86" i="2"/>
  <c r="AP82" i="2"/>
  <c r="AP70" i="2"/>
  <c r="AT75" i="2"/>
  <c r="AZ119" i="2"/>
  <c r="AV119" i="2"/>
  <c r="AR119" i="2"/>
  <c r="AV117" i="2"/>
  <c r="AR117" i="2"/>
  <c r="AV113" i="2"/>
  <c r="AR113" i="2"/>
  <c r="AR111" i="2"/>
  <c r="AV109" i="2"/>
  <c r="AR109" i="2"/>
  <c r="AV107" i="2"/>
  <c r="AV105" i="2"/>
  <c r="AV103" i="2"/>
  <c r="AR103" i="2"/>
  <c r="AR101" i="2"/>
  <c r="AV99" i="2"/>
  <c r="AV97" i="2"/>
  <c r="AR97" i="2"/>
  <c r="AV91" i="2"/>
  <c r="AR91" i="2"/>
  <c r="AR87" i="2"/>
  <c r="AV85" i="2"/>
  <c r="AR85" i="2"/>
  <c r="AV81" i="2"/>
  <c r="AR81" i="2"/>
  <c r="AR79" i="2"/>
  <c r="AV77" i="2"/>
  <c r="AR75" i="2"/>
  <c r="AV71" i="2"/>
  <c r="AU182" i="2"/>
  <c r="AQ182" i="2"/>
  <c r="AY178" i="2"/>
  <c r="AU178" i="2"/>
  <c r="AQ176" i="2"/>
  <c r="AY174" i="2"/>
  <c r="AQ172" i="2"/>
  <c r="AY168" i="2"/>
  <c r="AQ160" i="2"/>
  <c r="AU156" i="2"/>
  <c r="AY152" i="2"/>
  <c r="AQ144" i="2"/>
  <c r="AU140" i="2"/>
  <c r="AW303" i="2"/>
  <c r="AS303" i="2"/>
  <c r="AW295" i="2"/>
  <c r="AS295" i="2"/>
  <c r="AR115" i="2"/>
  <c r="BS115" i="2"/>
  <c r="AR105" i="2"/>
  <c r="BS105" i="2"/>
  <c r="AV101" i="2"/>
  <c r="BW101" i="2"/>
  <c r="AV95" i="2"/>
  <c r="BW95" i="2"/>
  <c r="AV93" i="2"/>
  <c r="BW93" i="2"/>
  <c r="AR69" i="2"/>
  <c r="BS69" i="2"/>
  <c r="BQ164" i="2"/>
  <c r="AP164" i="2"/>
  <c r="BZ180" i="2"/>
  <c r="AY180" i="2"/>
  <c r="AQ152" i="2"/>
  <c r="BR152" i="2"/>
  <c r="AU132" i="2"/>
  <c r="BV132" i="2"/>
  <c r="BW117" i="2"/>
  <c r="CB34" i="2"/>
  <c r="CC34" i="2" s="1"/>
  <c r="AP117" i="2"/>
  <c r="BQ117" i="2"/>
  <c r="AP113" i="2"/>
  <c r="BQ113" i="2"/>
  <c r="AP105" i="2"/>
  <c r="AP101" i="2"/>
  <c r="BQ101" i="2"/>
  <c r="AP97" i="2"/>
  <c r="BQ97" i="2"/>
  <c r="AP89" i="2"/>
  <c r="AP81" i="2"/>
  <c r="AP73" i="2"/>
  <c r="AP69" i="2"/>
  <c r="BQ69" i="2"/>
  <c r="AS70" i="2"/>
  <c r="AS121" i="2"/>
  <c r="AW108" i="2"/>
  <c r="BT86" i="2"/>
  <c r="AS86" i="2"/>
  <c r="AW68" i="2"/>
  <c r="AR143" i="2"/>
  <c r="BS184" i="2"/>
  <c r="BS169" i="2"/>
  <c r="AR169" i="2"/>
  <c r="AR159" i="2"/>
  <c r="AR131" i="2"/>
  <c r="AS237" i="2"/>
  <c r="BQ142" i="2"/>
  <c r="BQ105" i="2"/>
  <c r="BQ73" i="2"/>
  <c r="BX108" i="2"/>
  <c r="AV111" i="2"/>
  <c r="BW111" i="2"/>
  <c r="BS107" i="2"/>
  <c r="AR107" i="2"/>
  <c r="BQ132" i="2"/>
  <c r="AP132" i="2"/>
  <c r="BX175" i="2"/>
  <c r="AW175" i="2"/>
  <c r="AU164" i="2"/>
  <c r="BV164" i="2"/>
  <c r="AS151" i="2"/>
  <c r="AS135" i="2"/>
  <c r="AR96" i="2"/>
  <c r="BS121" i="2"/>
  <c r="AV114" i="2"/>
  <c r="BW108" i="2"/>
  <c r="AV108" i="2"/>
  <c r="BW76" i="2"/>
  <c r="AV76" i="2"/>
  <c r="AP182" i="2"/>
  <c r="BQ182" i="2"/>
  <c r="AP174" i="2"/>
  <c r="BQ174" i="2"/>
  <c r="AP166" i="2"/>
  <c r="BQ166" i="2"/>
  <c r="AP158" i="2"/>
  <c r="BQ158" i="2"/>
  <c r="AP150" i="2"/>
  <c r="BQ150" i="2"/>
  <c r="BX178" i="2"/>
  <c r="AW178" i="2"/>
  <c r="BV169" i="2"/>
  <c r="AU169" i="2"/>
  <c r="AY161" i="2"/>
  <c r="BZ161" i="2"/>
  <c r="BR157" i="2"/>
  <c r="AQ157" i="2"/>
  <c r="AY131" i="2"/>
  <c r="AZ243" i="2"/>
  <c r="AV243" i="2"/>
  <c r="AR243" i="2"/>
  <c r="AV239" i="2"/>
  <c r="AR239" i="2"/>
  <c r="AZ235" i="2"/>
  <c r="AV235" i="2"/>
  <c r="AR235" i="2"/>
  <c r="BS235" i="2"/>
  <c r="AV231" i="2"/>
  <c r="BW231" i="2"/>
  <c r="AR231" i="2"/>
  <c r="AZ227" i="2"/>
  <c r="AV227" i="2"/>
  <c r="AR227" i="2"/>
  <c r="BQ134" i="2"/>
  <c r="BR176" i="2"/>
  <c r="BW114" i="2"/>
  <c r="AP110" i="2"/>
  <c r="BQ110" i="2"/>
  <c r="AP94" i="2"/>
  <c r="BQ94" i="2"/>
  <c r="AR99" i="2"/>
  <c r="BS99" i="2"/>
  <c r="BW83" i="2"/>
  <c r="AV83" i="2"/>
  <c r="AR71" i="2"/>
  <c r="BS71" i="2"/>
  <c r="AU172" i="2"/>
  <c r="BV172" i="2"/>
  <c r="AQ168" i="2"/>
  <c r="BR168" i="2"/>
  <c r="AY160" i="2"/>
  <c r="BZ160" i="2"/>
  <c r="AU148" i="2"/>
  <c r="BV148" i="2"/>
  <c r="AY144" i="2"/>
  <c r="BZ144" i="2"/>
  <c r="AP85" i="2"/>
  <c r="BQ121" i="2"/>
  <c r="AR180" i="2"/>
  <c r="AV176" i="2"/>
  <c r="AR176" i="2"/>
  <c r="AT175" i="2"/>
  <c r="AV172" i="2"/>
  <c r="AR168" i="2"/>
  <c r="AV164" i="2"/>
  <c r="AR160" i="2"/>
  <c r="AV156" i="2"/>
  <c r="AR152" i="2"/>
  <c r="AV148" i="2"/>
  <c r="AR144" i="2"/>
  <c r="AV140" i="2"/>
  <c r="AT137" i="2"/>
  <c r="W15" i="6"/>
  <c r="AV132" i="2"/>
  <c r="AX305" i="2"/>
  <c r="BY305" i="2"/>
  <c r="AX297" i="2"/>
  <c r="AT297" i="2"/>
  <c r="AX289" i="2"/>
  <c r="AT289" i="2"/>
  <c r="AX281" i="2"/>
  <c r="AT281" i="2"/>
  <c r="BQ116" i="2"/>
  <c r="BS159" i="2"/>
  <c r="AX112" i="2"/>
  <c r="AT104" i="2"/>
  <c r="AT86" i="2"/>
  <c r="AX114" i="2"/>
  <c r="AX74" i="2"/>
  <c r="AS116" i="2"/>
  <c r="AS94" i="2"/>
  <c r="AW90" i="2"/>
  <c r="AW82" i="2"/>
  <c r="AS80" i="2"/>
  <c r="AS76" i="2"/>
  <c r="BX121" i="2"/>
  <c r="AS68" i="2"/>
  <c r="AW98" i="2"/>
  <c r="AW96" i="2"/>
  <c r="AT93" i="2"/>
  <c r="AT113" i="2"/>
  <c r="AX89" i="2"/>
  <c r="AV88" i="2"/>
  <c r="AX85" i="2"/>
  <c r="BU121" i="2"/>
  <c r="AW121" i="2"/>
  <c r="AW116" i="2"/>
  <c r="AV115" i="2"/>
  <c r="AR114" i="2"/>
  <c r="AT112" i="2"/>
  <c r="AP108" i="2"/>
  <c r="AV106" i="2"/>
  <c r="AW104" i="2"/>
  <c r="AS102" i="2"/>
  <c r="AS100" i="2"/>
  <c r="AS98" i="2"/>
  <c r="AS96" i="2"/>
  <c r="AS90" i="2"/>
  <c r="AS74" i="2"/>
  <c r="AW72" i="2"/>
  <c r="AT70" i="2"/>
  <c r="AS108" i="2"/>
  <c r="AS92" i="2"/>
  <c r="AS82" i="2"/>
  <c r="AS78" i="2"/>
  <c r="AW112" i="2"/>
  <c r="AX95" i="2"/>
  <c r="AW88" i="2"/>
  <c r="AT71" i="2"/>
  <c r="AS117" i="2"/>
  <c r="AQ114" i="2"/>
  <c r="AW113" i="2"/>
  <c r="AY110" i="2"/>
  <c r="AS109" i="2"/>
  <c r="AQ106" i="2"/>
  <c r="AW105" i="2"/>
  <c r="AS105" i="2"/>
  <c r="AW101" i="2"/>
  <c r="AS101" i="2"/>
  <c r="AU98" i="2"/>
  <c r="AW97" i="2"/>
  <c r="AU94" i="2"/>
  <c r="AY92" i="2"/>
  <c r="AW91" i="2"/>
  <c r="AS91" i="2"/>
  <c r="AQ88" i="2"/>
  <c r="AW87" i="2"/>
  <c r="AS83" i="2"/>
  <c r="AW79" i="2"/>
  <c r="AS79" i="2"/>
  <c r="AU78" i="2"/>
  <c r="AY76" i="2"/>
  <c r="AW75" i="2"/>
  <c r="AS75" i="2"/>
  <c r="AW71" i="2"/>
  <c r="AY70" i="2"/>
  <c r="BT121" i="2"/>
  <c r="AT121" i="2"/>
  <c r="AR116" i="2"/>
  <c r="AS112" i="2"/>
  <c r="AR106" i="2"/>
  <c r="AS104" i="2"/>
  <c r="AS72" i="2"/>
  <c r="BY85" i="2"/>
  <c r="BQ89" i="2"/>
  <c r="BQ81" i="2"/>
  <c r="BY89" i="2"/>
  <c r="BW88" i="2"/>
  <c r="BT80" i="2"/>
  <c r="BT78" i="2"/>
  <c r="AS88" i="2"/>
  <c r="AS84" i="2"/>
  <c r="AW80" i="2"/>
  <c r="AP78" i="2"/>
  <c r="AT91" i="2"/>
  <c r="BS58" i="2"/>
  <c r="M3" i="6"/>
  <c r="M5" i="6" s="1"/>
  <c r="BW58" i="2"/>
  <c r="M7" i="6"/>
  <c r="AP303" i="2"/>
  <c r="BQ303" i="2"/>
  <c r="AP299" i="2"/>
  <c r="BQ299" i="2"/>
  <c r="AP295" i="2"/>
  <c r="BQ295" i="2"/>
  <c r="AP291" i="2"/>
  <c r="BQ291" i="2"/>
  <c r="AP287" i="2"/>
  <c r="BQ287" i="2"/>
  <c r="AP283" i="2"/>
  <c r="BQ283" i="2"/>
  <c r="AP279" i="2"/>
  <c r="BQ279" i="2"/>
  <c r="AP275" i="2"/>
  <c r="BQ275" i="2"/>
  <c r="AP271" i="2"/>
  <c r="BQ271" i="2"/>
  <c r="AP267" i="2"/>
  <c r="BQ267" i="2"/>
  <c r="AP263" i="2"/>
  <c r="BQ263" i="2"/>
  <c r="AP259" i="2"/>
  <c r="BQ259" i="2"/>
  <c r="G129" i="3"/>
  <c r="AY308" i="2"/>
  <c r="AY309" i="2"/>
  <c r="BZ309" i="2"/>
  <c r="AU308" i="2"/>
  <c r="AU309" i="2"/>
  <c r="BV309" i="2"/>
  <c r="BE315" i="2" s="1"/>
  <c r="AQ308" i="2"/>
  <c r="AQ309" i="2"/>
  <c r="BR309" i="2"/>
  <c r="AW307" i="2"/>
  <c r="BX307" i="2"/>
  <c r="AS307" i="2"/>
  <c r="BT307" i="2"/>
  <c r="AY306" i="2"/>
  <c r="BZ306" i="2"/>
  <c r="AU306" i="2"/>
  <c r="BV306" i="2"/>
  <c r="AQ306" i="2"/>
  <c r="BR306" i="2"/>
  <c r="AS305" i="2"/>
  <c r="BT305" i="2"/>
  <c r="AY304" i="2"/>
  <c r="AU304" i="2"/>
  <c r="AQ304" i="2"/>
  <c r="AY302" i="2"/>
  <c r="BZ302" i="2"/>
  <c r="AU302" i="2"/>
  <c r="BV302" i="2"/>
  <c r="AQ302" i="2"/>
  <c r="BR302" i="2"/>
  <c r="AW301" i="2"/>
  <c r="BX301" i="2"/>
  <c r="AS301" i="2"/>
  <c r="BT301" i="2"/>
  <c r="AY300" i="2"/>
  <c r="BZ300" i="2"/>
  <c r="AU300" i="2"/>
  <c r="BV300" i="2"/>
  <c r="AQ300" i="2"/>
  <c r="BR300" i="2"/>
  <c r="AW299" i="2"/>
  <c r="BX299" i="2"/>
  <c r="AS299" i="2"/>
  <c r="BT299" i="2"/>
  <c r="AY298" i="2"/>
  <c r="BZ298" i="2"/>
  <c r="AU298" i="2"/>
  <c r="BV298" i="2"/>
  <c r="AQ298" i="2"/>
  <c r="BR298" i="2"/>
  <c r="AW297" i="2"/>
  <c r="BX297" i="2"/>
  <c r="AS297" i="2"/>
  <c r="BT297" i="2"/>
  <c r="AY296" i="2"/>
  <c r="AU296" i="2"/>
  <c r="AQ296" i="2"/>
  <c r="AY294" i="2"/>
  <c r="BZ294" i="2"/>
  <c r="AU294" i="2"/>
  <c r="BV294" i="2"/>
  <c r="AQ294" i="2"/>
  <c r="BR294" i="2"/>
  <c r="AW293" i="2"/>
  <c r="BX293" i="2"/>
  <c r="AS293" i="2"/>
  <c r="BT293" i="2"/>
  <c r="AY292" i="2"/>
  <c r="BZ292" i="2"/>
  <c r="AU292" i="2"/>
  <c r="BV292" i="2"/>
  <c r="AQ292" i="2"/>
  <c r="BR304" i="2"/>
  <c r="BX295" i="2"/>
  <c r="AP306" i="2"/>
  <c r="AP302" i="2"/>
  <c r="AP298" i="2"/>
  <c r="AP294" i="2"/>
  <c r="AP290" i="2"/>
  <c r="AP286" i="2"/>
  <c r="AP282" i="2"/>
  <c r="AP278" i="2"/>
  <c r="AP274" i="2"/>
  <c r="AP270" i="2"/>
  <c r="AP266" i="2"/>
  <c r="M35" i="6"/>
  <c r="M36" i="6" s="1"/>
  <c r="AP262" i="2"/>
  <c r="AP258" i="2"/>
  <c r="G125" i="3"/>
  <c r="AX309" i="2"/>
  <c r="AX308" i="2"/>
  <c r="BY309" i="2"/>
  <c r="BE316" i="2" s="1"/>
  <c r="AT309" i="2"/>
  <c r="AT308" i="2"/>
  <c r="BU309" i="2"/>
  <c r="AV307" i="2"/>
  <c r="BW307" i="2"/>
  <c r="AR307" i="2"/>
  <c r="BS307" i="2"/>
  <c r="AX306" i="2"/>
  <c r="BY306" i="2"/>
  <c r="AT306" i="2"/>
  <c r="BU306" i="2"/>
  <c r="AV305" i="2"/>
  <c r="BW305" i="2"/>
  <c r="AR305" i="2"/>
  <c r="BS305" i="2"/>
  <c r="AX304" i="2"/>
  <c r="BY304" i="2"/>
  <c r="AT304" i="2"/>
  <c r="BU304" i="2"/>
  <c r="AV303" i="2"/>
  <c r="BW303" i="2"/>
  <c r="AR303" i="2"/>
  <c r="BS303" i="2"/>
  <c r="AX302" i="2"/>
  <c r="AT302" i="2"/>
  <c r="AV301" i="2"/>
  <c r="AR301" i="2"/>
  <c r="AX300" i="2"/>
  <c r="BY300" i="2"/>
  <c r="AT300" i="2"/>
  <c r="BU300" i="2"/>
  <c r="AV299" i="2"/>
  <c r="BW299" i="2"/>
  <c r="AR299" i="2"/>
  <c r="BS299" i="2"/>
  <c r="AX298" i="2"/>
  <c r="BY298" i="2"/>
  <c r="AT298" i="2"/>
  <c r="BU298" i="2"/>
  <c r="AV297" i="2"/>
  <c r="BW297" i="2"/>
  <c r="AR297" i="2"/>
  <c r="BS297" i="2"/>
  <c r="AX296" i="2"/>
  <c r="BY296" i="2"/>
  <c r="AT296" i="2"/>
  <c r="BU296" i="2"/>
  <c r="AV295" i="2"/>
  <c r="BW295" i="2"/>
  <c r="AR295" i="2"/>
  <c r="BS295" i="2"/>
  <c r="AX294" i="2"/>
  <c r="AT294" i="2"/>
  <c r="AV293" i="2"/>
  <c r="AR293" i="2"/>
  <c r="AX292" i="2"/>
  <c r="BY292" i="2"/>
  <c r="AT292" i="2"/>
  <c r="BU292" i="2"/>
  <c r="AV291" i="2"/>
  <c r="BW291" i="2"/>
  <c r="AR291" i="2"/>
  <c r="BS291" i="2"/>
  <c r="AX290" i="2"/>
  <c r="BY290" i="2"/>
  <c r="AT290" i="2"/>
  <c r="BU290" i="2"/>
  <c r="AV289" i="2"/>
  <c r="BW289" i="2"/>
  <c r="AR289" i="2"/>
  <c r="BS289" i="2"/>
  <c r="AX288" i="2"/>
  <c r="BY288" i="2"/>
  <c r="AT288" i="2"/>
  <c r="BU288" i="2"/>
  <c r="AV287" i="2"/>
  <c r="BW287" i="2"/>
  <c r="AR287" i="2"/>
  <c r="BS287" i="2"/>
  <c r="AX286" i="2"/>
  <c r="AT286" i="2"/>
  <c r="AV285" i="2"/>
  <c r="BQ306" i="2"/>
  <c r="BQ290" i="2"/>
  <c r="BQ274" i="2"/>
  <c r="BQ258" i="2"/>
  <c r="BU305" i="2"/>
  <c r="BX303" i="2"/>
  <c r="BZ296" i="2"/>
  <c r="BT295" i="2"/>
  <c r="BW293" i="2"/>
  <c r="BY286" i="2"/>
  <c r="BY281" i="2"/>
  <c r="AS296" i="2"/>
  <c r="BT296" i="2"/>
  <c r="AY295" i="2"/>
  <c r="BZ295" i="2"/>
  <c r="AU295" i="2"/>
  <c r="BV295" i="2"/>
  <c r="AQ295" i="2"/>
  <c r="BR295" i="2"/>
  <c r="AW294" i="2"/>
  <c r="BX294" i="2"/>
  <c r="AS294" i="2"/>
  <c r="BT294" i="2"/>
  <c r="AY293" i="2"/>
  <c r="BZ293" i="2"/>
  <c r="AU293" i="2"/>
  <c r="BV293" i="2"/>
  <c r="AQ293" i="2"/>
  <c r="BR293" i="2"/>
  <c r="AW292" i="2"/>
  <c r="AU289" i="2"/>
  <c r="AS256" i="2"/>
  <c r="BQ302" i="2"/>
  <c r="BQ286" i="2"/>
  <c r="BQ270" i="2"/>
  <c r="BZ304" i="2"/>
  <c r="BT303" i="2"/>
  <c r="BW301" i="2"/>
  <c r="BV296" i="2"/>
  <c r="BY294" i="2"/>
  <c r="BS293" i="2"/>
  <c r="BY289" i="2"/>
  <c r="BU286" i="2"/>
  <c r="BU281" i="2"/>
  <c r="AP307" i="2"/>
  <c r="BQ307" i="2"/>
  <c r="AW305" i="2"/>
  <c r="BX305" i="2"/>
  <c r="M38" i="6"/>
  <c r="AP256" i="2"/>
  <c r="BQ256" i="2"/>
  <c r="AP305" i="2"/>
  <c r="BQ305" i="2"/>
  <c r="AP301" i="2"/>
  <c r="BQ301" i="2"/>
  <c r="AP297" i="2"/>
  <c r="BQ297" i="2"/>
  <c r="AP293" i="2"/>
  <c r="BQ293" i="2"/>
  <c r="AP289" i="2"/>
  <c r="BQ289" i="2"/>
  <c r="AP285" i="2"/>
  <c r="BQ285" i="2"/>
  <c r="AP281" i="2"/>
  <c r="BQ281" i="2"/>
  <c r="AP277" i="2"/>
  <c r="BQ277" i="2"/>
  <c r="AP273" i="2"/>
  <c r="BQ273" i="2"/>
  <c r="AP269" i="2"/>
  <c r="BQ269" i="2"/>
  <c r="AP265" i="2"/>
  <c r="BQ265" i="2"/>
  <c r="M39" i="6"/>
  <c r="AP261" i="2"/>
  <c r="BQ261" i="2"/>
  <c r="AP257" i="2"/>
  <c r="BQ257" i="2"/>
  <c r="AW309" i="2"/>
  <c r="AW308" i="2"/>
  <c r="AS309" i="2"/>
  <c r="AS308" i="2"/>
  <c r="AY307" i="2"/>
  <c r="AU307" i="2"/>
  <c r="AQ307" i="2"/>
  <c r="AW306" i="2"/>
  <c r="BX306" i="2"/>
  <c r="AS306" i="2"/>
  <c r="BT306" i="2"/>
  <c r="AY305" i="2"/>
  <c r="BZ305" i="2"/>
  <c r="AU305" i="2"/>
  <c r="BV305" i="2"/>
  <c r="AQ305" i="2"/>
  <c r="BR305" i="2"/>
  <c r="AW304" i="2"/>
  <c r="BX304" i="2"/>
  <c r="AS304" i="2"/>
  <c r="BT304" i="2"/>
  <c r="AY303" i="2"/>
  <c r="BZ303" i="2"/>
  <c r="AU303" i="2"/>
  <c r="BV303" i="2"/>
  <c r="AQ303" i="2"/>
  <c r="BR303" i="2"/>
  <c r="AW302" i="2"/>
  <c r="BX302" i="2"/>
  <c r="AS302" i="2"/>
  <c r="BT302" i="2"/>
  <c r="AY301" i="2"/>
  <c r="BZ301" i="2"/>
  <c r="AU301" i="2"/>
  <c r="BV301" i="2"/>
  <c r="AQ301" i="2"/>
  <c r="BR301" i="2"/>
  <c r="AW300" i="2"/>
  <c r="AS300" i="2"/>
  <c r="AY299" i="2"/>
  <c r="AU299" i="2"/>
  <c r="AQ299" i="2"/>
  <c r="AW298" i="2"/>
  <c r="BX298" i="2"/>
  <c r="AS298" i="2"/>
  <c r="BT298" i="2"/>
  <c r="AY297" i="2"/>
  <c r="BZ297" i="2"/>
  <c r="AU297" i="2"/>
  <c r="BV297" i="2"/>
  <c r="AQ297" i="2"/>
  <c r="BR297" i="2"/>
  <c r="AW296" i="2"/>
  <c r="BX296" i="2"/>
  <c r="AP309" i="2"/>
  <c r="AP308" i="2"/>
  <c r="BQ309" i="2"/>
  <c r="AP304" i="2"/>
  <c r="BQ304" i="2"/>
  <c r="AP300" i="2"/>
  <c r="BQ300" i="2"/>
  <c r="AP296" i="2"/>
  <c r="BQ296" i="2"/>
  <c r="AP292" i="2"/>
  <c r="BQ292" i="2"/>
  <c r="AP288" i="2"/>
  <c r="BQ288" i="2"/>
  <c r="AP284" i="2"/>
  <c r="BQ284" i="2"/>
  <c r="AP280" i="2"/>
  <c r="BQ280" i="2"/>
  <c r="AP276" i="2"/>
  <c r="BQ276" i="2"/>
  <c r="AP272" i="2"/>
  <c r="BQ272" i="2"/>
  <c r="AP268" i="2"/>
  <c r="BQ268" i="2"/>
  <c r="AP264" i="2"/>
  <c r="BQ264" i="2"/>
  <c r="AP260" i="2"/>
  <c r="BQ260" i="2"/>
  <c r="AV309" i="2"/>
  <c r="AV308" i="2"/>
  <c r="BW309" i="2"/>
  <c r="G124" i="3"/>
  <c r="AR309" i="2"/>
  <c r="AR308" i="2"/>
  <c r="BS309" i="2"/>
  <c r="AX307" i="2"/>
  <c r="BY307" i="2"/>
  <c r="AT307" i="2"/>
  <c r="BU307" i="2"/>
  <c r="AV306" i="2"/>
  <c r="AR306" i="2"/>
  <c r="AV304" i="2"/>
  <c r="BW304" i="2"/>
  <c r="AR304" i="2"/>
  <c r="BS304" i="2"/>
  <c r="AX303" i="2"/>
  <c r="BY303" i="2"/>
  <c r="AT303" i="2"/>
  <c r="BU303" i="2"/>
  <c r="AV302" i="2"/>
  <c r="BW302" i="2"/>
  <c r="AR302" i="2"/>
  <c r="BS302" i="2"/>
  <c r="AX301" i="2"/>
  <c r="BY301" i="2"/>
  <c r="AT301" i="2"/>
  <c r="BU301" i="2"/>
  <c r="AV300" i="2"/>
  <c r="BW300" i="2"/>
  <c r="AR300" i="2"/>
  <c r="BS300" i="2"/>
  <c r="AX299" i="2"/>
  <c r="BY299" i="2"/>
  <c r="AT299" i="2"/>
  <c r="BU299" i="2"/>
  <c r="AV298" i="2"/>
  <c r="AR298" i="2"/>
  <c r="AV296" i="2"/>
  <c r="BW296" i="2"/>
  <c r="AR296" i="2"/>
  <c r="BS296" i="2"/>
  <c r="AX295" i="2"/>
  <c r="BY295" i="2"/>
  <c r="AT295" i="2"/>
  <c r="BU295" i="2"/>
  <c r="AV294" i="2"/>
  <c r="BW294" i="2"/>
  <c r="AR294" i="2"/>
  <c r="BS294" i="2"/>
  <c r="AX293" i="2"/>
  <c r="BY293" i="2"/>
  <c r="AT293" i="2"/>
  <c r="BU293" i="2"/>
  <c r="AV292" i="2"/>
  <c r="BW292" i="2"/>
  <c r="AR292" i="2"/>
  <c r="BS292" i="2"/>
  <c r="AX291" i="2"/>
  <c r="BY291" i="2"/>
  <c r="AT291" i="2"/>
  <c r="BU291" i="2"/>
  <c r="AV290" i="2"/>
  <c r="AR290" i="2"/>
  <c r="AV288" i="2"/>
  <c r="BW288" i="2"/>
  <c r="AR288" i="2"/>
  <c r="BS288" i="2"/>
  <c r="AX287" i="2"/>
  <c r="BY287" i="2"/>
  <c r="AT287" i="2"/>
  <c r="BU287" i="2"/>
  <c r="AV286" i="2"/>
  <c r="BW286" i="2"/>
  <c r="AR286" i="2"/>
  <c r="BS286" i="2"/>
  <c r="AX285" i="2"/>
  <c r="BY285" i="2"/>
  <c r="AT285" i="2"/>
  <c r="BU285" i="2"/>
  <c r="AV284" i="2"/>
  <c r="BW284" i="2"/>
  <c r="AR284" i="2"/>
  <c r="BS284" i="2"/>
  <c r="AX283" i="2"/>
  <c r="BY283" i="2"/>
  <c r="AT283" i="2"/>
  <c r="BU283" i="2"/>
  <c r="AV282" i="2"/>
  <c r="AR282" i="2"/>
  <c r="AV280" i="2"/>
  <c r="BW280" i="2"/>
  <c r="AR280" i="2"/>
  <c r="BS280" i="2"/>
  <c r="AX279" i="2"/>
  <c r="BY279" i="2"/>
  <c r="AT279" i="2"/>
  <c r="AV278" i="2"/>
  <c r="BW278" i="2"/>
  <c r="AR278" i="2"/>
  <c r="BS278" i="2"/>
  <c r="AX277" i="2"/>
  <c r="BY277" i="2"/>
  <c r="AT277" i="2"/>
  <c r="BU277" i="2"/>
  <c r="AV276" i="2"/>
  <c r="BW276" i="2"/>
  <c r="AR276" i="2"/>
  <c r="BS276" i="2"/>
  <c r="AX275" i="2"/>
  <c r="BY275" i="2"/>
  <c r="AT275" i="2"/>
  <c r="BU275" i="2"/>
  <c r="AV274" i="2"/>
  <c r="BW274" i="2"/>
  <c r="AR274" i="2"/>
  <c r="BS274" i="2"/>
  <c r="AX273" i="2"/>
  <c r="BY273" i="2"/>
  <c r="AT273" i="2"/>
  <c r="BU273" i="2"/>
  <c r="AV272" i="2"/>
  <c r="AR272" i="2"/>
  <c r="BS272" i="2"/>
  <c r="AX271" i="2"/>
  <c r="AT271" i="2"/>
  <c r="BU271" i="2"/>
  <c r="AV270" i="2"/>
  <c r="BW270" i="2"/>
  <c r="AR270" i="2"/>
  <c r="BS270" i="2"/>
  <c r="AX269" i="2"/>
  <c r="BY269" i="2"/>
  <c r="AT269" i="2"/>
  <c r="BU269" i="2"/>
  <c r="AV268" i="2"/>
  <c r="BW268" i="2"/>
  <c r="AR268" i="2"/>
  <c r="BS268" i="2"/>
  <c r="AX267" i="2"/>
  <c r="BY267" i="2"/>
  <c r="AT267" i="2"/>
  <c r="BU267" i="2"/>
  <c r="AV266" i="2"/>
  <c r="BW266" i="2"/>
  <c r="AR266" i="2"/>
  <c r="BS266" i="2"/>
  <c r="AX265" i="2"/>
  <c r="BY265" i="2"/>
  <c r="AT265" i="2"/>
  <c r="BU265" i="2"/>
  <c r="AV264" i="2"/>
  <c r="BW264" i="2"/>
  <c r="AR264" i="2"/>
  <c r="BS264" i="2"/>
  <c r="AX263" i="2"/>
  <c r="BY263" i="2"/>
  <c r="AT263" i="2"/>
  <c r="CA262" i="2"/>
  <c r="W35" i="6"/>
  <c r="W36" i="6" s="1"/>
  <c r="S35" i="6"/>
  <c r="S36" i="6" s="1"/>
  <c r="AV262" i="2"/>
  <c r="BW262" i="2"/>
  <c r="O35" i="6"/>
  <c r="O36" i="6" s="1"/>
  <c r="AR262" i="2"/>
  <c r="BS262" i="2"/>
  <c r="U39" i="6"/>
  <c r="AX261" i="2"/>
  <c r="BY261" i="2"/>
  <c r="Q39" i="6"/>
  <c r="AT261" i="2"/>
  <c r="BU261" i="2"/>
  <c r="AV260" i="2"/>
  <c r="BW260" i="2"/>
  <c r="AR260" i="2"/>
  <c r="BS260" i="2"/>
  <c r="AX259" i="2"/>
  <c r="BY259" i="2"/>
  <c r="AT259" i="2"/>
  <c r="BU259" i="2"/>
  <c r="AV258" i="2"/>
  <c r="BW258" i="2"/>
  <c r="AR258" i="2"/>
  <c r="BS258" i="2"/>
  <c r="AX257" i="2"/>
  <c r="BY257" i="2"/>
  <c r="AT257" i="2"/>
  <c r="BU257" i="2"/>
  <c r="CA256" i="2"/>
  <c r="W38" i="6"/>
  <c r="S38" i="6"/>
  <c r="BW256" i="2"/>
  <c r="AV256" i="2"/>
  <c r="O38" i="6"/>
  <c r="BS256" i="2"/>
  <c r="AR256" i="2"/>
  <c r="BQ298" i="2"/>
  <c r="BQ282" i="2"/>
  <c r="BQ266" i="2"/>
  <c r="BZ307" i="2"/>
  <c r="BS306" i="2"/>
  <c r="BV304" i="2"/>
  <c r="BY302" i="2"/>
  <c r="BS301" i="2"/>
  <c r="BV299" i="2"/>
  <c r="BY297" i="2"/>
  <c r="BR296" i="2"/>
  <c r="BU294" i="2"/>
  <c r="BX292" i="2"/>
  <c r="BU289" i="2"/>
  <c r="BW282" i="2"/>
  <c r="BY271" i="2"/>
  <c r="AW291" i="2"/>
  <c r="AS291" i="2"/>
  <c r="AY290" i="2"/>
  <c r="AU290" i="2"/>
  <c r="AQ290" i="2"/>
  <c r="AW289" i="2"/>
  <c r="AS289" i="2"/>
  <c r="AY288" i="2"/>
  <c r="AU288" i="2"/>
  <c r="AQ288" i="2"/>
  <c r="AW287" i="2"/>
  <c r="AS287" i="2"/>
  <c r="AY286" i="2"/>
  <c r="AU286" i="2"/>
  <c r="AQ286" i="2"/>
  <c r="AW285" i="2"/>
  <c r="AS285" i="2"/>
  <c r="AY284" i="2"/>
  <c r="AU284" i="2"/>
  <c r="AQ284" i="2"/>
  <c r="AW283" i="2"/>
  <c r="AS283" i="2"/>
  <c r="AY282" i="2"/>
  <c r="AU282" i="2"/>
  <c r="AQ282" i="2"/>
  <c r="AW281" i="2"/>
  <c r="AS281" i="2"/>
  <c r="AY280" i="2"/>
  <c r="AU280" i="2"/>
  <c r="AQ280" i="2"/>
  <c r="AW279" i="2"/>
  <c r="BX279" i="2"/>
  <c r="AS279" i="2"/>
  <c r="BT279" i="2"/>
  <c r="AY278" i="2"/>
  <c r="AU278" i="2"/>
  <c r="AQ278" i="2"/>
  <c r="AW277" i="2"/>
  <c r="AS277" i="2"/>
  <c r="AY276" i="2"/>
  <c r="BZ276" i="2"/>
  <c r="AU276" i="2"/>
  <c r="BV276" i="2"/>
  <c r="AQ276" i="2"/>
  <c r="BR276" i="2"/>
  <c r="AW275" i="2"/>
  <c r="BX275" i="2"/>
  <c r="AS275" i="2"/>
  <c r="BT275" i="2"/>
  <c r="AY274" i="2"/>
  <c r="AU274" i="2"/>
  <c r="AQ274" i="2"/>
  <c r="AW273" i="2"/>
  <c r="AS273" i="2"/>
  <c r="AY272" i="2"/>
  <c r="BZ272" i="2"/>
  <c r="AU272" i="2"/>
  <c r="BV272" i="2"/>
  <c r="AQ272" i="2"/>
  <c r="BR272" i="2"/>
  <c r="AW271" i="2"/>
  <c r="BX271" i="2"/>
  <c r="AS271" i="2"/>
  <c r="BT271" i="2"/>
  <c r="AY270" i="2"/>
  <c r="AU270" i="2"/>
  <c r="AQ270" i="2"/>
  <c r="AW269" i="2"/>
  <c r="AS269" i="2"/>
  <c r="AY268" i="2"/>
  <c r="BZ268" i="2"/>
  <c r="AU268" i="2"/>
  <c r="BV268" i="2"/>
  <c r="AQ268" i="2"/>
  <c r="BR268" i="2"/>
  <c r="AW267" i="2"/>
  <c r="BX267" i="2"/>
  <c r="AS267" i="2"/>
  <c r="BT267" i="2"/>
  <c r="AY266" i="2"/>
  <c r="BZ266" i="2"/>
  <c r="AU266" i="2"/>
  <c r="BV266" i="2"/>
  <c r="AQ266" i="2"/>
  <c r="BR266" i="2"/>
  <c r="BX265" i="2"/>
  <c r="AW265" i="2"/>
  <c r="AS265" i="2"/>
  <c r="BT265" i="2"/>
  <c r="AY264" i="2"/>
  <c r="BZ264" i="2"/>
  <c r="AU264" i="2"/>
  <c r="BV264" i="2"/>
  <c r="AQ264" i="2"/>
  <c r="BR264" i="2"/>
  <c r="AW263" i="2"/>
  <c r="BX263" i="2"/>
  <c r="AS263" i="2"/>
  <c r="BT263" i="2"/>
  <c r="V35" i="6"/>
  <c r="V36" i="6" s="1"/>
  <c r="AY262" i="2"/>
  <c r="R35" i="6"/>
  <c r="R36" i="6" s="1"/>
  <c r="AU262" i="2"/>
  <c r="N35" i="6"/>
  <c r="N36" i="6" s="1"/>
  <c r="AQ262" i="2"/>
  <c r="T39" i="6"/>
  <c r="AW261" i="2"/>
  <c r="P39" i="6"/>
  <c r="AS261" i="2"/>
  <c r="AY260" i="2"/>
  <c r="BZ260" i="2"/>
  <c r="AU260" i="2"/>
  <c r="BV260" i="2"/>
  <c r="AQ260" i="2"/>
  <c r="BR260" i="2"/>
  <c r="AW259" i="2"/>
  <c r="BX259" i="2"/>
  <c r="AS259" i="2"/>
  <c r="BT259" i="2"/>
  <c r="AY258" i="2"/>
  <c r="BZ258" i="2"/>
  <c r="AU258" i="2"/>
  <c r="BV258" i="2"/>
  <c r="AQ258" i="2"/>
  <c r="BR258" i="2"/>
  <c r="BX257" i="2"/>
  <c r="AW257" i="2"/>
  <c r="AS257" i="2"/>
  <c r="BT257" i="2"/>
  <c r="V38" i="6"/>
  <c r="AY256" i="2"/>
  <c r="BZ256" i="2"/>
  <c r="R38" i="6"/>
  <c r="AU256" i="2"/>
  <c r="N38" i="6"/>
  <c r="AQ256" i="2"/>
  <c r="BR256" i="2"/>
  <c r="BZ290" i="2"/>
  <c r="BV290" i="2"/>
  <c r="BR290" i="2"/>
  <c r="BX289" i="2"/>
  <c r="BT289" i="2"/>
  <c r="BZ282" i="2"/>
  <c r="BV282" i="2"/>
  <c r="BR282" i="2"/>
  <c r="BX281" i="2"/>
  <c r="BT281" i="2"/>
  <c r="BZ274" i="2"/>
  <c r="BR274" i="2"/>
  <c r="BT273" i="2"/>
  <c r="BX269" i="2"/>
  <c r="BZ262" i="2"/>
  <c r="BT261" i="2"/>
  <c r="AR285" i="2"/>
  <c r="AX284" i="2"/>
  <c r="AT284" i="2"/>
  <c r="AV283" i="2"/>
  <c r="AR283" i="2"/>
  <c r="AX282" i="2"/>
  <c r="AT282" i="2"/>
  <c r="AV281" i="2"/>
  <c r="AR281" i="2"/>
  <c r="AX280" i="2"/>
  <c r="AT280" i="2"/>
  <c r="AV279" i="2"/>
  <c r="AR279" i="2"/>
  <c r="AX278" i="2"/>
  <c r="BY278" i="2"/>
  <c r="AT278" i="2"/>
  <c r="BU278" i="2"/>
  <c r="AV277" i="2"/>
  <c r="BW277" i="2"/>
  <c r="AR277" i="2"/>
  <c r="BS277" i="2"/>
  <c r="AX276" i="2"/>
  <c r="AT276" i="2"/>
  <c r="AV275" i="2"/>
  <c r="AR275" i="2"/>
  <c r="BY274" i="2"/>
  <c r="AX274" i="2"/>
  <c r="AT274" i="2"/>
  <c r="BU274" i="2"/>
  <c r="AV273" i="2"/>
  <c r="BW273" i="2"/>
  <c r="AR273" i="2"/>
  <c r="BS273" i="2"/>
  <c r="AX272" i="2"/>
  <c r="AT272" i="2"/>
  <c r="AV271" i="2"/>
  <c r="AR271" i="2"/>
  <c r="AX270" i="2"/>
  <c r="BY270" i="2"/>
  <c r="AT270" i="2"/>
  <c r="BU270" i="2"/>
  <c r="AV269" i="2"/>
  <c r="BW269" i="2"/>
  <c r="AR269" i="2"/>
  <c r="BS269" i="2"/>
  <c r="AX268" i="2"/>
  <c r="AT268" i="2"/>
  <c r="AV267" i="2"/>
  <c r="AR267" i="2"/>
  <c r="AX266" i="2"/>
  <c r="BY266" i="2"/>
  <c r="AT266" i="2"/>
  <c r="BU266" i="2"/>
  <c r="AV265" i="2"/>
  <c r="BW265" i="2"/>
  <c r="AR265" i="2"/>
  <c r="BS265" i="2"/>
  <c r="AX264" i="2"/>
  <c r="BY264" i="2"/>
  <c r="AT264" i="2"/>
  <c r="BU264" i="2"/>
  <c r="AV263" i="2"/>
  <c r="BW263" i="2"/>
  <c r="AR263" i="2"/>
  <c r="BS263" i="2"/>
  <c r="U35" i="6"/>
  <c r="U36" i="6" s="1"/>
  <c r="AX262" i="2"/>
  <c r="BY262" i="2"/>
  <c r="Q35" i="6"/>
  <c r="Q36" i="6" s="1"/>
  <c r="AT262" i="2"/>
  <c r="BU262" i="2"/>
  <c r="W39" i="6"/>
  <c r="W40" i="6" s="1"/>
  <c r="CA261" i="2"/>
  <c r="S39" i="6"/>
  <c r="AV261" i="2"/>
  <c r="BW261" i="2"/>
  <c r="O39" i="6"/>
  <c r="O40" i="6" s="1"/>
  <c r="AR261" i="2"/>
  <c r="BS261" i="2"/>
  <c r="AX260" i="2"/>
  <c r="AT260" i="2"/>
  <c r="AV259" i="2"/>
  <c r="AR259" i="2"/>
  <c r="BY258" i="2"/>
  <c r="AX258" i="2"/>
  <c r="AT258" i="2"/>
  <c r="BU258" i="2"/>
  <c r="AV257" i="2"/>
  <c r="BW257" i="2"/>
  <c r="AR257" i="2"/>
  <c r="BS257" i="2"/>
  <c r="U38" i="6"/>
  <c r="AX256" i="2"/>
  <c r="BY256" i="2"/>
  <c r="Q38" i="6"/>
  <c r="AT256" i="2"/>
  <c r="BU256" i="2"/>
  <c r="BR292" i="2"/>
  <c r="BX291" i="2"/>
  <c r="BT291" i="2"/>
  <c r="BZ284" i="2"/>
  <c r="BV284" i="2"/>
  <c r="BR284" i="2"/>
  <c r="BX283" i="2"/>
  <c r="BT283" i="2"/>
  <c r="BY282" i="2"/>
  <c r="BU282" i="2"/>
  <c r="BW281" i="2"/>
  <c r="BS281" i="2"/>
  <c r="BZ278" i="2"/>
  <c r="BR278" i="2"/>
  <c r="BT277" i="2"/>
  <c r="BU276" i="2"/>
  <c r="BW275" i="2"/>
  <c r="BV270" i="2"/>
  <c r="BT269" i="2"/>
  <c r="BW267" i="2"/>
  <c r="BV262" i="2"/>
  <c r="BY260" i="2"/>
  <c r="BS259" i="2"/>
  <c r="AS292" i="2"/>
  <c r="AY291" i="2"/>
  <c r="AU291" i="2"/>
  <c r="AQ291" i="2"/>
  <c r="AW290" i="2"/>
  <c r="AS290" i="2"/>
  <c r="AY289" i="2"/>
  <c r="AQ289" i="2"/>
  <c r="AW288" i="2"/>
  <c r="AS288" i="2"/>
  <c r="AY287" i="2"/>
  <c r="AU287" i="2"/>
  <c r="AQ287" i="2"/>
  <c r="AW286" i="2"/>
  <c r="AS286" i="2"/>
  <c r="AY285" i="2"/>
  <c r="AU285" i="2"/>
  <c r="AQ285" i="2"/>
  <c r="AW284" i="2"/>
  <c r="AS284" i="2"/>
  <c r="AY283" i="2"/>
  <c r="AU283" i="2"/>
  <c r="AQ283" i="2"/>
  <c r="AW282" i="2"/>
  <c r="AS282" i="2"/>
  <c r="AY281" i="2"/>
  <c r="AU281" i="2"/>
  <c r="AQ281" i="2"/>
  <c r="AW280" i="2"/>
  <c r="AS280" i="2"/>
  <c r="AY279" i="2"/>
  <c r="BZ279" i="2"/>
  <c r="AU279" i="2"/>
  <c r="BV279" i="2"/>
  <c r="BR279" i="2"/>
  <c r="AQ279" i="2"/>
  <c r="AW278" i="2"/>
  <c r="AS278" i="2"/>
  <c r="AY277" i="2"/>
  <c r="AU277" i="2"/>
  <c r="AQ277" i="2"/>
  <c r="AW276" i="2"/>
  <c r="BX276" i="2"/>
  <c r="AS276" i="2"/>
  <c r="BT276" i="2"/>
  <c r="AY275" i="2"/>
  <c r="BZ275" i="2"/>
  <c r="AU275" i="2"/>
  <c r="BV275" i="2"/>
  <c r="AQ275" i="2"/>
  <c r="BR275" i="2"/>
  <c r="AW274" i="2"/>
  <c r="AS274" i="2"/>
  <c r="AY273" i="2"/>
  <c r="AU273" i="2"/>
  <c r="AQ273" i="2"/>
  <c r="AW272" i="2"/>
  <c r="BX272" i="2"/>
  <c r="AS272" i="2"/>
  <c r="BT272" i="2"/>
  <c r="AY271" i="2"/>
  <c r="BZ271" i="2"/>
  <c r="AU271" i="2"/>
  <c r="BV271" i="2"/>
  <c r="AQ271" i="2"/>
  <c r="BR271" i="2"/>
  <c r="AW270" i="2"/>
  <c r="AS270" i="2"/>
  <c r="AY269" i="2"/>
  <c r="BZ269" i="2"/>
  <c r="AU269" i="2"/>
  <c r="BV269" i="2"/>
  <c r="AQ269" i="2"/>
  <c r="BR269" i="2"/>
  <c r="AW268" i="2"/>
  <c r="BX268" i="2"/>
  <c r="AS268" i="2"/>
  <c r="BT268" i="2"/>
  <c r="AY267" i="2"/>
  <c r="BZ267" i="2"/>
  <c r="AU267" i="2"/>
  <c r="BV267" i="2"/>
  <c r="AQ267" i="2"/>
  <c r="BR267" i="2"/>
  <c r="AW266" i="2"/>
  <c r="AS266" i="2"/>
  <c r="AY265" i="2"/>
  <c r="AU265" i="2"/>
  <c r="AQ265" i="2"/>
  <c r="AW264" i="2"/>
  <c r="BX264" i="2"/>
  <c r="AS264" i="2"/>
  <c r="BT264" i="2"/>
  <c r="AY263" i="2"/>
  <c r="BZ263" i="2"/>
  <c r="AU263" i="2"/>
  <c r="BV263" i="2"/>
  <c r="BR263" i="2"/>
  <c r="AQ263" i="2"/>
  <c r="T35" i="6"/>
  <c r="T36" i="6" s="1"/>
  <c r="AW262" i="2"/>
  <c r="BX262" i="2"/>
  <c r="P35" i="6"/>
  <c r="P36" i="6" s="1"/>
  <c r="AS262" i="2"/>
  <c r="BT262" i="2"/>
  <c r="V39" i="6"/>
  <c r="V40" i="6" s="1"/>
  <c r="AY261" i="2"/>
  <c r="BZ261" i="2"/>
  <c r="R39" i="6"/>
  <c r="R40" i="6" s="1"/>
  <c r="AU261" i="2"/>
  <c r="BV261" i="2"/>
  <c r="N39" i="6"/>
  <c r="AQ261" i="2"/>
  <c r="BR261" i="2"/>
  <c r="AW260" i="2"/>
  <c r="BX260" i="2"/>
  <c r="AS260" i="2"/>
  <c r="BT260" i="2"/>
  <c r="AY259" i="2"/>
  <c r="BZ259" i="2"/>
  <c r="AU259" i="2"/>
  <c r="BV259" i="2"/>
  <c r="AQ259" i="2"/>
  <c r="BR259" i="2"/>
  <c r="AW258" i="2"/>
  <c r="AS258" i="2"/>
  <c r="AY257" i="2"/>
  <c r="AU257" i="2"/>
  <c r="BV257" i="2"/>
  <c r="AQ257" i="2"/>
  <c r="BR257" i="2"/>
  <c r="T38" i="6"/>
  <c r="BX256" i="2"/>
  <c r="AW256" i="2"/>
  <c r="P38" i="6"/>
  <c r="BT256" i="2"/>
  <c r="BX290" i="2"/>
  <c r="BT290" i="2"/>
  <c r="BZ289" i="2"/>
  <c r="BV289" i="2"/>
  <c r="BR289" i="2"/>
  <c r="BZ286" i="2"/>
  <c r="BV286" i="2"/>
  <c r="BR286" i="2"/>
  <c r="BX285" i="2"/>
  <c r="BT285" i="2"/>
  <c r="BY284" i="2"/>
  <c r="BU284" i="2"/>
  <c r="BW283" i="2"/>
  <c r="BS283" i="2"/>
  <c r="BX282" i="2"/>
  <c r="BT282" i="2"/>
  <c r="BZ281" i="2"/>
  <c r="BV281" i="2"/>
  <c r="BR281" i="2"/>
  <c r="BW279" i="2"/>
  <c r="BX278" i="2"/>
  <c r="BZ277" i="2"/>
  <c r="BR277" i="2"/>
  <c r="BV274" i="2"/>
  <c r="BX273" i="2"/>
  <c r="BY272" i="2"/>
  <c r="BS271" i="2"/>
  <c r="BT270" i="2"/>
  <c r="BY268" i="2"/>
  <c r="BS267" i="2"/>
  <c r="BV265" i="2"/>
  <c r="BR262" i="2"/>
  <c r="BU260" i="2"/>
  <c r="BX258" i="2"/>
  <c r="BV256" i="2"/>
  <c r="AP243" i="2"/>
  <c r="BQ243" i="2"/>
  <c r="AP235" i="2"/>
  <c r="BQ235" i="2"/>
  <c r="AP227" i="2"/>
  <c r="BQ227" i="2"/>
  <c r="AP219" i="2"/>
  <c r="BQ219" i="2"/>
  <c r="AP211" i="2"/>
  <c r="BQ211" i="2"/>
  <c r="AP203" i="2"/>
  <c r="BQ203" i="2"/>
  <c r="AS243" i="2"/>
  <c r="BT243" i="2"/>
  <c r="AQ242" i="2"/>
  <c r="BR242" i="2"/>
  <c r="AU230" i="2"/>
  <c r="BR245" i="2"/>
  <c r="AP242" i="2"/>
  <c r="BQ242" i="2"/>
  <c r="AP238" i="2"/>
  <c r="BQ238" i="2"/>
  <c r="AP234" i="2"/>
  <c r="BQ234" i="2"/>
  <c r="AP230" i="2"/>
  <c r="BQ230" i="2"/>
  <c r="AP226" i="2"/>
  <c r="BQ226" i="2"/>
  <c r="AP222" i="2"/>
  <c r="BQ222" i="2"/>
  <c r="AP218" i="2"/>
  <c r="BQ218" i="2"/>
  <c r="AP214" i="2"/>
  <c r="BQ214" i="2"/>
  <c r="AP210" i="2"/>
  <c r="BQ210" i="2"/>
  <c r="AP206" i="2"/>
  <c r="BQ206" i="2"/>
  <c r="AP202" i="2"/>
  <c r="BQ202" i="2"/>
  <c r="AP198" i="2"/>
  <c r="BQ198" i="2"/>
  <c r="AP194" i="2"/>
  <c r="BQ194" i="2"/>
  <c r="AX245" i="2"/>
  <c r="BY245" i="2"/>
  <c r="AT245" i="2"/>
  <c r="BU245" i="2"/>
  <c r="AT242" i="2"/>
  <c r="BU242" i="2"/>
  <c r="CA241" i="2"/>
  <c r="AZ241" i="2"/>
  <c r="AV241" i="2"/>
  <c r="BW241" i="2"/>
  <c r="AR241" i="2"/>
  <c r="BS241" i="2"/>
  <c r="AX240" i="2"/>
  <c r="BY240" i="2"/>
  <c r="AT240" i="2"/>
  <c r="BU240" i="2"/>
  <c r="AX238" i="2"/>
  <c r="BY238" i="2"/>
  <c r="AT238" i="2"/>
  <c r="BU238" i="2"/>
  <c r="AV237" i="2"/>
  <c r="BW237" i="2"/>
  <c r="AR237" i="2"/>
  <c r="BS237" i="2"/>
  <c r="AX236" i="2"/>
  <c r="BY236" i="2"/>
  <c r="AT236" i="2"/>
  <c r="BU236" i="2"/>
  <c r="AX234" i="2"/>
  <c r="BY234" i="2"/>
  <c r="AT234" i="2"/>
  <c r="BU234" i="2"/>
  <c r="CA233" i="2"/>
  <c r="AZ233" i="2"/>
  <c r="AV233" i="2"/>
  <c r="BW233" i="2"/>
  <c r="AR233" i="2"/>
  <c r="BS233" i="2"/>
  <c r="AX232" i="2"/>
  <c r="BY232" i="2"/>
  <c r="AT232" i="2"/>
  <c r="BU232" i="2"/>
  <c r="AX230" i="2"/>
  <c r="BY230" i="2"/>
  <c r="AT230" i="2"/>
  <c r="BU230" i="2"/>
  <c r="AV229" i="2"/>
  <c r="BW229" i="2"/>
  <c r="AR229" i="2"/>
  <c r="BS229" i="2"/>
  <c r="AX228" i="2"/>
  <c r="BY228" i="2"/>
  <c r="AT228" i="2"/>
  <c r="BU228" i="2"/>
  <c r="AX226" i="2"/>
  <c r="BY226" i="2"/>
  <c r="AT226" i="2"/>
  <c r="BU226" i="2"/>
  <c r="CA225" i="2"/>
  <c r="AZ225" i="2"/>
  <c r="AV225" i="2"/>
  <c r="BW225" i="2"/>
  <c r="AR225" i="2"/>
  <c r="BS225" i="2"/>
  <c r="AX224" i="2"/>
  <c r="BY224" i="2"/>
  <c r="AT224" i="2"/>
  <c r="BU224" i="2"/>
  <c r="AV223" i="2"/>
  <c r="BW223" i="2"/>
  <c r="BS223" i="2"/>
  <c r="AR223" i="2"/>
  <c r="AX222" i="2"/>
  <c r="BY222" i="2"/>
  <c r="AT222" i="2"/>
  <c r="AV221" i="2"/>
  <c r="BW221" i="2"/>
  <c r="AR221" i="2"/>
  <c r="BS221" i="2"/>
  <c r="AX220" i="2"/>
  <c r="BY220" i="2"/>
  <c r="AT220" i="2"/>
  <c r="BU220" i="2"/>
  <c r="AZ219" i="2"/>
  <c r="AV219" i="2"/>
  <c r="BW219" i="2"/>
  <c r="AR219" i="2"/>
  <c r="BS219" i="2"/>
  <c r="AT218" i="2"/>
  <c r="BU218" i="2"/>
  <c r="CA217" i="2"/>
  <c r="AZ217" i="2"/>
  <c r="AV217" i="2"/>
  <c r="BW217" i="2"/>
  <c r="AR217" i="2"/>
  <c r="BS217" i="2"/>
  <c r="AX216" i="2"/>
  <c r="BY216" i="2"/>
  <c r="AT216" i="2"/>
  <c r="BU216" i="2"/>
  <c r="AV215" i="2"/>
  <c r="BW215" i="2"/>
  <c r="AR215" i="2"/>
  <c r="BS215" i="2"/>
  <c r="AX214" i="2"/>
  <c r="BY214" i="2"/>
  <c r="AT214" i="2"/>
  <c r="BU214" i="2"/>
  <c r="AV213" i="2"/>
  <c r="BW213" i="2"/>
  <c r="AR213" i="2"/>
  <c r="BS213" i="2"/>
  <c r="AX212" i="2"/>
  <c r="BY212" i="2"/>
  <c r="AT212" i="2"/>
  <c r="BU212" i="2"/>
  <c r="AV211" i="2"/>
  <c r="BW211" i="2"/>
  <c r="AR211" i="2"/>
  <c r="BS211" i="2"/>
  <c r="AX210" i="2"/>
  <c r="BY210" i="2"/>
  <c r="AT210" i="2"/>
  <c r="BU210" i="2"/>
  <c r="CA209" i="2"/>
  <c r="AZ209" i="2"/>
  <c r="AV209" i="2"/>
  <c r="BW209" i="2"/>
  <c r="AR209" i="2"/>
  <c r="AX208" i="2"/>
  <c r="BY208" i="2"/>
  <c r="AT208" i="2"/>
  <c r="BU208" i="2"/>
  <c r="AV207" i="2"/>
  <c r="BW207" i="2"/>
  <c r="AR207" i="2"/>
  <c r="BS207" i="2"/>
  <c r="AX206" i="2"/>
  <c r="BY206" i="2"/>
  <c r="AT206" i="2"/>
  <c r="BU206" i="2"/>
  <c r="AV205" i="2"/>
  <c r="BW205" i="2"/>
  <c r="AR205" i="2"/>
  <c r="BS205" i="2"/>
  <c r="AX204" i="2"/>
  <c r="BY204" i="2"/>
  <c r="AT204" i="2"/>
  <c r="BU204" i="2"/>
  <c r="AV203" i="2"/>
  <c r="BW203" i="2"/>
  <c r="AR203" i="2"/>
  <c r="BS203" i="2"/>
  <c r="AX202" i="2"/>
  <c r="BY202" i="2"/>
  <c r="AT202" i="2"/>
  <c r="BU202" i="2"/>
  <c r="CA201" i="2"/>
  <c r="AZ201" i="2"/>
  <c r="AV201" i="2"/>
  <c r="BW201" i="2"/>
  <c r="AR201" i="2"/>
  <c r="BS201" i="2"/>
  <c r="AX200" i="2"/>
  <c r="BY200" i="2"/>
  <c r="AT200" i="2"/>
  <c r="BU200" i="2"/>
  <c r="AV199" i="2"/>
  <c r="BW199" i="2"/>
  <c r="AR199" i="2"/>
  <c r="BS199" i="2"/>
  <c r="AX198" i="2"/>
  <c r="BY198" i="2"/>
  <c r="AT198" i="2"/>
  <c r="BU198" i="2"/>
  <c r="CA197" i="2"/>
  <c r="W31" i="6"/>
  <c r="S31" i="6"/>
  <c r="BW197" i="2"/>
  <c r="AV197" i="2"/>
  <c r="O31" i="6"/>
  <c r="AR197" i="2"/>
  <c r="BS197" i="2"/>
  <c r="AX196" i="2"/>
  <c r="BY196" i="2"/>
  <c r="AT196" i="2"/>
  <c r="BU196" i="2"/>
  <c r="AV195" i="2"/>
  <c r="BW195" i="2"/>
  <c r="AR195" i="2"/>
  <c r="AX194" i="2"/>
  <c r="BY194" i="2"/>
  <c r="AT194" i="2"/>
  <c r="BU194" i="2"/>
  <c r="CA193" i="2"/>
  <c r="AZ193" i="2"/>
  <c r="AV193" i="2"/>
  <c r="BW193" i="2"/>
  <c r="AR193" i="2"/>
  <c r="BS193" i="2"/>
  <c r="U30" i="6"/>
  <c r="BY192" i="2"/>
  <c r="AX192" i="2"/>
  <c r="Q30" i="6"/>
  <c r="BU192" i="2"/>
  <c r="AT192" i="2"/>
  <c r="BQ245" i="2"/>
  <c r="BW243" i="2"/>
  <c r="BS231" i="2"/>
  <c r="BW227" i="2"/>
  <c r="AY243" i="2"/>
  <c r="AP239" i="2"/>
  <c r="BQ239" i="2"/>
  <c r="AP231" i="2"/>
  <c r="BQ231" i="2"/>
  <c r="AP223" i="2"/>
  <c r="BQ223" i="2"/>
  <c r="AP215" i="2"/>
  <c r="BQ215" i="2"/>
  <c r="AP207" i="2"/>
  <c r="BQ207" i="2"/>
  <c r="AP199" i="2"/>
  <c r="BQ199" i="2"/>
  <c r="AW243" i="2"/>
  <c r="BX243" i="2"/>
  <c r="AY242" i="2"/>
  <c r="BZ242" i="2"/>
  <c r="AU242" i="2"/>
  <c r="BV242" i="2"/>
  <c r="M30" i="6"/>
  <c r="AP241" i="2"/>
  <c r="BQ241" i="2"/>
  <c r="AP237" i="2"/>
  <c r="BQ237" i="2"/>
  <c r="AP233" i="2"/>
  <c r="BQ233" i="2"/>
  <c r="AP229" i="2"/>
  <c r="BQ229" i="2"/>
  <c r="AP225" i="2"/>
  <c r="BQ225" i="2"/>
  <c r="AP221" i="2"/>
  <c r="BQ221" i="2"/>
  <c r="AP217" i="2"/>
  <c r="BQ217" i="2"/>
  <c r="AP213" i="2"/>
  <c r="BQ213" i="2"/>
  <c r="AP209" i="2"/>
  <c r="BQ209" i="2"/>
  <c r="AP205" i="2"/>
  <c r="BQ205" i="2"/>
  <c r="AP201" i="2"/>
  <c r="BQ201" i="2"/>
  <c r="M31" i="6"/>
  <c r="AP197" i="2"/>
  <c r="BQ197" i="2"/>
  <c r="AP193" i="2"/>
  <c r="BQ193" i="2"/>
  <c r="AW245" i="2"/>
  <c r="BX245" i="2"/>
  <c r="AS245" i="2"/>
  <c r="BT245" i="2"/>
  <c r="AU243" i="2"/>
  <c r="BV243" i="2"/>
  <c r="AQ243" i="2"/>
  <c r="BR243" i="2"/>
  <c r="AW242" i="2"/>
  <c r="AS242" i="2"/>
  <c r="AY241" i="2"/>
  <c r="BZ241" i="2"/>
  <c r="AU241" i="2"/>
  <c r="BV241" i="2"/>
  <c r="AQ241" i="2"/>
  <c r="BR241" i="2"/>
  <c r="AW240" i="2"/>
  <c r="BX240" i="2"/>
  <c r="AS240" i="2"/>
  <c r="BT240" i="2"/>
  <c r="AY239" i="2"/>
  <c r="BZ239" i="2"/>
  <c r="AU239" i="2"/>
  <c r="BV239" i="2"/>
  <c r="AQ239" i="2"/>
  <c r="BR239" i="2"/>
  <c r="AW238" i="2"/>
  <c r="AS238" i="2"/>
  <c r="AY237" i="2"/>
  <c r="BZ237" i="2"/>
  <c r="AU237" i="2"/>
  <c r="BV237" i="2"/>
  <c r="AQ237" i="2"/>
  <c r="BR237" i="2"/>
  <c r="AW236" i="2"/>
  <c r="BX236" i="2"/>
  <c r="AS236" i="2"/>
  <c r="BT236" i="2"/>
  <c r="AY235" i="2"/>
  <c r="BZ235" i="2"/>
  <c r="AU235" i="2"/>
  <c r="BV235" i="2"/>
  <c r="AQ235" i="2"/>
  <c r="BR235" i="2"/>
  <c r="AW234" i="2"/>
  <c r="AS234" i="2"/>
  <c r="AY233" i="2"/>
  <c r="BZ233" i="2"/>
  <c r="AU233" i="2"/>
  <c r="BV233" i="2"/>
  <c r="AQ233" i="2"/>
  <c r="AS228" i="2"/>
  <c r="AW224" i="2"/>
  <c r="BQ192" i="2"/>
  <c r="BZ245" i="2"/>
  <c r="BS243" i="2"/>
  <c r="BW239" i="2"/>
  <c r="BT234" i="2"/>
  <c r="BS227" i="2"/>
  <c r="AT229" i="2"/>
  <c r="AX218" i="2"/>
  <c r="AP195" i="2"/>
  <c r="BQ195" i="2"/>
  <c r="AP240" i="2"/>
  <c r="AP236" i="2"/>
  <c r="AP232" i="2"/>
  <c r="AP228" i="2"/>
  <c r="AP224" i="2"/>
  <c r="AP220" i="2"/>
  <c r="AP216" i="2"/>
  <c r="AP212" i="2"/>
  <c r="AP208" i="2"/>
  <c r="AP204" i="2"/>
  <c r="AP200" i="2"/>
  <c r="AP196" i="2"/>
  <c r="BW245" i="2"/>
  <c r="AV245" i="2"/>
  <c r="BS245" i="2"/>
  <c r="AR245" i="2"/>
  <c r="AX243" i="2"/>
  <c r="BY243" i="2"/>
  <c r="AT243" i="2"/>
  <c r="BU243" i="2"/>
  <c r="AV242" i="2"/>
  <c r="BW242" i="2"/>
  <c r="AR242" i="2"/>
  <c r="BS242" i="2"/>
  <c r="AX241" i="2"/>
  <c r="AT241" i="2"/>
  <c r="AV240" i="2"/>
  <c r="BW240" i="2"/>
  <c r="AR240" i="2"/>
  <c r="BS240" i="2"/>
  <c r="AX239" i="2"/>
  <c r="BY239" i="2"/>
  <c r="AT239" i="2"/>
  <c r="BU239" i="2"/>
  <c r="AV238" i="2"/>
  <c r="BW238" i="2"/>
  <c r="AR238" i="2"/>
  <c r="BS238" i="2"/>
  <c r="AX237" i="2"/>
  <c r="AT237" i="2"/>
  <c r="BQ236" i="2"/>
  <c r="BQ220" i="2"/>
  <c r="BQ204" i="2"/>
  <c r="BV245" i="2"/>
  <c r="BX242" i="2"/>
  <c r="BS239" i="2"/>
  <c r="BW235" i="2"/>
  <c r="BU222" i="2"/>
  <c r="AP192" i="2"/>
  <c r="AX242" i="2"/>
  <c r="AW232" i="2"/>
  <c r="AS232" i="2"/>
  <c r="AY231" i="2"/>
  <c r="AU231" i="2"/>
  <c r="AQ231" i="2"/>
  <c r="AW230" i="2"/>
  <c r="AS230" i="2"/>
  <c r="AY229" i="2"/>
  <c r="AU229" i="2"/>
  <c r="AQ229" i="2"/>
  <c r="AW228" i="2"/>
  <c r="AY227" i="2"/>
  <c r="AU227" i="2"/>
  <c r="AQ227" i="2"/>
  <c r="AW226" i="2"/>
  <c r="AS226" i="2"/>
  <c r="AY225" i="2"/>
  <c r="AU225" i="2"/>
  <c r="AQ225" i="2"/>
  <c r="AS224" i="2"/>
  <c r="AY223" i="2"/>
  <c r="AU223" i="2"/>
  <c r="AQ223" i="2"/>
  <c r="AW222" i="2"/>
  <c r="BX222" i="2"/>
  <c r="AS222" i="2"/>
  <c r="BT222" i="2"/>
  <c r="AY221" i="2"/>
  <c r="AU221" i="2"/>
  <c r="AQ221" i="2"/>
  <c r="AW220" i="2"/>
  <c r="BX220" i="2"/>
  <c r="AS220" i="2"/>
  <c r="BT220" i="2"/>
  <c r="AY219" i="2"/>
  <c r="AU219" i="2"/>
  <c r="BV219" i="2"/>
  <c r="AQ219" i="2"/>
  <c r="BR219" i="2"/>
  <c r="AW218" i="2"/>
  <c r="BX218" i="2"/>
  <c r="AS218" i="2"/>
  <c r="BT218" i="2"/>
  <c r="AY217" i="2"/>
  <c r="AU217" i="2"/>
  <c r="AQ217" i="2"/>
  <c r="AW216" i="2"/>
  <c r="AS216" i="2"/>
  <c r="AY215" i="2"/>
  <c r="BZ215" i="2"/>
  <c r="AU215" i="2"/>
  <c r="BV215" i="2"/>
  <c r="AQ215" i="2"/>
  <c r="BR215" i="2"/>
  <c r="AW214" i="2"/>
  <c r="BX214" i="2"/>
  <c r="BT214" i="2"/>
  <c r="AS214" i="2"/>
  <c r="AY213" i="2"/>
  <c r="BZ213" i="2"/>
  <c r="AU213" i="2"/>
  <c r="BV213" i="2"/>
  <c r="AQ213" i="2"/>
  <c r="BR213" i="2"/>
  <c r="AW212" i="2"/>
  <c r="AS212" i="2"/>
  <c r="AY211" i="2"/>
  <c r="BZ211" i="2"/>
  <c r="AU211" i="2"/>
  <c r="BV211" i="2"/>
  <c r="AQ211" i="2"/>
  <c r="BR211" i="2"/>
  <c r="AW210" i="2"/>
  <c r="BX210" i="2"/>
  <c r="BT210" i="2"/>
  <c r="AS210" i="2"/>
  <c r="AY209" i="2"/>
  <c r="BZ209" i="2"/>
  <c r="AU209" i="2"/>
  <c r="BV209" i="2"/>
  <c r="AQ209" i="2"/>
  <c r="BR209" i="2"/>
  <c r="AW208" i="2"/>
  <c r="BX208" i="2"/>
  <c r="AS208" i="2"/>
  <c r="BT208" i="2"/>
  <c r="AY207" i="2"/>
  <c r="AU207" i="2"/>
  <c r="AQ207" i="2"/>
  <c r="AW206" i="2"/>
  <c r="BX206" i="2"/>
  <c r="AS206" i="2"/>
  <c r="BT206" i="2"/>
  <c r="AY205" i="2"/>
  <c r="BZ205" i="2"/>
  <c r="AU205" i="2"/>
  <c r="BV205" i="2"/>
  <c r="AQ205" i="2"/>
  <c r="BR205" i="2"/>
  <c r="AW204" i="2"/>
  <c r="BX204" i="2"/>
  <c r="AS204" i="2"/>
  <c r="BT204" i="2"/>
  <c r="AY203" i="2"/>
  <c r="AU203" i="2"/>
  <c r="AQ203" i="2"/>
  <c r="AW202" i="2"/>
  <c r="BX202" i="2"/>
  <c r="AS202" i="2"/>
  <c r="BT202" i="2"/>
  <c r="AY201" i="2"/>
  <c r="BZ201" i="2"/>
  <c r="AU201" i="2"/>
  <c r="BV201" i="2"/>
  <c r="AQ201" i="2"/>
  <c r="BR201" i="2"/>
  <c r="AW200" i="2"/>
  <c r="BX200" i="2"/>
  <c r="AS200" i="2"/>
  <c r="BT200" i="2"/>
  <c r="AY199" i="2"/>
  <c r="BZ199" i="2"/>
  <c r="AU199" i="2"/>
  <c r="BV199" i="2"/>
  <c r="AQ199" i="2"/>
  <c r="BR199" i="2"/>
  <c r="AW198" i="2"/>
  <c r="AS198" i="2"/>
  <c r="V31" i="6"/>
  <c r="AY197" i="2"/>
  <c r="BZ197" i="2"/>
  <c r="R31" i="6"/>
  <c r="AU197" i="2"/>
  <c r="BV197" i="2"/>
  <c r="N31" i="6"/>
  <c r="AQ197" i="2"/>
  <c r="BR197" i="2"/>
  <c r="AW196" i="2"/>
  <c r="BX196" i="2"/>
  <c r="AS196" i="2"/>
  <c r="BT196" i="2"/>
  <c r="AY195" i="2"/>
  <c r="BZ195" i="2"/>
  <c r="AU195" i="2"/>
  <c r="BV195" i="2"/>
  <c r="AQ195" i="2"/>
  <c r="BR195" i="2"/>
  <c r="AW194" i="2"/>
  <c r="AS194" i="2"/>
  <c r="AY193" i="2"/>
  <c r="BZ193" i="2"/>
  <c r="AU193" i="2"/>
  <c r="BV193" i="2"/>
  <c r="AQ193" i="2"/>
  <c r="BR193" i="2"/>
  <c r="T30" i="6"/>
  <c r="BX192" i="2"/>
  <c r="AW192" i="2"/>
  <c r="P30" i="6"/>
  <c r="BT192" i="2"/>
  <c r="AS192" i="2"/>
  <c r="BT237" i="2"/>
  <c r="BZ231" i="2"/>
  <c r="BV231" i="2"/>
  <c r="BR231" i="2"/>
  <c r="BZ227" i="2"/>
  <c r="BV227" i="2"/>
  <c r="BR227" i="2"/>
  <c r="BZ223" i="2"/>
  <c r="BR223" i="2"/>
  <c r="BV217" i="2"/>
  <c r="BT212" i="2"/>
  <c r="BR207" i="2"/>
  <c r="BV203" i="2"/>
  <c r="BT198" i="2"/>
  <c r="BX194" i="2"/>
  <c r="AT195" i="2"/>
  <c r="AV236" i="2"/>
  <c r="AR236" i="2"/>
  <c r="AX235" i="2"/>
  <c r="AT235" i="2"/>
  <c r="AV234" i="2"/>
  <c r="AR234" i="2"/>
  <c r="AX233" i="2"/>
  <c r="AT233" i="2"/>
  <c r="AV232" i="2"/>
  <c r="AR232" i="2"/>
  <c r="AX231" i="2"/>
  <c r="AT231" i="2"/>
  <c r="AV230" i="2"/>
  <c r="AR230" i="2"/>
  <c r="AX229" i="2"/>
  <c r="AV228" i="2"/>
  <c r="AR228" i="2"/>
  <c r="AX227" i="2"/>
  <c r="AT227" i="2"/>
  <c r="AV226" i="2"/>
  <c r="AR226" i="2"/>
  <c r="AX225" i="2"/>
  <c r="AT225" i="2"/>
  <c r="AV224" i="2"/>
  <c r="AR224" i="2"/>
  <c r="AX223" i="2"/>
  <c r="BY223" i="2"/>
  <c r="AT223" i="2"/>
  <c r="BU223" i="2"/>
  <c r="AV222" i="2"/>
  <c r="AR222" i="2"/>
  <c r="AX221" i="2"/>
  <c r="BY221" i="2"/>
  <c r="AT221" i="2"/>
  <c r="BU221" i="2"/>
  <c r="AV220" i="2"/>
  <c r="AR220" i="2"/>
  <c r="AX219" i="2"/>
  <c r="BY219" i="2"/>
  <c r="AT219" i="2"/>
  <c r="BU219" i="2"/>
  <c r="AV218" i="2"/>
  <c r="BW218" i="2"/>
  <c r="AR218" i="2"/>
  <c r="BS218" i="2"/>
  <c r="AX217" i="2"/>
  <c r="BY217" i="2"/>
  <c r="AT217" i="2"/>
  <c r="BU217" i="2"/>
  <c r="AV216" i="2"/>
  <c r="BW216" i="2"/>
  <c r="AR216" i="2"/>
  <c r="BS216" i="2"/>
  <c r="AX215" i="2"/>
  <c r="AT215" i="2"/>
  <c r="AV214" i="2"/>
  <c r="BW214" i="2"/>
  <c r="AR214" i="2"/>
  <c r="BS214" i="2"/>
  <c r="AX213" i="2"/>
  <c r="BY213" i="2"/>
  <c r="AT213" i="2"/>
  <c r="BU213" i="2"/>
  <c r="AV212" i="2"/>
  <c r="BW212" i="2"/>
  <c r="AR212" i="2"/>
  <c r="BS212" i="2"/>
  <c r="AX211" i="2"/>
  <c r="AT211" i="2"/>
  <c r="AV210" i="2"/>
  <c r="BW210" i="2"/>
  <c r="AR210" i="2"/>
  <c r="BS210" i="2"/>
  <c r="AX209" i="2"/>
  <c r="BY209" i="2"/>
  <c r="AT209" i="2"/>
  <c r="BU209" i="2"/>
  <c r="AV208" i="2"/>
  <c r="BW208" i="2"/>
  <c r="BS208" i="2"/>
  <c r="AR208" i="2"/>
  <c r="AX207" i="2"/>
  <c r="BY207" i="2"/>
  <c r="AT207" i="2"/>
  <c r="BU207" i="2"/>
  <c r="AV206" i="2"/>
  <c r="AR206" i="2"/>
  <c r="AX205" i="2"/>
  <c r="BY205" i="2"/>
  <c r="AT205" i="2"/>
  <c r="BU205" i="2"/>
  <c r="AV204" i="2"/>
  <c r="BW204" i="2"/>
  <c r="BS204" i="2"/>
  <c r="AR204" i="2"/>
  <c r="AX203" i="2"/>
  <c r="BY203" i="2"/>
  <c r="AT203" i="2"/>
  <c r="BU203" i="2"/>
  <c r="AV202" i="2"/>
  <c r="AR202" i="2"/>
  <c r="AX201" i="2"/>
  <c r="BY201" i="2"/>
  <c r="AT201" i="2"/>
  <c r="BU201" i="2"/>
  <c r="AV200" i="2"/>
  <c r="BW200" i="2"/>
  <c r="AR200" i="2"/>
  <c r="BS200" i="2"/>
  <c r="AX199" i="2"/>
  <c r="BY199" i="2"/>
  <c r="AT199" i="2"/>
  <c r="BU199" i="2"/>
  <c r="AV198" i="2"/>
  <c r="BW198" i="2"/>
  <c r="AR198" i="2"/>
  <c r="BS198" i="2"/>
  <c r="U31" i="6"/>
  <c r="AX197" i="2"/>
  <c r="Q31" i="6"/>
  <c r="AT197" i="2"/>
  <c r="AV196" i="2"/>
  <c r="BW196" i="2"/>
  <c r="AR196" i="2"/>
  <c r="BS196" i="2"/>
  <c r="AX195" i="2"/>
  <c r="BY195" i="2"/>
  <c r="AV194" i="2"/>
  <c r="BW194" i="2"/>
  <c r="AR194" i="2"/>
  <c r="BS194" i="2"/>
  <c r="AX193" i="2"/>
  <c r="AT193" i="2"/>
  <c r="AZ192" i="2"/>
  <c r="W30" i="6"/>
  <c r="S30" i="6"/>
  <c r="AV192" i="2"/>
  <c r="O30" i="6"/>
  <c r="O32" i="6" s="1"/>
  <c r="AR192" i="2"/>
  <c r="BY235" i="2"/>
  <c r="BU235" i="2"/>
  <c r="BX232" i="2"/>
  <c r="BT232" i="2"/>
  <c r="BY231" i="2"/>
  <c r="BU231" i="2"/>
  <c r="BV230" i="2"/>
  <c r="BX228" i="2"/>
  <c r="BT228" i="2"/>
  <c r="BY227" i="2"/>
  <c r="BU227" i="2"/>
  <c r="BX224" i="2"/>
  <c r="BT224" i="2"/>
  <c r="BZ221" i="2"/>
  <c r="BR221" i="2"/>
  <c r="BS220" i="2"/>
  <c r="BR217" i="2"/>
  <c r="BU215" i="2"/>
  <c r="BY211" i="2"/>
  <c r="BW206" i="2"/>
  <c r="BR203" i="2"/>
  <c r="BY197" i="2"/>
  <c r="BT194" i="2"/>
  <c r="BW192" i="2"/>
  <c r="AW241" i="2"/>
  <c r="AS241" i="2"/>
  <c r="AY240" i="2"/>
  <c r="AU240" i="2"/>
  <c r="AQ240" i="2"/>
  <c r="AW239" i="2"/>
  <c r="AS239" i="2"/>
  <c r="AY238" i="2"/>
  <c r="AU238" i="2"/>
  <c r="AQ238" i="2"/>
  <c r="AW237" i="2"/>
  <c r="AY236" i="2"/>
  <c r="AU236" i="2"/>
  <c r="AQ236" i="2"/>
  <c r="AW235" i="2"/>
  <c r="AS235" i="2"/>
  <c r="AY234" i="2"/>
  <c r="AU234" i="2"/>
  <c r="AQ234" i="2"/>
  <c r="AW233" i="2"/>
  <c r="AS233" i="2"/>
  <c r="AY232" i="2"/>
  <c r="AU232" i="2"/>
  <c r="AQ232" i="2"/>
  <c r="AW231" i="2"/>
  <c r="AS231" i="2"/>
  <c r="AY230" i="2"/>
  <c r="AQ230" i="2"/>
  <c r="AW229" i="2"/>
  <c r="AS229" i="2"/>
  <c r="AY228" i="2"/>
  <c r="AU228" i="2"/>
  <c r="AQ228" i="2"/>
  <c r="AW227" i="2"/>
  <c r="AS227" i="2"/>
  <c r="AY226" i="2"/>
  <c r="AU226" i="2"/>
  <c r="AQ226" i="2"/>
  <c r="AW225" i="2"/>
  <c r="AS225" i="2"/>
  <c r="AY224" i="2"/>
  <c r="AU224" i="2"/>
  <c r="AQ224" i="2"/>
  <c r="AW223" i="2"/>
  <c r="AS223" i="2"/>
  <c r="AY222" i="2"/>
  <c r="BZ222" i="2"/>
  <c r="AU222" i="2"/>
  <c r="BV222" i="2"/>
  <c r="AQ222" i="2"/>
  <c r="BR222" i="2"/>
  <c r="AW221" i="2"/>
  <c r="AS221" i="2"/>
  <c r="AY220" i="2"/>
  <c r="BZ220" i="2"/>
  <c r="AU220" i="2"/>
  <c r="BV220" i="2"/>
  <c r="AQ220" i="2"/>
  <c r="BR220" i="2"/>
  <c r="AW219" i="2"/>
  <c r="AS219" i="2"/>
  <c r="AY218" i="2"/>
  <c r="BZ218" i="2"/>
  <c r="AU218" i="2"/>
  <c r="BV218" i="2"/>
  <c r="AQ218" i="2"/>
  <c r="BR218" i="2"/>
  <c r="AW217" i="2"/>
  <c r="BX217" i="2"/>
  <c r="AS217" i="2"/>
  <c r="BT217" i="2"/>
  <c r="AY216" i="2"/>
  <c r="BZ216" i="2"/>
  <c r="AU216" i="2"/>
  <c r="BV216" i="2"/>
  <c r="AQ216" i="2"/>
  <c r="BR216" i="2"/>
  <c r="AW215" i="2"/>
  <c r="BX215" i="2"/>
  <c r="AS215" i="2"/>
  <c r="BT215" i="2"/>
  <c r="AY214" i="2"/>
  <c r="AU214" i="2"/>
  <c r="AQ214" i="2"/>
  <c r="AW213" i="2"/>
  <c r="BX213" i="2"/>
  <c r="AS213" i="2"/>
  <c r="BT213" i="2"/>
  <c r="AY212" i="2"/>
  <c r="BZ212" i="2"/>
  <c r="AU212" i="2"/>
  <c r="BV212" i="2"/>
  <c r="AQ212" i="2"/>
  <c r="BR212" i="2"/>
  <c r="AW211" i="2"/>
  <c r="BX211" i="2"/>
  <c r="AS211" i="2"/>
  <c r="BT211" i="2"/>
  <c r="AY210" i="2"/>
  <c r="AU210" i="2"/>
  <c r="AQ210" i="2"/>
  <c r="AW209" i="2"/>
  <c r="BX209" i="2"/>
  <c r="AS209" i="2"/>
  <c r="BT209" i="2"/>
  <c r="AY208" i="2"/>
  <c r="BZ208" i="2"/>
  <c r="AU208" i="2"/>
  <c r="BV208" i="2"/>
  <c r="AQ208" i="2"/>
  <c r="BR208" i="2"/>
  <c r="AW207" i="2"/>
  <c r="BX207" i="2"/>
  <c r="AS207" i="2"/>
  <c r="BT207" i="2"/>
  <c r="AY206" i="2"/>
  <c r="BZ206" i="2"/>
  <c r="AU206" i="2"/>
  <c r="BV206" i="2"/>
  <c r="AQ206" i="2"/>
  <c r="BR206" i="2"/>
  <c r="AW205" i="2"/>
  <c r="AS205" i="2"/>
  <c r="AY204" i="2"/>
  <c r="BZ204" i="2"/>
  <c r="AU204" i="2"/>
  <c r="BV204" i="2"/>
  <c r="AQ204" i="2"/>
  <c r="BR204" i="2"/>
  <c r="AW203" i="2"/>
  <c r="BX203" i="2"/>
  <c r="AS203" i="2"/>
  <c r="BT203" i="2"/>
  <c r="AY202" i="2"/>
  <c r="BZ202" i="2"/>
  <c r="AU202" i="2"/>
  <c r="BV202" i="2"/>
  <c r="AQ202" i="2"/>
  <c r="BR202" i="2"/>
  <c r="AW201" i="2"/>
  <c r="AS201" i="2"/>
  <c r="AY200" i="2"/>
  <c r="AU200" i="2"/>
  <c r="AQ200" i="2"/>
  <c r="AW199" i="2"/>
  <c r="BX199" i="2"/>
  <c r="AS199" i="2"/>
  <c r="BT199" i="2"/>
  <c r="AY198" i="2"/>
  <c r="BZ198" i="2"/>
  <c r="AU198" i="2"/>
  <c r="BV198" i="2"/>
  <c r="AQ198" i="2"/>
  <c r="BR198" i="2"/>
  <c r="T31" i="6"/>
  <c r="AW197" i="2"/>
  <c r="BX197" i="2"/>
  <c r="P31" i="6"/>
  <c r="AS197" i="2"/>
  <c r="BT197" i="2"/>
  <c r="AY196" i="2"/>
  <c r="AU196" i="2"/>
  <c r="AQ196" i="2"/>
  <c r="AW195" i="2"/>
  <c r="BX195" i="2"/>
  <c r="AS195" i="2"/>
  <c r="BT195" i="2"/>
  <c r="AY194" i="2"/>
  <c r="BZ194" i="2"/>
  <c r="AU194" i="2"/>
  <c r="BV194" i="2"/>
  <c r="AQ194" i="2"/>
  <c r="BR194" i="2"/>
  <c r="AW193" i="2"/>
  <c r="BX193" i="2"/>
  <c r="AS193" i="2"/>
  <c r="BT193" i="2"/>
  <c r="V30" i="6"/>
  <c r="V32" i="6" s="1"/>
  <c r="AY192" i="2"/>
  <c r="BZ192" i="2"/>
  <c r="R30" i="6"/>
  <c r="AU192" i="2"/>
  <c r="BV192" i="2"/>
  <c r="N30" i="6"/>
  <c r="AQ192" i="2"/>
  <c r="BR192" i="2"/>
  <c r="BX239" i="2"/>
  <c r="BT239" i="2"/>
  <c r="BW236" i="2"/>
  <c r="BS236" i="2"/>
  <c r="BX235" i="2"/>
  <c r="BT235" i="2"/>
  <c r="BR233" i="2"/>
  <c r="BW232" i="2"/>
  <c r="BS232" i="2"/>
  <c r="BX231" i="2"/>
  <c r="BT231" i="2"/>
  <c r="BZ229" i="2"/>
  <c r="BV229" i="2"/>
  <c r="BR229" i="2"/>
  <c r="BW228" i="2"/>
  <c r="BS228" i="2"/>
  <c r="BX227" i="2"/>
  <c r="BT227" i="2"/>
  <c r="BZ225" i="2"/>
  <c r="BV225" i="2"/>
  <c r="BR225" i="2"/>
  <c r="BW224" i="2"/>
  <c r="BS224" i="2"/>
  <c r="BV223" i="2"/>
  <c r="BW222" i="2"/>
  <c r="BX221" i="2"/>
  <c r="BZ219" i="2"/>
  <c r="BX216" i="2"/>
  <c r="BZ214" i="2"/>
  <c r="BU211" i="2"/>
  <c r="BZ207" i="2"/>
  <c r="BS206" i="2"/>
  <c r="BW202" i="2"/>
  <c r="BZ200" i="2"/>
  <c r="BU197" i="2"/>
  <c r="BY193" i="2"/>
  <c r="BS192" i="2"/>
  <c r="AP181" i="2"/>
  <c r="BQ181" i="2"/>
  <c r="AP177" i="2"/>
  <c r="BQ177" i="2"/>
  <c r="AP169" i="2"/>
  <c r="BQ169" i="2"/>
  <c r="AP165" i="2"/>
  <c r="BQ165" i="2"/>
  <c r="AP157" i="2"/>
  <c r="BQ157" i="2"/>
  <c r="AP149" i="2"/>
  <c r="BQ149" i="2"/>
  <c r="AP141" i="2"/>
  <c r="BQ141" i="2"/>
  <c r="AP133" i="2"/>
  <c r="BQ133" i="2"/>
  <c r="AT184" i="2"/>
  <c r="BU184" i="2"/>
  <c r="AT181" i="2"/>
  <c r="AV180" i="2"/>
  <c r="BW180" i="2"/>
  <c r="AX179" i="2"/>
  <c r="BY179" i="2"/>
  <c r="BS178" i="2"/>
  <c r="AR178" i="2"/>
  <c r="AX177" i="2"/>
  <c r="AX175" i="2"/>
  <c r="BY175" i="2"/>
  <c r="AV174" i="2"/>
  <c r="BW174" i="2"/>
  <c r="AX173" i="2"/>
  <c r="AR172" i="2"/>
  <c r="BS172" i="2"/>
  <c r="AT171" i="2"/>
  <c r="AV170" i="2"/>
  <c r="BW170" i="2"/>
  <c r="BS170" i="2"/>
  <c r="AR170" i="2"/>
  <c r="AT169" i="2"/>
  <c r="BU169" i="2"/>
  <c r="AX165" i="2"/>
  <c r="BY165" i="2"/>
  <c r="AX163" i="2"/>
  <c r="BY163" i="2"/>
  <c r="AR162" i="2"/>
  <c r="BS162" i="2"/>
  <c r="BU161" i="2"/>
  <c r="AT161" i="2"/>
  <c r="AX159" i="2"/>
  <c r="BY159" i="2"/>
  <c r="AR158" i="2"/>
  <c r="BS158" i="2"/>
  <c r="AX157" i="2"/>
  <c r="BY157" i="2"/>
  <c r="AX155" i="2"/>
  <c r="BY155" i="2"/>
  <c r="AT155" i="2"/>
  <c r="BU155" i="2"/>
  <c r="AR154" i="2"/>
  <c r="BS154" i="2"/>
  <c r="AT151" i="2"/>
  <c r="BU151" i="2"/>
  <c r="AR150" i="2"/>
  <c r="BS150" i="2"/>
  <c r="AX149" i="2"/>
  <c r="BY149" i="2"/>
  <c r="AX147" i="2"/>
  <c r="BY147" i="2"/>
  <c r="AT147" i="2"/>
  <c r="BU147" i="2"/>
  <c r="BW146" i="2"/>
  <c r="AV146" i="2"/>
  <c r="AR146" i="2"/>
  <c r="BS146" i="2"/>
  <c r="BU145" i="2"/>
  <c r="AT145" i="2"/>
  <c r="AT143" i="2"/>
  <c r="BU143" i="2"/>
  <c r="AV142" i="2"/>
  <c r="BW142" i="2"/>
  <c r="AR142" i="2"/>
  <c r="BS142" i="2"/>
  <c r="AT141" i="2"/>
  <c r="AR140" i="2"/>
  <c r="BS140" i="2"/>
  <c r="S15" i="6"/>
  <c r="AV136" i="2"/>
  <c r="BW136" i="2"/>
  <c r="AX135" i="2"/>
  <c r="BY135" i="2"/>
  <c r="AV134" i="2"/>
  <c r="BW134" i="2"/>
  <c r="AX133" i="2"/>
  <c r="BY133" i="2"/>
  <c r="AT133" i="2"/>
  <c r="AR132" i="2"/>
  <c r="BS132" i="2"/>
  <c r="Q22" i="6"/>
  <c r="BU131" i="2"/>
  <c r="AT131" i="2"/>
  <c r="BU141" i="2"/>
  <c r="AV154" i="2"/>
  <c r="AX144" i="2"/>
  <c r="BQ176" i="2"/>
  <c r="AP176" i="2"/>
  <c r="BQ156" i="2"/>
  <c r="AP156" i="2"/>
  <c r="BQ140" i="2"/>
  <c r="AP140" i="2"/>
  <c r="AY182" i="2"/>
  <c r="BZ182" i="2"/>
  <c r="AS181" i="2"/>
  <c r="BT181" i="2"/>
  <c r="AU180" i="2"/>
  <c r="BV180" i="2"/>
  <c r="AW179" i="2"/>
  <c r="AS179" i="2"/>
  <c r="BT179" i="2"/>
  <c r="AW177" i="2"/>
  <c r="BX177" i="2"/>
  <c r="AS177" i="2"/>
  <c r="BT177" i="2"/>
  <c r="AU176" i="2"/>
  <c r="BV176" i="2"/>
  <c r="AS175" i="2"/>
  <c r="BT175" i="2"/>
  <c r="AU174" i="2"/>
  <c r="BV174" i="2"/>
  <c r="AW173" i="2"/>
  <c r="BX173" i="2"/>
  <c r="AS171" i="2"/>
  <c r="AU170" i="2"/>
  <c r="BV170" i="2"/>
  <c r="AQ170" i="2"/>
  <c r="BR170" i="2"/>
  <c r="AW169" i="2"/>
  <c r="BX169" i="2"/>
  <c r="AS169" i="2"/>
  <c r="BT169" i="2"/>
  <c r="AU168" i="2"/>
  <c r="BV168" i="2"/>
  <c r="AS167" i="2"/>
  <c r="AY166" i="2"/>
  <c r="BZ166" i="2"/>
  <c r="AQ166" i="2"/>
  <c r="BR166" i="2"/>
  <c r="AW165" i="2"/>
  <c r="BX165" i="2"/>
  <c r="AS165" i="2"/>
  <c r="BT165" i="2"/>
  <c r="AY164" i="2"/>
  <c r="BZ164" i="2"/>
  <c r="AW163" i="2"/>
  <c r="AY162" i="2"/>
  <c r="BZ162" i="2"/>
  <c r="BV162" i="2"/>
  <c r="AU162" i="2"/>
  <c r="AW161" i="2"/>
  <c r="BX161" i="2"/>
  <c r="AU160" i="2"/>
  <c r="BV160" i="2"/>
  <c r="AS159" i="2"/>
  <c r="AY158" i="2"/>
  <c r="BZ158" i="2"/>
  <c r="AQ158" i="2"/>
  <c r="BR158" i="2"/>
  <c r="AS157" i="2"/>
  <c r="BT157" i="2"/>
  <c r="AQ156" i="2"/>
  <c r="BR156" i="2"/>
  <c r="AS155" i="2"/>
  <c r="BT155" i="2"/>
  <c r="AY154" i="2"/>
  <c r="BZ154" i="2"/>
  <c r="AQ154" i="2"/>
  <c r="BR154" i="2"/>
  <c r="AW153" i="2"/>
  <c r="BX153" i="2"/>
  <c r="AS153" i="2"/>
  <c r="BT153" i="2"/>
  <c r="AW149" i="2"/>
  <c r="BX149" i="2"/>
  <c r="AQ148" i="2"/>
  <c r="BR148" i="2"/>
  <c r="AS147" i="2"/>
  <c r="BT147" i="2"/>
  <c r="AY146" i="2"/>
  <c r="BZ146" i="2"/>
  <c r="AQ146" i="2"/>
  <c r="BR146" i="2"/>
  <c r="AW145" i="2"/>
  <c r="BX145" i="2"/>
  <c r="AS145" i="2"/>
  <c r="BT145" i="2"/>
  <c r="AS143" i="2"/>
  <c r="BV142" i="2"/>
  <c r="AU142" i="2"/>
  <c r="AW141" i="2"/>
  <c r="BX141" i="2"/>
  <c r="AQ140" i="2"/>
  <c r="BR140" i="2"/>
  <c r="AS139" i="2"/>
  <c r="BT139" i="2"/>
  <c r="BV138" i="2"/>
  <c r="AU138" i="2"/>
  <c r="AQ138" i="2"/>
  <c r="BR138" i="2"/>
  <c r="P19" i="6"/>
  <c r="P23" i="6"/>
  <c r="P27" i="6"/>
  <c r="AS137" i="2"/>
  <c r="BT137" i="2"/>
  <c r="V15" i="6"/>
  <c r="AY136" i="2"/>
  <c r="N15" i="6"/>
  <c r="AQ136" i="2"/>
  <c r="AW135" i="2"/>
  <c r="BX135" i="2"/>
  <c r="AY134" i="2"/>
  <c r="BZ134" i="2"/>
  <c r="AQ134" i="2"/>
  <c r="BR134" i="2"/>
  <c r="AW133" i="2"/>
  <c r="BX133" i="2"/>
  <c r="AS133" i="2"/>
  <c r="BT133" i="2"/>
  <c r="AY132" i="2"/>
  <c r="BZ132" i="2"/>
  <c r="AQ132" i="2"/>
  <c r="BR132" i="2"/>
  <c r="P22" i="6"/>
  <c r="AS131" i="2"/>
  <c r="BT131" i="2"/>
  <c r="BY184" i="2"/>
  <c r="BR172" i="2"/>
  <c r="BW156" i="2"/>
  <c r="BT151" i="2"/>
  <c r="BW140" i="2"/>
  <c r="BT135" i="2"/>
  <c r="AR182" i="2"/>
  <c r="AX176" i="2"/>
  <c r="AR166" i="2"/>
  <c r="AU134" i="2"/>
  <c r="AP179" i="2"/>
  <c r="AP175" i="2"/>
  <c r="AP171" i="2"/>
  <c r="AP167" i="2"/>
  <c r="AP163" i="2"/>
  <c r="AP159" i="2"/>
  <c r="AP155" i="2"/>
  <c r="AP151" i="2"/>
  <c r="AP147" i="2"/>
  <c r="AP143" i="2"/>
  <c r="AP139" i="2"/>
  <c r="AP135" i="2"/>
  <c r="AV184" i="2"/>
  <c r="BW184" i="2"/>
  <c r="AX182" i="2"/>
  <c r="BY182" i="2"/>
  <c r="AT182" i="2"/>
  <c r="BU182" i="2"/>
  <c r="AV181" i="2"/>
  <c r="BW181" i="2"/>
  <c r="AR181" i="2"/>
  <c r="BS181" i="2"/>
  <c r="BY180" i="2"/>
  <c r="AX180" i="2"/>
  <c r="AR173" i="2"/>
  <c r="AR151" i="2"/>
  <c r="AR135" i="2"/>
  <c r="BQ179" i="2"/>
  <c r="BQ171" i="2"/>
  <c r="BQ163" i="2"/>
  <c r="BQ155" i="2"/>
  <c r="BQ147" i="2"/>
  <c r="BQ139" i="2"/>
  <c r="BX184" i="2"/>
  <c r="BV182" i="2"/>
  <c r="BU181" i="2"/>
  <c r="BS180" i="2"/>
  <c r="BZ178" i="2"/>
  <c r="BY177" i="2"/>
  <c r="BW176" i="2"/>
  <c r="BU175" i="2"/>
  <c r="BZ168" i="2"/>
  <c r="BR160" i="2"/>
  <c r="BV156" i="2"/>
  <c r="BZ152" i="2"/>
  <c r="BR144" i="2"/>
  <c r="BV140" i="2"/>
  <c r="BZ136" i="2"/>
  <c r="BU133" i="2"/>
  <c r="AX184" i="2"/>
  <c r="AY172" i="2"/>
  <c r="AW170" i="2"/>
  <c r="AW167" i="2"/>
  <c r="AX160" i="2"/>
  <c r="AT153" i="2"/>
  <c r="AP148" i="2"/>
  <c r="AV138" i="2"/>
  <c r="AP173" i="2"/>
  <c r="BQ173" i="2"/>
  <c r="AP161" i="2"/>
  <c r="BQ161" i="2"/>
  <c r="AP153" i="2"/>
  <c r="BQ153" i="2"/>
  <c r="AP145" i="2"/>
  <c r="BQ145" i="2"/>
  <c r="M27" i="6"/>
  <c r="M19" i="6"/>
  <c r="M23" i="6"/>
  <c r="AP137" i="2"/>
  <c r="BQ137" i="2"/>
  <c r="AV182" i="2"/>
  <c r="BW182" i="2"/>
  <c r="AX181" i="2"/>
  <c r="BY181" i="2"/>
  <c r="AT179" i="2"/>
  <c r="BU179" i="2"/>
  <c r="AV178" i="2"/>
  <c r="BW178" i="2"/>
  <c r="AT177" i="2"/>
  <c r="AT173" i="2"/>
  <c r="BU173" i="2"/>
  <c r="AX171" i="2"/>
  <c r="AX169" i="2"/>
  <c r="AV168" i="2"/>
  <c r="BW168" i="2"/>
  <c r="AX167" i="2"/>
  <c r="BY167" i="2"/>
  <c r="AV166" i="2"/>
  <c r="BW166" i="2"/>
  <c r="AT165" i="2"/>
  <c r="AR164" i="2"/>
  <c r="BS164" i="2"/>
  <c r="AT163" i="2"/>
  <c r="BU163" i="2"/>
  <c r="BW162" i="2"/>
  <c r="AV162" i="2"/>
  <c r="AX161" i="2"/>
  <c r="AV160" i="2"/>
  <c r="BW160" i="2"/>
  <c r="AT159" i="2"/>
  <c r="BU159" i="2"/>
  <c r="AV158" i="2"/>
  <c r="BW158" i="2"/>
  <c r="AT157" i="2"/>
  <c r="AR156" i="2"/>
  <c r="BS156" i="2"/>
  <c r="AX153" i="2"/>
  <c r="AV152" i="2"/>
  <c r="BW152" i="2"/>
  <c r="AX151" i="2"/>
  <c r="BY151" i="2"/>
  <c r="AV150" i="2"/>
  <c r="BW150" i="2"/>
  <c r="AT149" i="2"/>
  <c r="AR148" i="2"/>
  <c r="BS148" i="2"/>
  <c r="AX145" i="2"/>
  <c r="AV144" i="2"/>
  <c r="BW144" i="2"/>
  <c r="AX143" i="2"/>
  <c r="BY143" i="2"/>
  <c r="AX141" i="2"/>
  <c r="BY141" i="2"/>
  <c r="AX139" i="2"/>
  <c r="BY139" i="2"/>
  <c r="AT139" i="2"/>
  <c r="BU139" i="2"/>
  <c r="AR138" i="2"/>
  <c r="BS138" i="2"/>
  <c r="U27" i="6"/>
  <c r="U23" i="6"/>
  <c r="U19" i="6"/>
  <c r="AX137" i="2"/>
  <c r="Q27" i="6"/>
  <c r="Q19" i="6"/>
  <c r="Q23" i="6"/>
  <c r="BU137" i="2"/>
  <c r="O15" i="6"/>
  <c r="AR136" i="2"/>
  <c r="AT135" i="2"/>
  <c r="BU135" i="2"/>
  <c r="AR134" i="2"/>
  <c r="BS134" i="2"/>
  <c r="U22" i="6"/>
  <c r="BY131" i="2"/>
  <c r="AX131" i="2"/>
  <c r="BU157" i="2"/>
  <c r="M22" i="6"/>
  <c r="AP131" i="2"/>
  <c r="BQ168" i="2"/>
  <c r="AP168" i="2"/>
  <c r="AP160" i="2"/>
  <c r="BQ160" i="2"/>
  <c r="AP152" i="2"/>
  <c r="BQ152" i="2"/>
  <c r="AP144" i="2"/>
  <c r="BQ144" i="2"/>
  <c r="M15" i="6"/>
  <c r="AP136" i="2"/>
  <c r="BQ136" i="2"/>
  <c r="AW181" i="2"/>
  <c r="BX181" i="2"/>
  <c r="AQ180" i="2"/>
  <c r="BR180" i="2"/>
  <c r="AQ178" i="2"/>
  <c r="BR178" i="2"/>
  <c r="AY176" i="2"/>
  <c r="BZ176" i="2"/>
  <c r="AQ174" i="2"/>
  <c r="BR174" i="2"/>
  <c r="AS173" i="2"/>
  <c r="BT173" i="2"/>
  <c r="AW171" i="2"/>
  <c r="BX171" i="2"/>
  <c r="AY170" i="2"/>
  <c r="BZ170" i="2"/>
  <c r="AU166" i="2"/>
  <c r="BV166" i="2"/>
  <c r="AQ164" i="2"/>
  <c r="BR164" i="2"/>
  <c r="AS163" i="2"/>
  <c r="BT163" i="2"/>
  <c r="AQ162" i="2"/>
  <c r="BR162" i="2"/>
  <c r="AS161" i="2"/>
  <c r="BT161" i="2"/>
  <c r="AW159" i="2"/>
  <c r="BX159" i="2"/>
  <c r="BV158" i="2"/>
  <c r="AU158" i="2"/>
  <c r="AW157" i="2"/>
  <c r="BX157" i="2"/>
  <c r="AY156" i="2"/>
  <c r="BZ156" i="2"/>
  <c r="AW155" i="2"/>
  <c r="BV154" i="2"/>
  <c r="AU154" i="2"/>
  <c r="AU152" i="2"/>
  <c r="BV152" i="2"/>
  <c r="AW151" i="2"/>
  <c r="BX151" i="2"/>
  <c r="AY150" i="2"/>
  <c r="BZ150" i="2"/>
  <c r="AQ150" i="2"/>
  <c r="BR150" i="2"/>
  <c r="AS149" i="2"/>
  <c r="BT149" i="2"/>
  <c r="AY148" i="2"/>
  <c r="BZ148" i="2"/>
  <c r="AW147" i="2"/>
  <c r="BV146" i="2"/>
  <c r="AU146" i="2"/>
  <c r="AU144" i="2"/>
  <c r="BV144" i="2"/>
  <c r="AW143" i="2"/>
  <c r="BX143" i="2"/>
  <c r="AY142" i="2"/>
  <c r="BZ142" i="2"/>
  <c r="AQ142" i="2"/>
  <c r="BR142" i="2"/>
  <c r="AS141" i="2"/>
  <c r="BT141" i="2"/>
  <c r="AY140" i="2"/>
  <c r="BZ140" i="2"/>
  <c r="AW139" i="2"/>
  <c r="AY138" i="2"/>
  <c r="BZ138" i="2"/>
  <c r="T19" i="6"/>
  <c r="T23" i="6"/>
  <c r="T27" i="6"/>
  <c r="AW137" i="2"/>
  <c r="BX137" i="2"/>
  <c r="R15" i="6"/>
  <c r="AU136" i="2"/>
  <c r="BV136" i="2"/>
  <c r="T22" i="6"/>
  <c r="AW131" i="2"/>
  <c r="BT167" i="2"/>
  <c r="BX163" i="2"/>
  <c r="BS160" i="2"/>
  <c r="BS144" i="2"/>
  <c r="AP180" i="2"/>
  <c r="AW144" i="2"/>
  <c r="AY184" i="2"/>
  <c r="BZ184" i="2"/>
  <c r="AU184" i="2"/>
  <c r="BV184" i="2"/>
  <c r="AQ184" i="2"/>
  <c r="BR184" i="2"/>
  <c r="AW182" i="2"/>
  <c r="AS182" i="2"/>
  <c r="BT182" i="2"/>
  <c r="AY181" i="2"/>
  <c r="AU181" i="2"/>
  <c r="AW174" i="2"/>
  <c r="AU173" i="2"/>
  <c r="AW166" i="2"/>
  <c r="AQ165" i="2"/>
  <c r="AY153" i="2"/>
  <c r="AQ149" i="2"/>
  <c r="AQ133" i="2"/>
  <c r="BQ178" i="2"/>
  <c r="BQ170" i="2"/>
  <c r="BQ162" i="2"/>
  <c r="BQ154" i="2"/>
  <c r="BQ146" i="2"/>
  <c r="BQ138" i="2"/>
  <c r="BT184" i="2"/>
  <c r="BR182" i="2"/>
  <c r="BX179" i="2"/>
  <c r="BV178" i="2"/>
  <c r="BU177" i="2"/>
  <c r="BS176" i="2"/>
  <c r="BZ174" i="2"/>
  <c r="BY173" i="2"/>
  <c r="BW172" i="2"/>
  <c r="BU171" i="2"/>
  <c r="BS168" i="2"/>
  <c r="BW164" i="2"/>
  <c r="BT159" i="2"/>
  <c r="BX155" i="2"/>
  <c r="BS152" i="2"/>
  <c r="BW148" i="2"/>
  <c r="BT143" i="2"/>
  <c r="BX139" i="2"/>
  <c r="BS136" i="2"/>
  <c r="BW132" i="2"/>
  <c r="AR184" i="2"/>
  <c r="AR177" i="2"/>
  <c r="AR174" i="2"/>
  <c r="AP172" i="2"/>
  <c r="AT167" i="2"/>
  <c r="AW160" i="2"/>
  <c r="AU150" i="2"/>
  <c r="AT180" i="2"/>
  <c r="BU180" i="2"/>
  <c r="AV179" i="2"/>
  <c r="AR179" i="2"/>
  <c r="AX178" i="2"/>
  <c r="AT178" i="2"/>
  <c r="AV177" i="2"/>
  <c r="AT176" i="2"/>
  <c r="BU176" i="2"/>
  <c r="AV175" i="2"/>
  <c r="AR175" i="2"/>
  <c r="AX174" i="2"/>
  <c r="AT174" i="2"/>
  <c r="AV173" i="2"/>
  <c r="AT172" i="2"/>
  <c r="BU172" i="2"/>
  <c r="AV171" i="2"/>
  <c r="AR171" i="2"/>
  <c r="AX170" i="2"/>
  <c r="AT170" i="2"/>
  <c r="AV169" i="2"/>
  <c r="BW169" i="2"/>
  <c r="AT168" i="2"/>
  <c r="BU168" i="2"/>
  <c r="AV167" i="2"/>
  <c r="AR167" i="2"/>
  <c r="AX166" i="2"/>
  <c r="AT166" i="2"/>
  <c r="AV165" i="2"/>
  <c r="BW165" i="2"/>
  <c r="AR165" i="2"/>
  <c r="BS165" i="2"/>
  <c r="AX164" i="2"/>
  <c r="BY164" i="2"/>
  <c r="AT164" i="2"/>
  <c r="BU164" i="2"/>
  <c r="AV163" i="2"/>
  <c r="AR163" i="2"/>
  <c r="AX162" i="2"/>
  <c r="AT162" i="2"/>
  <c r="AV161" i="2"/>
  <c r="BW161" i="2"/>
  <c r="AR161" i="2"/>
  <c r="BS161" i="2"/>
  <c r="AT160" i="2"/>
  <c r="BU160" i="2"/>
  <c r="AV159" i="2"/>
  <c r="AX158" i="2"/>
  <c r="AT158" i="2"/>
  <c r="AV157" i="2"/>
  <c r="BW157" i="2"/>
  <c r="AR157" i="2"/>
  <c r="BS157" i="2"/>
  <c r="AX156" i="2"/>
  <c r="BY156" i="2"/>
  <c r="AT156" i="2"/>
  <c r="BU156" i="2"/>
  <c r="AV155" i="2"/>
  <c r="AR155" i="2"/>
  <c r="AX154" i="2"/>
  <c r="AT154" i="2"/>
  <c r="AV153" i="2"/>
  <c r="BW153" i="2"/>
  <c r="AR153" i="2"/>
  <c r="BS153" i="2"/>
  <c r="AT152" i="2"/>
  <c r="BU152" i="2"/>
  <c r="AV151" i="2"/>
  <c r="AX150" i="2"/>
  <c r="AT150" i="2"/>
  <c r="AV149" i="2"/>
  <c r="BW149" i="2"/>
  <c r="AR149" i="2"/>
  <c r="BS149" i="2"/>
  <c r="AX148" i="2"/>
  <c r="BY148" i="2"/>
  <c r="AT148" i="2"/>
  <c r="BU148" i="2"/>
  <c r="AV147" i="2"/>
  <c r="AR147" i="2"/>
  <c r="AX146" i="2"/>
  <c r="AT146" i="2"/>
  <c r="AV145" i="2"/>
  <c r="BW145" i="2"/>
  <c r="AR145" i="2"/>
  <c r="BS145" i="2"/>
  <c r="AT144" i="2"/>
  <c r="BU144" i="2"/>
  <c r="AV143" i="2"/>
  <c r="AX142" i="2"/>
  <c r="AT142" i="2"/>
  <c r="AV141" i="2"/>
  <c r="BW141" i="2"/>
  <c r="AR141" i="2"/>
  <c r="BS141" i="2"/>
  <c r="AX140" i="2"/>
  <c r="BY140" i="2"/>
  <c r="AT140" i="2"/>
  <c r="BU140" i="2"/>
  <c r="AV139" i="2"/>
  <c r="AR139" i="2"/>
  <c r="AX138" i="2"/>
  <c r="AT138" i="2"/>
  <c r="CA137" i="2"/>
  <c r="W19" i="6"/>
  <c r="W23" i="6"/>
  <c r="W27" i="6"/>
  <c r="S27" i="6"/>
  <c r="S23" i="6"/>
  <c r="S19" i="6"/>
  <c r="AV137" i="2"/>
  <c r="BW137" i="2"/>
  <c r="O19" i="6"/>
  <c r="O23" i="6"/>
  <c r="O27" i="6"/>
  <c r="AR137" i="2"/>
  <c r="BS137" i="2"/>
  <c r="U15" i="6"/>
  <c r="BY136" i="2"/>
  <c r="Q15" i="6"/>
  <c r="AT136" i="2"/>
  <c r="BU136" i="2"/>
  <c r="AV135" i="2"/>
  <c r="AX134" i="2"/>
  <c r="AT134" i="2"/>
  <c r="AV133" i="2"/>
  <c r="BW133" i="2"/>
  <c r="AR133" i="2"/>
  <c r="BS133" i="2"/>
  <c r="AX132" i="2"/>
  <c r="BY132" i="2"/>
  <c r="AT132" i="2"/>
  <c r="BU132" i="2"/>
  <c r="CA131" i="2"/>
  <c r="W22" i="6"/>
  <c r="S22" i="6"/>
  <c r="AV131" i="2"/>
  <c r="O22" i="6"/>
  <c r="BY178" i="2"/>
  <c r="BW177" i="2"/>
  <c r="BX174" i="2"/>
  <c r="BV173" i="2"/>
  <c r="BS171" i="2"/>
  <c r="BU170" i="2"/>
  <c r="BY166" i="2"/>
  <c r="BR165" i="2"/>
  <c r="BU162" i="2"/>
  <c r="BY158" i="2"/>
  <c r="BU154" i="2"/>
  <c r="BY150" i="2"/>
  <c r="BR149" i="2"/>
  <c r="BU146" i="2"/>
  <c r="BY142" i="2"/>
  <c r="BU138" i="2"/>
  <c r="BY134" i="2"/>
  <c r="BR133" i="2"/>
  <c r="AX172" i="2"/>
  <c r="AX152" i="2"/>
  <c r="AX136" i="2"/>
  <c r="AQ181" i="2"/>
  <c r="AW180" i="2"/>
  <c r="AS180" i="2"/>
  <c r="AY179" i="2"/>
  <c r="BZ179" i="2"/>
  <c r="AU179" i="2"/>
  <c r="BV179" i="2"/>
  <c r="AQ179" i="2"/>
  <c r="BR179" i="2"/>
  <c r="AS178" i="2"/>
  <c r="AY177" i="2"/>
  <c r="AQ177" i="2"/>
  <c r="AW176" i="2"/>
  <c r="AS176" i="2"/>
  <c r="AY175" i="2"/>
  <c r="BZ175" i="2"/>
  <c r="AU175" i="2"/>
  <c r="BV175" i="2"/>
  <c r="AQ175" i="2"/>
  <c r="BR175" i="2"/>
  <c r="AS174" i="2"/>
  <c r="AY173" i="2"/>
  <c r="AQ173" i="2"/>
  <c r="AW172" i="2"/>
  <c r="AS172" i="2"/>
  <c r="AY171" i="2"/>
  <c r="BZ171" i="2"/>
  <c r="AU171" i="2"/>
  <c r="BV171" i="2"/>
  <c r="AQ171" i="2"/>
  <c r="BR171" i="2"/>
  <c r="AS170" i="2"/>
  <c r="AY169" i="2"/>
  <c r="AQ169" i="2"/>
  <c r="AW168" i="2"/>
  <c r="BX168" i="2"/>
  <c r="AS168" i="2"/>
  <c r="BT168" i="2"/>
  <c r="AY167" i="2"/>
  <c r="BZ167" i="2"/>
  <c r="AU167" i="2"/>
  <c r="BV167" i="2"/>
  <c r="AQ167" i="2"/>
  <c r="BR167" i="2"/>
  <c r="AS166" i="2"/>
  <c r="AY165" i="2"/>
  <c r="AU165" i="2"/>
  <c r="AW164" i="2"/>
  <c r="BX164" i="2"/>
  <c r="AS164" i="2"/>
  <c r="BT164" i="2"/>
  <c r="AY163" i="2"/>
  <c r="BZ163" i="2"/>
  <c r="AU163" i="2"/>
  <c r="BV163" i="2"/>
  <c r="AQ163" i="2"/>
  <c r="BR163" i="2"/>
  <c r="AW162" i="2"/>
  <c r="AS162" i="2"/>
  <c r="AU161" i="2"/>
  <c r="AQ161" i="2"/>
  <c r="AS160" i="2"/>
  <c r="BT160" i="2"/>
  <c r="AY159" i="2"/>
  <c r="BZ159" i="2"/>
  <c r="AU159" i="2"/>
  <c r="BV159" i="2"/>
  <c r="AQ159" i="2"/>
  <c r="BR159" i="2"/>
  <c r="AW158" i="2"/>
  <c r="AS158" i="2"/>
  <c r="AY157" i="2"/>
  <c r="AU157" i="2"/>
  <c r="AW156" i="2"/>
  <c r="BX156" i="2"/>
  <c r="AS156" i="2"/>
  <c r="BT156" i="2"/>
  <c r="AY155" i="2"/>
  <c r="BZ155" i="2"/>
  <c r="AU155" i="2"/>
  <c r="BV155" i="2"/>
  <c r="AQ155" i="2"/>
  <c r="BR155" i="2"/>
  <c r="AW154" i="2"/>
  <c r="AS154" i="2"/>
  <c r="AU153" i="2"/>
  <c r="AQ153" i="2"/>
  <c r="AS152" i="2"/>
  <c r="BT152" i="2"/>
  <c r="AY151" i="2"/>
  <c r="BZ151" i="2"/>
  <c r="AU151" i="2"/>
  <c r="BV151" i="2"/>
  <c r="AQ151" i="2"/>
  <c r="BR151" i="2"/>
  <c r="AW150" i="2"/>
  <c r="AS150" i="2"/>
  <c r="AY149" i="2"/>
  <c r="AU149" i="2"/>
  <c r="AW148" i="2"/>
  <c r="BX148" i="2"/>
  <c r="AS148" i="2"/>
  <c r="BT148" i="2"/>
  <c r="AY147" i="2"/>
  <c r="BZ147" i="2"/>
  <c r="AU147" i="2"/>
  <c r="BV147" i="2"/>
  <c r="AQ147" i="2"/>
  <c r="BR147" i="2"/>
  <c r="AW146" i="2"/>
  <c r="AS146" i="2"/>
  <c r="AU145" i="2"/>
  <c r="AQ145" i="2"/>
  <c r="AS144" i="2"/>
  <c r="BT144" i="2"/>
  <c r="AY143" i="2"/>
  <c r="BZ143" i="2"/>
  <c r="AU143" i="2"/>
  <c r="BV143" i="2"/>
  <c r="AQ143" i="2"/>
  <c r="BR143" i="2"/>
  <c r="AW142" i="2"/>
  <c r="AS142" i="2"/>
  <c r="AY141" i="2"/>
  <c r="AU141" i="2"/>
  <c r="AW140" i="2"/>
  <c r="BX140" i="2"/>
  <c r="AS140" i="2"/>
  <c r="BT140" i="2"/>
  <c r="AY139" i="2"/>
  <c r="BZ139" i="2"/>
  <c r="AU139" i="2"/>
  <c r="BV139" i="2"/>
  <c r="AQ139" i="2"/>
  <c r="BR139" i="2"/>
  <c r="AW138" i="2"/>
  <c r="AS138" i="2"/>
  <c r="V23" i="6"/>
  <c r="V27" i="6"/>
  <c r="V19" i="6"/>
  <c r="R23" i="6"/>
  <c r="R19" i="6"/>
  <c r="R27" i="6"/>
  <c r="AU137" i="2"/>
  <c r="N23" i="6"/>
  <c r="N27" i="6"/>
  <c r="N19" i="6"/>
  <c r="AQ137" i="2"/>
  <c r="T15" i="6"/>
  <c r="BX136" i="2"/>
  <c r="P15" i="6"/>
  <c r="AS136" i="2"/>
  <c r="BT136" i="2"/>
  <c r="AY135" i="2"/>
  <c r="BZ135" i="2"/>
  <c r="AU135" i="2"/>
  <c r="BV135" i="2"/>
  <c r="AQ135" i="2"/>
  <c r="BR135" i="2"/>
  <c r="AW134" i="2"/>
  <c r="AS134" i="2"/>
  <c r="AY133" i="2"/>
  <c r="AU133" i="2"/>
  <c r="AW132" i="2"/>
  <c r="BX132" i="2"/>
  <c r="AS132" i="2"/>
  <c r="BT132" i="2"/>
  <c r="V22" i="6"/>
  <c r="BZ131" i="2"/>
  <c r="R22" i="6"/>
  <c r="AU131" i="2"/>
  <c r="BV131" i="2"/>
  <c r="N22" i="6"/>
  <c r="AQ131" i="2"/>
  <c r="BR131" i="2"/>
  <c r="BR181" i="2"/>
  <c r="BT176" i="2"/>
  <c r="BS175" i="2"/>
  <c r="BZ173" i="2"/>
  <c r="BX172" i="2"/>
  <c r="BW171" i="2"/>
  <c r="BT170" i="2"/>
  <c r="BW167" i="2"/>
  <c r="BX166" i="2"/>
  <c r="BS163" i="2"/>
  <c r="BT162" i="2"/>
  <c r="BW159" i="2"/>
  <c r="BX158" i="2"/>
  <c r="BS155" i="2"/>
  <c r="BT154" i="2"/>
  <c r="BW151" i="2"/>
  <c r="BX150" i="2"/>
  <c r="BS147" i="2"/>
  <c r="BT146" i="2"/>
  <c r="BW143" i="2"/>
  <c r="BX142" i="2"/>
  <c r="BS139" i="2"/>
  <c r="BT138" i="2"/>
  <c r="BW135" i="2"/>
  <c r="BX134" i="2"/>
  <c r="BS131" i="2"/>
  <c r="AW152" i="2"/>
  <c r="AY137" i="2"/>
  <c r="AW136" i="2"/>
  <c r="AP115" i="2"/>
  <c r="BQ115" i="2"/>
  <c r="AP111" i="2"/>
  <c r="BQ111" i="2"/>
  <c r="AP107" i="2"/>
  <c r="BQ107" i="2"/>
  <c r="AP103" i="2"/>
  <c r="BQ103" i="2"/>
  <c r="CB103" i="2" s="1"/>
  <c r="CC103" i="2" s="1"/>
  <c r="AP91" i="2"/>
  <c r="BQ91" i="2"/>
  <c r="AP75" i="2"/>
  <c r="BQ75" i="2"/>
  <c r="BZ121" i="2"/>
  <c r="AY71" i="2"/>
  <c r="AY75" i="2"/>
  <c r="AY87" i="2"/>
  <c r="AY91" i="2"/>
  <c r="AY109" i="2"/>
  <c r="AY117" i="2"/>
  <c r="BR121" i="2"/>
  <c r="AQ75" i="2"/>
  <c r="AQ91" i="2"/>
  <c r="AQ105" i="2"/>
  <c r="AQ113" i="2"/>
  <c r="AQ121" i="2"/>
  <c r="BX119" i="2"/>
  <c r="AW119" i="2"/>
  <c r="AW99" i="2"/>
  <c r="BX99" i="2"/>
  <c r="AY98" i="2"/>
  <c r="AQ98" i="2"/>
  <c r="AQ96" i="2"/>
  <c r="AY94" i="2"/>
  <c r="AQ94" i="2"/>
  <c r="AW93" i="2"/>
  <c r="BX93" i="2"/>
  <c r="AU92" i="2"/>
  <c r="AY90" i="2"/>
  <c r="BT89" i="2"/>
  <c r="AS89" i="2"/>
  <c r="AU88" i="2"/>
  <c r="BV88" i="2"/>
  <c r="AS87" i="2"/>
  <c r="BT87" i="2"/>
  <c r="AU86" i="2"/>
  <c r="AW85" i="2"/>
  <c r="BX85" i="2"/>
  <c r="BZ84" i="2"/>
  <c r="AY84" i="2"/>
  <c r="AQ84" i="2"/>
  <c r="AW83" i="2"/>
  <c r="BX83" i="2"/>
  <c r="AY82" i="2"/>
  <c r="AQ82" i="2"/>
  <c r="BX81" i="2"/>
  <c r="AW81" i="2"/>
  <c r="AQ80" i="2"/>
  <c r="V11" i="6"/>
  <c r="V12" i="6" s="1"/>
  <c r="AY74" i="2"/>
  <c r="BZ74" i="2"/>
  <c r="R11" i="6"/>
  <c r="R12" i="6" s="1"/>
  <c r="AU74" i="2"/>
  <c r="BT73" i="2"/>
  <c r="AS73" i="2"/>
  <c r="AU72" i="2"/>
  <c r="BV72" i="2"/>
  <c r="AU70" i="2"/>
  <c r="AW69" i="2"/>
  <c r="BX69" i="2"/>
  <c r="N14" i="6"/>
  <c r="AQ68" i="2"/>
  <c r="BT109" i="2"/>
  <c r="BX105" i="2"/>
  <c r="BR98" i="2"/>
  <c r="BV94" i="2"/>
  <c r="BZ76" i="2"/>
  <c r="AY119" i="2"/>
  <c r="AU110" i="2"/>
  <c r="AW109" i="2"/>
  <c r="AY105" i="2"/>
  <c r="AS103" i="2"/>
  <c r="AP99" i="2"/>
  <c r="AS97" i="2"/>
  <c r="AY80" i="2"/>
  <c r="AP119" i="2"/>
  <c r="BQ119" i="2"/>
  <c r="AP95" i="2"/>
  <c r="BQ95" i="2"/>
  <c r="AP87" i="2"/>
  <c r="BQ87" i="2"/>
  <c r="AP79" i="2"/>
  <c r="BQ79" i="2"/>
  <c r="AP71" i="2"/>
  <c r="BQ71" i="2"/>
  <c r="AU121" i="2"/>
  <c r="BV121" i="2"/>
  <c r="AU83" i="2"/>
  <c r="AU99" i="2"/>
  <c r="AU107" i="2"/>
  <c r="AU115" i="2"/>
  <c r="AQ118" i="2"/>
  <c r="AY116" i="2"/>
  <c r="AU116" i="2"/>
  <c r="AQ116" i="2"/>
  <c r="AS115" i="2"/>
  <c r="BT115" i="2"/>
  <c r="AY114" i="2"/>
  <c r="AU114" i="2"/>
  <c r="AY112" i="2"/>
  <c r="AU112" i="2"/>
  <c r="AQ112" i="2"/>
  <c r="BX111" i="2"/>
  <c r="AW111" i="2"/>
  <c r="AQ110" i="2"/>
  <c r="AY108" i="2"/>
  <c r="AU108" i="2"/>
  <c r="AQ108" i="2"/>
  <c r="AS107" i="2"/>
  <c r="BT107" i="2"/>
  <c r="AY106" i="2"/>
  <c r="AU106" i="2"/>
  <c r="AY104" i="2"/>
  <c r="AU104" i="2"/>
  <c r="AQ104" i="2"/>
  <c r="BX103" i="2"/>
  <c r="AW103" i="2"/>
  <c r="AU102" i="2"/>
  <c r="AQ102" i="2"/>
  <c r="AY100" i="2"/>
  <c r="AQ100" i="2"/>
  <c r="AS99" i="2"/>
  <c r="BT99" i="2"/>
  <c r="AU96" i="2"/>
  <c r="AW95" i="2"/>
  <c r="BX95" i="2"/>
  <c r="AS95" i="2"/>
  <c r="BT95" i="2"/>
  <c r="AU90" i="2"/>
  <c r="AY88" i="2"/>
  <c r="AQ86" i="2"/>
  <c r="BR86" i="2"/>
  <c r="BT85" i="2"/>
  <c r="AS85" i="2"/>
  <c r="AU80" i="2"/>
  <c r="AY78" i="2"/>
  <c r="BZ78" i="2"/>
  <c r="AQ78" i="2"/>
  <c r="AW77" i="2"/>
  <c r="BX77" i="2"/>
  <c r="AU76" i="2"/>
  <c r="N11" i="6"/>
  <c r="N12" i="6" s="1"/>
  <c r="AY72" i="2"/>
  <c r="AS71" i="2"/>
  <c r="BT71" i="2"/>
  <c r="AQ70" i="2"/>
  <c r="BR70" i="2"/>
  <c r="BT69" i="2"/>
  <c r="AS69" i="2"/>
  <c r="V14" i="6"/>
  <c r="BZ68" i="2"/>
  <c r="R14" i="6"/>
  <c r="BV68" i="2"/>
  <c r="BZ116" i="2"/>
  <c r="BR114" i="2"/>
  <c r="BZ106" i="2"/>
  <c r="BZ92" i="2"/>
  <c r="BT91" i="2"/>
  <c r="BV86" i="2"/>
  <c r="AY118" i="2"/>
  <c r="AS113" i="2"/>
  <c r="AU111" i="2"/>
  <c r="AW89" i="2"/>
  <c r="AY86" i="2"/>
  <c r="AU84" i="2"/>
  <c r="AQ79" i="2"/>
  <c r="M11" i="6"/>
  <c r="M12" i="6" s="1"/>
  <c r="AP74" i="2"/>
  <c r="BY118" i="2"/>
  <c r="AX118" i="2"/>
  <c r="AX116" i="2"/>
  <c r="AT116" i="2"/>
  <c r="AT114" i="2"/>
  <c r="BU114" i="2"/>
  <c r="BY110" i="2"/>
  <c r="AX110" i="2"/>
  <c r="AX108" i="2"/>
  <c r="AT108" i="2"/>
  <c r="AT106" i="2"/>
  <c r="BU106" i="2"/>
  <c r="BY102" i="2"/>
  <c r="AX102" i="2"/>
  <c r="AX100" i="2"/>
  <c r="AT100" i="2"/>
  <c r="AX98" i="2"/>
  <c r="BY98" i="2"/>
  <c r="AT98" i="2"/>
  <c r="BU98" i="2"/>
  <c r="AX96" i="2"/>
  <c r="AT96" i="2"/>
  <c r="BU94" i="2"/>
  <c r="AT94" i="2"/>
  <c r="AR93" i="2"/>
  <c r="BS93" i="2"/>
  <c r="AX92" i="2"/>
  <c r="BY92" i="2"/>
  <c r="AT92" i="2"/>
  <c r="BU92" i="2"/>
  <c r="AT90" i="2"/>
  <c r="BW89" i="2"/>
  <c r="AV89" i="2"/>
  <c r="AX88" i="2"/>
  <c r="BY88" i="2"/>
  <c r="CB88" i="2" s="1"/>
  <c r="CC88" i="2" s="1"/>
  <c r="AT88" i="2"/>
  <c r="BU88" i="2"/>
  <c r="AX86" i="2"/>
  <c r="AX84" i="2"/>
  <c r="BY84" i="2"/>
  <c r="AT84" i="2"/>
  <c r="BU84" i="2"/>
  <c r="AR83" i="2"/>
  <c r="BS83" i="2"/>
  <c r="AX82" i="2"/>
  <c r="AT82" i="2"/>
  <c r="AX80" i="2"/>
  <c r="BY80" i="2"/>
  <c r="AT80" i="2"/>
  <c r="BU80" i="2"/>
  <c r="BW79" i="2"/>
  <c r="AV79" i="2"/>
  <c r="BU78" i="2"/>
  <c r="AT78" i="2"/>
  <c r="AR77" i="2"/>
  <c r="BS77" i="2"/>
  <c r="AX76" i="2"/>
  <c r="BY76" i="2"/>
  <c r="AT76" i="2"/>
  <c r="BU76" i="2"/>
  <c r="AV75" i="2"/>
  <c r="BW75" i="2"/>
  <c r="U11" i="6"/>
  <c r="U12" i="6" s="1"/>
  <c r="BY74" i="2"/>
  <c r="Q11" i="6"/>
  <c r="Q12" i="6" s="1"/>
  <c r="AT74" i="2"/>
  <c r="BU74" i="2"/>
  <c r="BW73" i="2"/>
  <c r="AV73" i="2"/>
  <c r="AX72" i="2"/>
  <c r="BY72" i="2"/>
  <c r="AT72" i="2"/>
  <c r="BU72" i="2"/>
  <c r="AX70" i="2"/>
  <c r="BY70" i="2"/>
  <c r="U14" i="6"/>
  <c r="AX68" i="2"/>
  <c r="BY68" i="2"/>
  <c r="Q14" i="6"/>
  <c r="AT68" i="2"/>
  <c r="BU68" i="2"/>
  <c r="BQ114" i="2"/>
  <c r="BQ98" i="2"/>
  <c r="BQ82" i="2"/>
  <c r="BY121" i="2"/>
  <c r="BS119" i="2"/>
  <c r="BR118" i="2"/>
  <c r="BY116" i="2"/>
  <c r="BV114" i="2"/>
  <c r="BR112" i="2"/>
  <c r="BZ110" i="2"/>
  <c r="BS109" i="2"/>
  <c r="BV108" i="2"/>
  <c r="BW105" i="2"/>
  <c r="BZ104" i="2"/>
  <c r="BU104" i="2"/>
  <c r="BS103" i="2"/>
  <c r="BR102" i="2"/>
  <c r="BY100" i="2"/>
  <c r="BW99" i="2"/>
  <c r="BV98" i="2"/>
  <c r="BR96" i="2"/>
  <c r="BZ94" i="2"/>
  <c r="BS91" i="2"/>
  <c r="BU90" i="2"/>
  <c r="BR88" i="2"/>
  <c r="BS87" i="2"/>
  <c r="BU86" i="2"/>
  <c r="BW85" i="2"/>
  <c r="BR84" i="2"/>
  <c r="BT83" i="2"/>
  <c r="BU82" i="2"/>
  <c r="BW81" i="2"/>
  <c r="BR80" i="2"/>
  <c r="BT79" i="2"/>
  <c r="BV78" i="2"/>
  <c r="BW77" i="2"/>
  <c r="BX75" i="2"/>
  <c r="BV74" i="2"/>
  <c r="BZ70" i="2"/>
  <c r="BR68" i="2"/>
  <c r="AY68" i="2"/>
  <c r="AY121" i="2"/>
  <c r="AU119" i="2"/>
  <c r="AU118" i="2"/>
  <c r="AW117" i="2"/>
  <c r="AY113" i="2"/>
  <c r="AS111" i="2"/>
  <c r="AT110" i="2"/>
  <c r="AU109" i="2"/>
  <c r="AQ107" i="2"/>
  <c r="AX105" i="2"/>
  <c r="AX104" i="2"/>
  <c r="AY99" i="2"/>
  <c r="AR95" i="2"/>
  <c r="AS93" i="2"/>
  <c r="AQ92" i="2"/>
  <c r="AQ90" i="2"/>
  <c r="AR89" i="2"/>
  <c r="AV87" i="2"/>
  <c r="AQ83" i="2"/>
  <c r="AU82" i="2"/>
  <c r="AY79" i="2"/>
  <c r="AU75" i="2"/>
  <c r="AX73" i="2"/>
  <c r="AQ72" i="2"/>
  <c r="AQ119" i="2"/>
  <c r="AY115" i="2"/>
  <c r="AU113" i="2"/>
  <c r="AQ111" i="2"/>
  <c r="AY107" i="2"/>
  <c r="AU105" i="2"/>
  <c r="AQ103" i="2"/>
  <c r="BQ118" i="2"/>
  <c r="BQ102" i="2"/>
  <c r="BQ86" i="2"/>
  <c r="BQ70" i="2"/>
  <c r="BW119" i="2"/>
  <c r="BT117" i="2"/>
  <c r="BR116" i="2"/>
  <c r="BZ114" i="2"/>
  <c r="BX113" i="2"/>
  <c r="BS113" i="2"/>
  <c r="BV112" i="2"/>
  <c r="BW109" i="2"/>
  <c r="BZ108" i="2"/>
  <c r="BU108" i="2"/>
  <c r="BR106" i="2"/>
  <c r="BW103" i="2"/>
  <c r="BV102" i="2"/>
  <c r="BT101" i="2"/>
  <c r="BR100" i="2"/>
  <c r="BZ98" i="2"/>
  <c r="BX97" i="2"/>
  <c r="BS97" i="2"/>
  <c r="BV96" i="2"/>
  <c r="BR94" i="2"/>
  <c r="BV92" i="2"/>
  <c r="BX91" i="2"/>
  <c r="BZ90" i="2"/>
  <c r="BX87" i="2"/>
  <c r="BZ82" i="2"/>
  <c r="BS79" i="2"/>
  <c r="BV76" i="2"/>
  <c r="BT75" i="2"/>
  <c r="BR74" i="2"/>
  <c r="BZ72" i="2"/>
  <c r="BX71" i="2"/>
  <c r="BV70" i="2"/>
  <c r="AX121" i="2"/>
  <c r="AS119" i="2"/>
  <c r="AT118" i="2"/>
  <c r="AU117" i="2"/>
  <c r="AQ115" i="2"/>
  <c r="AX113" i="2"/>
  <c r="AQ109" i="2"/>
  <c r="AW107" i="2"/>
  <c r="AT105" i="2"/>
  <c r="AY103" i="2"/>
  <c r="AY102" i="2"/>
  <c r="AX101" i="2"/>
  <c r="AU100" i="2"/>
  <c r="AY96" i="2"/>
  <c r="AQ95" i="2"/>
  <c r="AX90" i="2"/>
  <c r="AT87" i="2"/>
  <c r="AP83" i="2"/>
  <c r="AS81" i="2"/>
  <c r="AX79" i="2"/>
  <c r="AX78" i="2"/>
  <c r="AT77" i="2"/>
  <c r="AW73" i="2"/>
  <c r="AX69" i="2"/>
  <c r="AP121" i="2"/>
  <c r="AP77" i="2"/>
  <c r="AP93" i="2"/>
  <c r="AP112" i="2"/>
  <c r="AP104" i="2"/>
  <c r="AP100" i="2"/>
  <c r="AP96" i="2"/>
  <c r="AP92" i="2"/>
  <c r="AP88" i="2"/>
  <c r="AP84" i="2"/>
  <c r="AP80" i="2"/>
  <c r="AP76" i="2"/>
  <c r="AP72" i="2"/>
  <c r="AZ69" i="2"/>
  <c r="AV121" i="2"/>
  <c r="AR121" i="2"/>
  <c r="AX119" i="2"/>
  <c r="AT119" i="2"/>
  <c r="AV118" i="2"/>
  <c r="AR118" i="2"/>
  <c r="AX117" i="2"/>
  <c r="AT117" i="2"/>
  <c r="AX115" i="2"/>
  <c r="AT115" i="2"/>
  <c r="AV112" i="2"/>
  <c r="BW112" i="2"/>
  <c r="BS112" i="2"/>
  <c r="AR112" i="2"/>
  <c r="AX111" i="2"/>
  <c r="AT111" i="2"/>
  <c r="AV110" i="2"/>
  <c r="AR110" i="2"/>
  <c r="AX109" i="2"/>
  <c r="AT109" i="2"/>
  <c r="AX107" i="2"/>
  <c r="AT107" i="2"/>
  <c r="AV104" i="2"/>
  <c r="BW104" i="2"/>
  <c r="BS104" i="2"/>
  <c r="AR104" i="2"/>
  <c r="AX103" i="2"/>
  <c r="AT103" i="2"/>
  <c r="AV102" i="2"/>
  <c r="AR102" i="2"/>
  <c r="AT101" i="2"/>
  <c r="AV100" i="2"/>
  <c r="BW100" i="2"/>
  <c r="AR100" i="2"/>
  <c r="BS100" i="2"/>
  <c r="AX99" i="2"/>
  <c r="AT99" i="2"/>
  <c r="AV98" i="2"/>
  <c r="AR98" i="2"/>
  <c r="AX97" i="2"/>
  <c r="AT97" i="2"/>
  <c r="AV96" i="2"/>
  <c r="BW96" i="2"/>
  <c r="AT95" i="2"/>
  <c r="AV94" i="2"/>
  <c r="AR94" i="2"/>
  <c r="BS94" i="2"/>
  <c r="BY93" i="2"/>
  <c r="AX93" i="2"/>
  <c r="AR92" i="2"/>
  <c r="AX91" i="2"/>
  <c r="AV90" i="2"/>
  <c r="BW90" i="2"/>
  <c r="AR90" i="2"/>
  <c r="BS90" i="2"/>
  <c r="AT89" i="2"/>
  <c r="AR88" i="2"/>
  <c r="AX87" i="2"/>
  <c r="BY87" i="2"/>
  <c r="AV86" i="2"/>
  <c r="BW86" i="2"/>
  <c r="AR86" i="2"/>
  <c r="BS86" i="2"/>
  <c r="AT85" i="2"/>
  <c r="AV84" i="2"/>
  <c r="AR84" i="2"/>
  <c r="AX83" i="2"/>
  <c r="AT83" i="2"/>
  <c r="AV82" i="2"/>
  <c r="BW82" i="2"/>
  <c r="AR82" i="2"/>
  <c r="BS82" i="2"/>
  <c r="AX81" i="2"/>
  <c r="AT81" i="2"/>
  <c r="BU81" i="2"/>
  <c r="AV80" i="2"/>
  <c r="AT79" i="2"/>
  <c r="AV78" i="2"/>
  <c r="BW78" i="2"/>
  <c r="AR78" i="2"/>
  <c r="BS78" i="2"/>
  <c r="BY77" i="2"/>
  <c r="AX77" i="2"/>
  <c r="AR76" i="2"/>
  <c r="BS76" i="2"/>
  <c r="AX75" i="2"/>
  <c r="CA74" i="2"/>
  <c r="W11" i="6"/>
  <c r="W12" i="6" s="1"/>
  <c r="S11" i="6"/>
  <c r="S12" i="6" s="1"/>
  <c r="AV74" i="2"/>
  <c r="BW74" i="2"/>
  <c r="O11" i="6"/>
  <c r="O12" i="6" s="1"/>
  <c r="AR74" i="2"/>
  <c r="BS74" i="2"/>
  <c r="AT73" i="2"/>
  <c r="AR72" i="2"/>
  <c r="AX71" i="2"/>
  <c r="BY71" i="2"/>
  <c r="AV70" i="2"/>
  <c r="BW70" i="2"/>
  <c r="AR70" i="2"/>
  <c r="BS70" i="2"/>
  <c r="AT69" i="2"/>
  <c r="W14" i="6"/>
  <c r="W16" i="6" s="1"/>
  <c r="S14" i="6"/>
  <c r="AV68" i="2"/>
  <c r="O14" i="6"/>
  <c r="O16" i="6" s="1"/>
  <c r="AR68" i="2"/>
  <c r="BQ112" i="2"/>
  <c r="BQ106" i="2"/>
  <c r="BQ96" i="2"/>
  <c r="BQ90" i="2"/>
  <c r="BQ80" i="2"/>
  <c r="BQ74" i="2"/>
  <c r="BW121" i="2"/>
  <c r="CA119" i="2"/>
  <c r="CB119" i="2" s="1"/>
  <c r="CC119" i="2" s="1"/>
  <c r="BS117" i="2"/>
  <c r="BV116" i="2"/>
  <c r="BU115" i="2"/>
  <c r="CB115" i="2" s="1"/>
  <c r="CC115" i="2" s="1"/>
  <c r="BW113" i="2"/>
  <c r="BZ112" i="2"/>
  <c r="BY111" i="2"/>
  <c r="BS111" i="2"/>
  <c r="BW110" i="2"/>
  <c r="BR110" i="2"/>
  <c r="BU109" i="2"/>
  <c r="BY108" i="2"/>
  <c r="BW107" i="2"/>
  <c r="BV106" i="2"/>
  <c r="BT105" i="2"/>
  <c r="BR104" i="2"/>
  <c r="BX101" i="2"/>
  <c r="BS101" i="2"/>
  <c r="BU99" i="2"/>
  <c r="BS98" i="2"/>
  <c r="BW97" i="2"/>
  <c r="BU96" i="2"/>
  <c r="BW94" i="2"/>
  <c r="BW91" i="2"/>
  <c r="BY86" i="2"/>
  <c r="BS85" i="2"/>
  <c r="BY82" i="2"/>
  <c r="BR82" i="2"/>
  <c r="BS81" i="2"/>
  <c r="BV80" i="2"/>
  <c r="BX79" i="2"/>
  <c r="BR78" i="2"/>
  <c r="BS75" i="2"/>
  <c r="BW71" i="2"/>
  <c r="BU70" i="2"/>
  <c r="BU69" i="2"/>
  <c r="BW68" i="2"/>
  <c r="AU68" i="2"/>
  <c r="AQ117" i="2"/>
  <c r="AV116" i="2"/>
  <c r="AW115" i="2"/>
  <c r="AY111" i="2"/>
  <c r="AP109" i="2"/>
  <c r="AR108" i="2"/>
  <c r="AX106" i="2"/>
  <c r="AU103" i="2"/>
  <c r="AT102" i="2"/>
  <c r="AQ99" i="2"/>
  <c r="AY95" i="2"/>
  <c r="AU91" i="2"/>
  <c r="AY83" i="2"/>
  <c r="AR80" i="2"/>
  <c r="AS77" i="2"/>
  <c r="AQ76" i="2"/>
  <c r="AQ74" i="2"/>
  <c r="AR73" i="2"/>
  <c r="AV72" i="2"/>
  <c r="AV69" i="2"/>
  <c r="M14" i="6"/>
  <c r="AP68" i="2"/>
  <c r="AW118" i="2"/>
  <c r="AS118" i="2"/>
  <c r="AW114" i="2"/>
  <c r="AS114" i="2"/>
  <c r="AW110" i="2"/>
  <c r="AS110" i="2"/>
  <c r="AW106" i="2"/>
  <c r="AS106" i="2"/>
  <c r="AW102" i="2"/>
  <c r="AY101" i="2"/>
  <c r="AU101" i="2"/>
  <c r="AQ101" i="2"/>
  <c r="AW100" i="2"/>
  <c r="AY97" i="2"/>
  <c r="AU97" i="2"/>
  <c r="AQ97" i="2"/>
  <c r="AU95" i="2"/>
  <c r="AW94" i="2"/>
  <c r="AY93" i="2"/>
  <c r="AU93" i="2"/>
  <c r="AQ93" i="2"/>
  <c r="AW92" i="2"/>
  <c r="AY89" i="2"/>
  <c r="AU89" i="2"/>
  <c r="AQ89" i="2"/>
  <c r="AU87" i="2"/>
  <c r="BV87" i="2"/>
  <c r="AW86" i="2"/>
  <c r="AY85" i="2"/>
  <c r="AU85" i="2"/>
  <c r="AQ85" i="2"/>
  <c r="AW84" i="2"/>
  <c r="AY81" i="2"/>
  <c r="AU81" i="2"/>
  <c r="AQ81" i="2"/>
  <c r="AU79" i="2"/>
  <c r="BV79" i="2"/>
  <c r="AW78" i="2"/>
  <c r="AY77" i="2"/>
  <c r="AU77" i="2"/>
  <c r="AQ77" i="2"/>
  <c r="AW76" i="2"/>
  <c r="T11" i="6"/>
  <c r="T12" i="6" s="1"/>
  <c r="P11" i="6"/>
  <c r="P12" i="6" s="1"/>
  <c r="AY73" i="2"/>
  <c r="AU73" i="2"/>
  <c r="AQ73" i="2"/>
  <c r="AU71" i="2"/>
  <c r="BV71" i="2"/>
  <c r="AW70" i="2"/>
  <c r="AY69" i="2"/>
  <c r="AU69" i="2"/>
  <c r="AQ69" i="2"/>
  <c r="T14" i="6"/>
  <c r="P14" i="6"/>
  <c r="BV113" i="2"/>
  <c r="BV105" i="2"/>
  <c r="BZ101" i="2"/>
  <c r="BV101" i="2"/>
  <c r="BR101" i="2"/>
  <c r="BZ97" i="2"/>
  <c r="BV97" i="2"/>
  <c r="BR97" i="2"/>
  <c r="BR89" i="2"/>
  <c r="BX86" i="2"/>
  <c r="BV85" i="2"/>
  <c r="BZ81" i="2"/>
  <c r="BT74" i="2"/>
  <c r="BR73" i="2"/>
  <c r="BX70" i="2"/>
  <c r="BV69" i="2"/>
  <c r="BT68" i="2"/>
  <c r="AQ87" i="2"/>
  <c r="AQ71" i="2"/>
  <c r="V3" i="6"/>
  <c r="V4" i="6" s="1"/>
  <c r="V5" i="6" s="1"/>
  <c r="N3" i="6"/>
  <c r="N5" i="6" s="1"/>
  <c r="AT58" i="2"/>
  <c r="Q7" i="6"/>
  <c r="U3" i="6"/>
  <c r="U5" i="6" s="1"/>
  <c r="BR58" i="2"/>
  <c r="AW35" i="2"/>
  <c r="T7" i="6"/>
  <c r="AS58" i="2"/>
  <c r="P7" i="6"/>
  <c r="T3" i="6"/>
  <c r="T5" i="6" s="1"/>
  <c r="P3" i="6"/>
  <c r="P4" i="6" s="1"/>
  <c r="P5" i="6" s="1"/>
  <c r="T6" i="6"/>
  <c r="P6" i="6"/>
  <c r="P8" i="6" s="1"/>
  <c r="P9" i="6" s="1"/>
  <c r="BU58" i="2"/>
  <c r="BQ58" i="2"/>
  <c r="R3" i="6"/>
  <c r="R5" i="6" s="1"/>
  <c r="AX58" i="2"/>
  <c r="U7" i="6"/>
  <c r="Q3" i="6"/>
  <c r="Q5" i="6" s="1"/>
  <c r="BV58" i="2"/>
  <c r="BZ58" i="2"/>
  <c r="AZ58" i="2"/>
  <c r="W7" i="6"/>
  <c r="S3" i="6"/>
  <c r="S5" i="6" s="1"/>
  <c r="O3" i="6"/>
  <c r="O5" i="6" s="1"/>
  <c r="W6" i="6"/>
  <c r="BX58" i="2"/>
  <c r="BT58" i="2"/>
  <c r="CB53" i="2"/>
  <c r="CC53" i="2" s="1"/>
  <c r="CB51" i="2"/>
  <c r="CC51" i="2" s="1"/>
  <c r="CB56" i="2"/>
  <c r="CC56" i="2" s="1"/>
  <c r="CB54" i="2"/>
  <c r="CC54" i="2" s="1"/>
  <c r="CB52" i="2"/>
  <c r="CC52" i="2" s="1"/>
  <c r="CB50" i="2"/>
  <c r="CC50" i="2" s="1"/>
  <c r="CB48" i="2"/>
  <c r="CC48" i="2" s="1"/>
  <c r="CB46" i="2"/>
  <c r="CC46" i="2" s="1"/>
  <c r="CB44" i="2"/>
  <c r="CC44" i="2" s="1"/>
  <c r="CB42" i="2"/>
  <c r="CC42" i="2" s="1"/>
  <c r="CB45" i="2"/>
  <c r="CC45" i="2" s="1"/>
  <c r="CB43" i="2"/>
  <c r="CC43" i="2" s="1"/>
  <c r="CB37" i="2"/>
  <c r="CC37" i="2" s="1"/>
  <c r="CB40" i="2"/>
  <c r="CC40" i="2" s="1"/>
  <c r="CB38" i="2"/>
  <c r="CC38" i="2" s="1"/>
  <c r="CB35" i="2"/>
  <c r="CC35" i="2" s="1"/>
  <c r="CB36" i="2"/>
  <c r="CC36" i="2" s="1"/>
  <c r="CB29" i="2"/>
  <c r="CC29" i="2" s="1"/>
  <c r="CB25" i="2"/>
  <c r="CC25" i="2" s="1"/>
  <c r="CB21" i="2"/>
  <c r="CC21" i="2" s="1"/>
  <c r="CB17" i="2"/>
  <c r="CC17" i="2" s="1"/>
  <c r="CB32" i="2"/>
  <c r="CC32" i="2" s="1"/>
  <c r="CB30" i="2"/>
  <c r="CC30" i="2" s="1"/>
  <c r="CB28" i="2"/>
  <c r="CC28" i="2" s="1"/>
  <c r="CB26" i="2"/>
  <c r="CC26" i="2" s="1"/>
  <c r="CB24" i="2"/>
  <c r="CC24" i="2" s="1"/>
  <c r="CB22" i="2"/>
  <c r="CC22" i="2" s="1"/>
  <c r="CB20" i="2"/>
  <c r="CC20" i="2" s="1"/>
  <c r="CB18" i="2"/>
  <c r="CC18" i="2" s="1"/>
  <c r="CB16" i="2"/>
  <c r="CC16" i="2" s="1"/>
  <c r="BZ11" i="2"/>
  <c r="CB14" i="2"/>
  <c r="CC14" i="2" s="1"/>
  <c r="CB12" i="2"/>
  <c r="CC12" i="2" s="1"/>
  <c r="CB13" i="2"/>
  <c r="CC13" i="2" s="1"/>
  <c r="CA11" i="2"/>
  <c r="W3" i="6"/>
  <c r="W4" i="6" s="1"/>
  <c r="W5" i="6" s="1"/>
  <c r="BV11" i="2"/>
  <c r="BR11" i="2"/>
  <c r="O6" i="6"/>
  <c r="BZ5" i="2"/>
  <c r="V6" i="6"/>
  <c r="BV5" i="2"/>
  <c r="R6" i="6"/>
  <c r="BR5" i="2"/>
  <c r="N6" i="6"/>
  <c r="BQ5" i="2"/>
  <c r="M6" i="6"/>
  <c r="BT5" i="2"/>
  <c r="CB9" i="2"/>
  <c r="CC9" i="2" s="1"/>
  <c r="S6" i="6"/>
  <c r="CB8" i="2"/>
  <c r="CC8" i="2" s="1"/>
  <c r="CB6" i="2"/>
  <c r="CC6" i="2" s="1"/>
  <c r="U6" i="6"/>
  <c r="Q6" i="6"/>
  <c r="BX5" i="2"/>
  <c r="BW5" i="2"/>
  <c r="BS5" i="2"/>
  <c r="BY5" i="2"/>
  <c r="BU5" i="2"/>
  <c r="AZ307" i="2"/>
  <c r="AZ305" i="2"/>
  <c r="AZ303" i="2"/>
  <c r="AZ301" i="2"/>
  <c r="AZ299" i="2"/>
  <c r="AZ297" i="2"/>
  <c r="AZ295" i="2"/>
  <c r="AZ293" i="2"/>
  <c r="AZ291" i="2"/>
  <c r="AZ289" i="2"/>
  <c r="AZ287" i="2"/>
  <c r="AZ285" i="2"/>
  <c r="AZ283" i="2"/>
  <c r="AZ281" i="2"/>
  <c r="AZ279" i="2"/>
  <c r="AZ277" i="2"/>
  <c r="AZ275" i="2"/>
  <c r="AZ273" i="2"/>
  <c r="AZ271" i="2"/>
  <c r="AZ269" i="2"/>
  <c r="AZ267" i="2"/>
  <c r="AZ265" i="2"/>
  <c r="AZ263" i="2"/>
  <c r="AZ261" i="2"/>
  <c r="AZ259" i="2"/>
  <c r="AZ257" i="2"/>
  <c r="AZ309" i="2"/>
  <c r="AZ308" i="2"/>
  <c r="AZ306" i="2"/>
  <c r="AZ304" i="2"/>
  <c r="AZ302" i="2"/>
  <c r="AZ300" i="2"/>
  <c r="AZ298" i="2"/>
  <c r="AZ296" i="2"/>
  <c r="AZ294" i="2"/>
  <c r="AZ292" i="2"/>
  <c r="AZ290" i="2"/>
  <c r="AZ288" i="2"/>
  <c r="AZ286" i="2"/>
  <c r="AZ284" i="2"/>
  <c r="AZ282" i="2"/>
  <c r="AZ280" i="2"/>
  <c r="AZ278" i="2"/>
  <c r="AZ276" i="2"/>
  <c r="AZ274" i="2"/>
  <c r="AZ272" i="2"/>
  <c r="AZ270" i="2"/>
  <c r="AZ268" i="2"/>
  <c r="AZ266" i="2"/>
  <c r="AZ264" i="2"/>
  <c r="AZ262" i="2"/>
  <c r="AZ260" i="2"/>
  <c r="AZ258" i="2"/>
  <c r="AZ256" i="2"/>
  <c r="AZ240" i="2"/>
  <c r="AZ236" i="2"/>
  <c r="AZ232" i="2"/>
  <c r="AZ228" i="2"/>
  <c r="AZ224" i="2"/>
  <c r="AZ220" i="2"/>
  <c r="AZ216" i="2"/>
  <c r="AZ212" i="2"/>
  <c r="AZ210" i="2"/>
  <c r="AZ206" i="2"/>
  <c r="AZ202" i="2"/>
  <c r="AZ196" i="2"/>
  <c r="CA240" i="2"/>
  <c r="CA236" i="2"/>
  <c r="CA232" i="2"/>
  <c r="CA228" i="2"/>
  <c r="CA224" i="2"/>
  <c r="CA220" i="2"/>
  <c r="CA210" i="2"/>
  <c r="CA202" i="2"/>
  <c r="AZ239" i="2"/>
  <c r="AZ231" i="2"/>
  <c r="AZ223" i="2"/>
  <c r="AZ215" i="2"/>
  <c r="AZ207" i="2"/>
  <c r="AZ199" i="2"/>
  <c r="CA212" i="2"/>
  <c r="CA196" i="2"/>
  <c r="AZ237" i="2"/>
  <c r="AZ229" i="2"/>
  <c r="AZ221" i="2"/>
  <c r="AZ213" i="2"/>
  <c r="AZ205" i="2"/>
  <c r="AZ197" i="2"/>
  <c r="AZ242" i="2"/>
  <c r="AZ238" i="2"/>
  <c r="AZ234" i="2"/>
  <c r="AZ230" i="2"/>
  <c r="AZ226" i="2"/>
  <c r="AZ222" i="2"/>
  <c r="AZ218" i="2"/>
  <c r="AZ214" i="2"/>
  <c r="AZ208" i="2"/>
  <c r="AZ204" i="2"/>
  <c r="AZ200" i="2"/>
  <c r="AZ198" i="2"/>
  <c r="AZ194" i="2"/>
  <c r="CA245" i="2"/>
  <c r="CA242" i="2"/>
  <c r="CA238" i="2"/>
  <c r="CA234" i="2"/>
  <c r="CA226" i="2"/>
  <c r="CA222" i="2"/>
  <c r="CA218" i="2"/>
  <c r="CA194" i="2"/>
  <c r="CA243" i="2"/>
  <c r="CA235" i="2"/>
  <c r="CA227" i="2"/>
  <c r="CA219" i="2"/>
  <c r="CA214" i="2"/>
  <c r="CA206" i="2"/>
  <c r="CA198" i="2"/>
  <c r="AZ211" i="2"/>
  <c r="AZ203" i="2"/>
  <c r="AZ195" i="2"/>
  <c r="AZ184" i="2"/>
  <c r="AZ179" i="2"/>
  <c r="AZ175" i="2"/>
  <c r="AZ169" i="2"/>
  <c r="AZ165" i="2"/>
  <c r="AZ161" i="2"/>
  <c r="AZ157" i="2"/>
  <c r="AZ153" i="2"/>
  <c r="AZ149" i="2"/>
  <c r="AZ145" i="2"/>
  <c r="AZ143" i="2"/>
  <c r="AZ139" i="2"/>
  <c r="AZ137" i="2"/>
  <c r="AZ135" i="2"/>
  <c r="AZ133" i="2"/>
  <c r="AZ182" i="2"/>
  <c r="AZ180" i="2"/>
  <c r="AZ178" i="2"/>
  <c r="AZ176" i="2"/>
  <c r="AZ174" i="2"/>
  <c r="AZ172" i="2"/>
  <c r="AZ170" i="2"/>
  <c r="AZ168" i="2"/>
  <c r="AZ166" i="2"/>
  <c r="AZ164" i="2"/>
  <c r="AZ162" i="2"/>
  <c r="AZ160" i="2"/>
  <c r="AZ158" i="2"/>
  <c r="AZ156" i="2"/>
  <c r="AZ154" i="2"/>
  <c r="AZ152" i="2"/>
  <c r="AZ150" i="2"/>
  <c r="AZ148" i="2"/>
  <c r="AZ146" i="2"/>
  <c r="AZ144" i="2"/>
  <c r="AZ142" i="2"/>
  <c r="AZ140" i="2"/>
  <c r="AZ138" i="2"/>
  <c r="AZ136" i="2"/>
  <c r="AZ134" i="2"/>
  <c r="AZ132" i="2"/>
  <c r="AZ181" i="2"/>
  <c r="AZ177" i="2"/>
  <c r="AZ173" i="2"/>
  <c r="AZ171" i="2"/>
  <c r="AZ167" i="2"/>
  <c r="AZ163" i="2"/>
  <c r="AZ159" i="2"/>
  <c r="AZ155" i="2"/>
  <c r="AZ151" i="2"/>
  <c r="AZ147" i="2"/>
  <c r="AZ141" i="2"/>
  <c r="AZ131" i="2"/>
  <c r="CA182" i="2"/>
  <c r="CA180" i="2"/>
  <c r="CA178" i="2"/>
  <c r="CA176" i="2"/>
  <c r="CA174" i="2"/>
  <c r="CA172" i="2"/>
  <c r="CA170" i="2"/>
  <c r="CA168" i="2"/>
  <c r="CA166" i="2"/>
  <c r="CA164" i="2"/>
  <c r="CA162" i="2"/>
  <c r="CA160" i="2"/>
  <c r="CA158" i="2"/>
  <c r="CA156" i="2"/>
  <c r="CA154" i="2"/>
  <c r="CA152" i="2"/>
  <c r="CA150" i="2"/>
  <c r="CA148" i="2"/>
  <c r="CA146" i="2"/>
  <c r="CA144" i="2"/>
  <c r="CA142" i="2"/>
  <c r="CA140" i="2"/>
  <c r="CA138" i="2"/>
  <c r="CA136" i="2"/>
  <c r="CA134" i="2"/>
  <c r="CA132" i="2"/>
  <c r="AZ116" i="2"/>
  <c r="AZ112" i="2"/>
  <c r="AZ108" i="2"/>
  <c r="AZ104" i="2"/>
  <c r="AZ100" i="2"/>
  <c r="AZ96" i="2"/>
  <c r="AZ92" i="2"/>
  <c r="AZ88" i="2"/>
  <c r="AZ84" i="2"/>
  <c r="AZ80" i="2"/>
  <c r="AZ76" i="2"/>
  <c r="AZ72" i="2"/>
  <c r="AZ68" i="2"/>
  <c r="CA68" i="2"/>
  <c r="AZ121" i="2"/>
  <c r="AZ113" i="2"/>
  <c r="AZ109" i="2"/>
  <c r="AZ101" i="2"/>
  <c r="AZ97" i="2"/>
  <c r="AZ85" i="2"/>
  <c r="AZ77" i="2"/>
  <c r="AZ73" i="2"/>
  <c r="CA121" i="2"/>
  <c r="AZ115" i="2"/>
  <c r="AZ111" i="2"/>
  <c r="AZ107" i="2"/>
  <c r="AZ103" i="2"/>
  <c r="AZ99" i="2"/>
  <c r="AZ95" i="2"/>
  <c r="AZ91" i="2"/>
  <c r="AZ87" i="2"/>
  <c r="AZ83" i="2"/>
  <c r="AZ79" i="2"/>
  <c r="AZ75" i="2"/>
  <c r="AZ71" i="2"/>
  <c r="AZ117" i="2"/>
  <c r="AZ105" i="2"/>
  <c r="AZ93" i="2"/>
  <c r="AZ89" i="2"/>
  <c r="AZ81" i="2"/>
  <c r="AZ118" i="2"/>
  <c r="AZ114" i="2"/>
  <c r="AZ110" i="2"/>
  <c r="AZ106" i="2"/>
  <c r="AZ102" i="2"/>
  <c r="AZ98" i="2"/>
  <c r="AZ94" i="2"/>
  <c r="AZ90" i="2"/>
  <c r="AZ86" i="2"/>
  <c r="AZ82" i="2"/>
  <c r="AZ78" i="2"/>
  <c r="AZ74" i="2"/>
  <c r="AZ70" i="2"/>
  <c r="CA58" i="2"/>
  <c r="CA10" i="2"/>
  <c r="CB10" i="2" s="1"/>
  <c r="CC10" i="2" s="1"/>
  <c r="CA5" i="2"/>
  <c r="CB55" i="2"/>
  <c r="CC55" i="2" s="1"/>
  <c r="CB49" i="2"/>
  <c r="CC49" i="2" s="1"/>
  <c r="CB47" i="2"/>
  <c r="CC47" i="2" s="1"/>
  <c r="CB41" i="2"/>
  <c r="CC41" i="2" s="1"/>
  <c r="CB39" i="2"/>
  <c r="CC39" i="2" s="1"/>
  <c r="CB33" i="2"/>
  <c r="CC33" i="2" s="1"/>
  <c r="CB31" i="2"/>
  <c r="CC31" i="2" s="1"/>
  <c r="CB27" i="2"/>
  <c r="CC27" i="2" s="1"/>
  <c r="CB23" i="2"/>
  <c r="CC23" i="2" s="1"/>
  <c r="CB19" i="2"/>
  <c r="CC19" i="2" s="1"/>
  <c r="CB15" i="2"/>
  <c r="CC15" i="2" s="1"/>
  <c r="CB7" i="2"/>
  <c r="CC7" i="2" s="1"/>
  <c r="G118" i="3"/>
  <c r="AR42" i="2"/>
  <c r="AP29" i="2"/>
  <c r="AV44" i="2"/>
  <c r="AW39" i="2"/>
  <c r="AP6" i="2"/>
  <c r="AY24" i="2"/>
  <c r="AU18" i="2"/>
  <c r="AQ28" i="2"/>
  <c r="AW56" i="2"/>
  <c r="AS56" i="2"/>
  <c r="AW54" i="2"/>
  <c r="AS54" i="2"/>
  <c r="AW52" i="2"/>
  <c r="AS52" i="2"/>
  <c r="AW50" i="2"/>
  <c r="AS50" i="2"/>
  <c r="AW48" i="2"/>
  <c r="AS48" i="2"/>
  <c r="AW46" i="2"/>
  <c r="AS46" i="2"/>
  <c r="AW44" i="2"/>
  <c r="AS44" i="2"/>
  <c r="AW42" i="2"/>
  <c r="AS42" i="2"/>
  <c r="AW40" i="2"/>
  <c r="AS40" i="2"/>
  <c r="AW38" i="2"/>
  <c r="AS38" i="2"/>
  <c r="AW36" i="2"/>
  <c r="AS36" i="2"/>
  <c r="AW34" i="2"/>
  <c r="AS34" i="2"/>
  <c r="AW32" i="2"/>
  <c r="AS32" i="2"/>
  <c r="AW30" i="2"/>
  <c r="AS30" i="2"/>
  <c r="AW28" i="2"/>
  <c r="AS28" i="2"/>
  <c r="AW26" i="2"/>
  <c r="AS26" i="2"/>
  <c r="AW24" i="2"/>
  <c r="AS24" i="2"/>
  <c r="AW22" i="2"/>
  <c r="AS22" i="2"/>
  <c r="AW20" i="2"/>
  <c r="AS20" i="2"/>
  <c r="AW18" i="2"/>
  <c r="AS18" i="2"/>
  <c r="AW16" i="2"/>
  <c r="AS16" i="2"/>
  <c r="AW14" i="2"/>
  <c r="AS14" i="2"/>
  <c r="AW12" i="2"/>
  <c r="AS12" i="2"/>
  <c r="AW10" i="2"/>
  <c r="AS10" i="2"/>
  <c r="AW8" i="2"/>
  <c r="AS8" i="2"/>
  <c r="AW6" i="2"/>
  <c r="AS6" i="2"/>
  <c r="AV56" i="2"/>
  <c r="AX55" i="2"/>
  <c r="AZ54" i="2"/>
  <c r="AR54" i="2"/>
  <c r="AX53" i="2"/>
  <c r="AV52" i="2"/>
  <c r="AZ50" i="2"/>
  <c r="AR50" i="2"/>
  <c r="AV48" i="2"/>
  <c r="AR46" i="2"/>
  <c r="AU55" i="2"/>
  <c r="AU53" i="2"/>
  <c r="AU51" i="2"/>
  <c r="AQ49" i="2"/>
  <c r="AY47" i="2"/>
  <c r="AY45" i="2"/>
  <c r="AY43" i="2"/>
  <c r="AQ29" i="2"/>
  <c r="AY25" i="2"/>
  <c r="AU19" i="2"/>
  <c r="AX49" i="2"/>
  <c r="AX47" i="2"/>
  <c r="AT45" i="2"/>
  <c r="AT43" i="2"/>
  <c r="AT41" i="2"/>
  <c r="AT37" i="2"/>
  <c r="AX35" i="2"/>
  <c r="AX9" i="2"/>
  <c r="AT51" i="2"/>
  <c r="AY56" i="2"/>
  <c r="AU56" i="2"/>
  <c r="AQ56" i="2"/>
  <c r="AW55" i="2"/>
  <c r="AS55" i="2"/>
  <c r="AY54" i="2"/>
  <c r="AU54" i="2"/>
  <c r="AQ54" i="2"/>
  <c r="AW53" i="2"/>
  <c r="AS53" i="2"/>
  <c r="AY52" i="2"/>
  <c r="AU52" i="2"/>
  <c r="AQ52" i="2"/>
  <c r="AW51" i="2"/>
  <c r="AS51" i="2"/>
  <c r="AY50" i="2"/>
  <c r="AU50" i="2"/>
  <c r="AQ50" i="2"/>
  <c r="AW49" i="2"/>
  <c r="AS49" i="2"/>
  <c r="AY48" i="2"/>
  <c r="AU48" i="2"/>
  <c r="AQ48" i="2"/>
  <c r="AW47" i="2"/>
  <c r="AS47" i="2"/>
  <c r="AY46" i="2"/>
  <c r="AU46" i="2"/>
  <c r="AQ46" i="2"/>
  <c r="AW45" i="2"/>
  <c r="AS45" i="2"/>
  <c r="AY44" i="2"/>
  <c r="AU44" i="2"/>
  <c r="AQ44" i="2"/>
  <c r="AW43" i="2"/>
  <c r="AS43" i="2"/>
  <c r="AU42" i="2"/>
  <c r="AW41" i="2"/>
  <c r="AS41" i="2"/>
  <c r="AY40" i="2"/>
  <c r="AQ40" i="2"/>
  <c r="AS39" i="2"/>
  <c r="AS37" i="2"/>
  <c r="AS33" i="2"/>
  <c r="AW21" i="2"/>
  <c r="AS17" i="2"/>
  <c r="AY8" i="2"/>
  <c r="AW5" i="2"/>
  <c r="AW58" i="2"/>
  <c r="AT49" i="2"/>
  <c r="AQ55" i="2"/>
  <c r="AY53" i="2"/>
  <c r="AQ51" i="2"/>
  <c r="AU49" i="2"/>
  <c r="AQ47" i="2"/>
  <c r="AQ45" i="2"/>
  <c r="AQ13" i="2"/>
  <c r="AY9" i="2"/>
  <c r="AT55" i="2"/>
  <c r="AT53" i="2"/>
  <c r="AX51" i="2"/>
  <c r="AT47" i="2"/>
  <c r="AX45" i="2"/>
  <c r="AX43" i="2"/>
  <c r="AX39" i="2"/>
  <c r="AT33" i="2"/>
  <c r="AP53" i="2"/>
  <c r="AP49" i="2"/>
  <c r="AP45" i="2"/>
  <c r="AP41" i="2"/>
  <c r="AP37" i="2"/>
  <c r="AP33" i="2"/>
  <c r="AP25" i="2"/>
  <c r="AP21" i="2"/>
  <c r="AP17" i="2"/>
  <c r="AP13" i="2"/>
  <c r="AP9" i="2"/>
  <c r="AR14" i="2"/>
  <c r="AR58" i="2"/>
  <c r="AX56" i="2"/>
  <c r="AT56" i="2"/>
  <c r="AX54" i="2"/>
  <c r="AT54" i="2"/>
  <c r="AX52" i="2"/>
  <c r="AT52" i="2"/>
  <c r="AZ46" i="2"/>
  <c r="AY55" i="2"/>
  <c r="AQ53" i="2"/>
  <c r="AY51" i="2"/>
  <c r="AY49" i="2"/>
  <c r="AU47" i="2"/>
  <c r="AU45" i="2"/>
  <c r="AX25" i="2"/>
  <c r="AX41" i="2"/>
  <c r="AT39" i="2"/>
  <c r="AX37" i="2"/>
  <c r="AT35" i="2"/>
  <c r="AX33" i="2"/>
  <c r="AX31" i="2"/>
  <c r="AT27" i="2"/>
  <c r="AT25" i="2"/>
  <c r="AX23" i="2"/>
  <c r="AT19" i="2"/>
  <c r="AX17" i="2"/>
  <c r="AT17" i="2"/>
  <c r="AX15" i="2"/>
  <c r="AT11" i="2"/>
  <c r="AT9" i="2"/>
  <c r="AX7" i="2"/>
  <c r="AU38" i="2"/>
  <c r="AW37" i="2"/>
  <c r="AY36" i="2"/>
  <c r="AQ36" i="2"/>
  <c r="AS35" i="2"/>
  <c r="AU34" i="2"/>
  <c r="AW33" i="2"/>
  <c r="AY32" i="2"/>
  <c r="AW31" i="2"/>
  <c r="AS31" i="2"/>
  <c r="AW29" i="2"/>
  <c r="AU28" i="2"/>
  <c r="AU26" i="2"/>
  <c r="AS25" i="2"/>
  <c r="AW23" i="2"/>
  <c r="AS23" i="2"/>
  <c r="AQ22" i="2"/>
  <c r="AQ20" i="2"/>
  <c r="AY18" i="2"/>
  <c r="AY16" i="2"/>
  <c r="AW15" i="2"/>
  <c r="AS15" i="2"/>
  <c r="AW13" i="2"/>
  <c r="AU12" i="2"/>
  <c r="AQ12" i="2"/>
  <c r="AU10" i="2"/>
  <c r="AS9" i="2"/>
  <c r="AW7" i="2"/>
  <c r="AS7" i="2"/>
  <c r="AQ6" i="2"/>
  <c r="AX50" i="2"/>
  <c r="AT50" i="2"/>
  <c r="AX48" i="2"/>
  <c r="AT48" i="2"/>
  <c r="AX46" i="2"/>
  <c r="AT46" i="2"/>
  <c r="AX44" i="2"/>
  <c r="AT44" i="2"/>
  <c r="AX42" i="2"/>
  <c r="AT42" i="2"/>
  <c r="AX40" i="2"/>
  <c r="AT40" i="2"/>
  <c r="AX38" i="2"/>
  <c r="AT38" i="2"/>
  <c r="AX36" i="2"/>
  <c r="AT36" i="2"/>
  <c r="AX34" i="2"/>
  <c r="AT34" i="2"/>
  <c r="AX32" i="2"/>
  <c r="AT32" i="2"/>
  <c r="AX30" i="2"/>
  <c r="AT30" i="2"/>
  <c r="AX28" i="2"/>
  <c r="AT28" i="2"/>
  <c r="AX26" i="2"/>
  <c r="AT26" i="2"/>
  <c r="AX24" i="2"/>
  <c r="AT24" i="2"/>
  <c r="AX22" i="2"/>
  <c r="AT22" i="2"/>
  <c r="AX20" i="2"/>
  <c r="AT20" i="2"/>
  <c r="AX18" i="2"/>
  <c r="AT18" i="2"/>
  <c r="AX16" i="2"/>
  <c r="AT16" i="2"/>
  <c r="AX14" i="2"/>
  <c r="AT14" i="2"/>
  <c r="AX12" i="2"/>
  <c r="AT12" i="2"/>
  <c r="AX10" i="2"/>
  <c r="AT10" i="2"/>
  <c r="AX8" i="2"/>
  <c r="AT8" i="2"/>
  <c r="AX6" i="2"/>
  <c r="AT6" i="2"/>
  <c r="AZ12" i="2"/>
  <c r="AZ28" i="2"/>
  <c r="AV55" i="2"/>
  <c r="AR53" i="2"/>
  <c r="AR51" i="2"/>
  <c r="AZ49" i="2"/>
  <c r="AV47" i="2"/>
  <c r="AZ45" i="2"/>
  <c r="AV43" i="2"/>
  <c r="AR41" i="2"/>
  <c r="AZ39" i="2"/>
  <c r="AV37" i="2"/>
  <c r="AR35" i="2"/>
  <c r="AZ33" i="2"/>
  <c r="AV31" i="2"/>
  <c r="AV29" i="2"/>
  <c r="AZ27" i="2"/>
  <c r="AR27" i="2"/>
  <c r="AZ25" i="2"/>
  <c r="AZ23" i="2"/>
  <c r="AV21" i="2"/>
  <c r="AR19" i="2"/>
  <c r="AZ17" i="2"/>
  <c r="AR15" i="2"/>
  <c r="AZ13" i="2"/>
  <c r="AV9" i="2"/>
  <c r="AR7" i="2"/>
  <c r="AZ5" i="2"/>
  <c r="AP58" i="2"/>
  <c r="AP50" i="2"/>
  <c r="AP42" i="2"/>
  <c r="AP34" i="2"/>
  <c r="AP26" i="2"/>
  <c r="AP18" i="2"/>
  <c r="AP10" i="2"/>
  <c r="AZ34" i="2"/>
  <c r="AZ10" i="2"/>
  <c r="AV6" i="2"/>
  <c r="AV22" i="2"/>
  <c r="AZ55" i="2"/>
  <c r="AV53" i="2"/>
  <c r="AV51" i="2"/>
  <c r="AR49" i="2"/>
  <c r="AZ47" i="2"/>
  <c r="AV45" i="2"/>
  <c r="AV41" i="2"/>
  <c r="AR39" i="2"/>
  <c r="AZ37" i="2"/>
  <c r="AV35" i="2"/>
  <c r="AR33" i="2"/>
  <c r="AR31" i="2"/>
  <c r="AZ29" i="2"/>
  <c r="AV27" i="2"/>
  <c r="AR25" i="2"/>
  <c r="AV23" i="2"/>
  <c r="AZ21" i="2"/>
  <c r="AV19" i="2"/>
  <c r="AV15" i="2"/>
  <c r="AR13" i="2"/>
  <c r="AZ11" i="2"/>
  <c r="AR9" i="2"/>
  <c r="AZ7" i="2"/>
  <c r="AV5" i="2"/>
  <c r="AP52" i="2"/>
  <c r="AP48" i="2"/>
  <c r="AP40" i="2"/>
  <c r="AP32" i="2"/>
  <c r="AP24" i="2"/>
  <c r="AP16" i="2"/>
  <c r="AP8" i="2"/>
  <c r="AU20" i="2"/>
  <c r="AU36" i="2"/>
  <c r="AU40" i="2"/>
  <c r="AU58" i="2"/>
  <c r="AU43" i="2"/>
  <c r="AY41" i="2"/>
  <c r="AQ41" i="2"/>
  <c r="AQ39" i="2"/>
  <c r="AU37" i="2"/>
  <c r="AY35" i="2"/>
  <c r="AQ35" i="2"/>
  <c r="AU33" i="2"/>
  <c r="AU31" i="2"/>
  <c r="AY29" i="2"/>
  <c r="AY27" i="2"/>
  <c r="AQ27" i="2"/>
  <c r="AQ25" i="2"/>
  <c r="AU23" i="2"/>
  <c r="AU21" i="2"/>
  <c r="AY19" i="2"/>
  <c r="AY17" i="2"/>
  <c r="AQ17" i="2"/>
  <c r="AU15" i="2"/>
  <c r="AY13" i="2"/>
  <c r="AU11" i="2"/>
  <c r="AU9" i="2"/>
  <c r="AY7" i="2"/>
  <c r="AQ7" i="2"/>
  <c r="AU5" i="2"/>
  <c r="AV58" i="2"/>
  <c r="AZ56" i="2"/>
  <c r="AR56" i="2"/>
  <c r="AV54" i="2"/>
  <c r="AZ52" i="2"/>
  <c r="AR52" i="2"/>
  <c r="AV50" i="2"/>
  <c r="AZ48" i="2"/>
  <c r="AR48" i="2"/>
  <c r="AV46" i="2"/>
  <c r="AZ44" i="2"/>
  <c r="AR44" i="2"/>
  <c r="AZ38" i="2"/>
  <c r="AV36" i="2"/>
  <c r="AR34" i="2"/>
  <c r="AZ26" i="2"/>
  <c r="AV20" i="2"/>
  <c r="AR16" i="2"/>
  <c r="AR32" i="2"/>
  <c r="AR55" i="2"/>
  <c r="AZ53" i="2"/>
  <c r="AZ51" i="2"/>
  <c r="AV49" i="2"/>
  <c r="AR47" i="2"/>
  <c r="AR45" i="2"/>
  <c r="AZ43" i="2"/>
  <c r="AR43" i="2"/>
  <c r="AZ41" i="2"/>
  <c r="AV39" i="2"/>
  <c r="AR37" i="2"/>
  <c r="AZ35" i="2"/>
  <c r="AV33" i="2"/>
  <c r="AZ31" i="2"/>
  <c r="AR29" i="2"/>
  <c r="AV25" i="2"/>
  <c r="AR23" i="2"/>
  <c r="AR21" i="2"/>
  <c r="AZ19" i="2"/>
  <c r="AV17" i="2"/>
  <c r="AR17" i="2"/>
  <c r="AZ15" i="2"/>
  <c r="AV13" i="2"/>
  <c r="AV11" i="2"/>
  <c r="AR11" i="2"/>
  <c r="AZ9" i="2"/>
  <c r="AV7" i="2"/>
  <c r="AR5" i="2"/>
  <c r="AP56" i="2"/>
  <c r="AP44" i="2"/>
  <c r="AP36" i="2"/>
  <c r="AP28" i="2"/>
  <c r="AP20" i="2"/>
  <c r="AP12" i="2"/>
  <c r="AY26" i="2"/>
  <c r="AY34" i="2"/>
  <c r="AY38" i="2"/>
  <c r="AY58" i="2"/>
  <c r="AY10" i="2"/>
  <c r="AQ38" i="2"/>
  <c r="AQ42" i="2"/>
  <c r="AQ58" i="2"/>
  <c r="AQ14" i="2"/>
  <c r="AQ30" i="2"/>
  <c r="AQ34" i="2"/>
  <c r="AQ43" i="2"/>
  <c r="AU41" i="2"/>
  <c r="AY39" i="2"/>
  <c r="AU39" i="2"/>
  <c r="AY37" i="2"/>
  <c r="AQ37" i="2"/>
  <c r="AU35" i="2"/>
  <c r="AY33" i="2"/>
  <c r="AQ33" i="2"/>
  <c r="AY31" i="2"/>
  <c r="AQ31" i="2"/>
  <c r="AU29" i="2"/>
  <c r="AU27" i="2"/>
  <c r="AU25" i="2"/>
  <c r="AY23" i="2"/>
  <c r="AQ23" i="2"/>
  <c r="AY21" i="2"/>
  <c r="AQ21" i="2"/>
  <c r="AQ19" i="2"/>
  <c r="AU17" i="2"/>
  <c r="AY15" i="2"/>
  <c r="AQ15" i="2"/>
  <c r="AU13" i="2"/>
  <c r="AY11" i="2"/>
  <c r="AQ11" i="2"/>
  <c r="AQ9" i="2"/>
  <c r="AU7" i="2"/>
  <c r="AY5" i="2"/>
  <c r="AQ5" i="2"/>
  <c r="AP55" i="2"/>
  <c r="AP51" i="2"/>
  <c r="AP47" i="2"/>
  <c r="AP43" i="2"/>
  <c r="AP39" i="2"/>
  <c r="AP35" i="2"/>
  <c r="AP31" i="2"/>
  <c r="AP27" i="2"/>
  <c r="AP23" i="2"/>
  <c r="AP19" i="2"/>
  <c r="AP15" i="2"/>
  <c r="AP11" i="2"/>
  <c r="AP7" i="2"/>
  <c r="AZ42" i="2"/>
  <c r="AV42" i="2"/>
  <c r="AZ40" i="2"/>
  <c r="AR40" i="2"/>
  <c r="AV38" i="2"/>
  <c r="AZ36" i="2"/>
  <c r="AR36" i="2"/>
  <c r="AV34" i="2"/>
  <c r="AV30" i="2"/>
  <c r="AV28" i="2"/>
  <c r="AR24" i="2"/>
  <c r="AR22" i="2"/>
  <c r="AZ20" i="2"/>
  <c r="AZ18" i="2"/>
  <c r="AV14" i="2"/>
  <c r="AV12" i="2"/>
  <c r="AR8" i="2"/>
  <c r="AR6" i="2"/>
  <c r="AP54" i="2"/>
  <c r="AP46" i="2"/>
  <c r="AP38" i="2"/>
  <c r="AP30" i="2"/>
  <c r="AP22" i="2"/>
  <c r="AP14" i="2"/>
  <c r="AY42" i="2"/>
  <c r="AV40" i="2"/>
  <c r="AR38" i="2"/>
  <c r="AR30" i="2"/>
  <c r="AV32" i="2"/>
  <c r="AT31" i="2"/>
  <c r="AX29" i="2"/>
  <c r="AR28" i="2"/>
  <c r="AV26" i="2"/>
  <c r="AZ24" i="2"/>
  <c r="AT23" i="2"/>
  <c r="AT21" i="2"/>
  <c r="AR20" i="2"/>
  <c r="AV18" i="2"/>
  <c r="AZ16" i="2"/>
  <c r="AZ14" i="2"/>
  <c r="AT13" i="2"/>
  <c r="AR12" i="2"/>
  <c r="AV10" i="2"/>
  <c r="AZ8" i="2"/>
  <c r="AT7" i="2"/>
  <c r="AX5" i="2"/>
  <c r="AZ32" i="2"/>
  <c r="AZ30" i="2"/>
  <c r="AT29" i="2"/>
  <c r="AX27" i="2"/>
  <c r="AR26" i="2"/>
  <c r="AV24" i="2"/>
  <c r="AZ22" i="2"/>
  <c r="AX21" i="2"/>
  <c r="AX19" i="2"/>
  <c r="AR18" i="2"/>
  <c r="AV16" i="2"/>
  <c r="AT15" i="2"/>
  <c r="AX13" i="2"/>
  <c r="AX11" i="2"/>
  <c r="AR10" i="2"/>
  <c r="AV8" i="2"/>
  <c r="AZ6" i="2"/>
  <c r="AT5" i="2"/>
  <c r="AU32" i="2"/>
  <c r="AQ32" i="2"/>
  <c r="AY30" i="2"/>
  <c r="AU30" i="2"/>
  <c r="AS29" i="2"/>
  <c r="AY28" i="2"/>
  <c r="AW27" i="2"/>
  <c r="AS27" i="2"/>
  <c r="AQ26" i="2"/>
  <c r="AW25" i="2"/>
  <c r="AU24" i="2"/>
  <c r="AQ24" i="2"/>
  <c r="AY22" i="2"/>
  <c r="AU22" i="2"/>
  <c r="AS21" i="2"/>
  <c r="AY20" i="2"/>
  <c r="AW19" i="2"/>
  <c r="AS19" i="2"/>
  <c r="AQ18" i="2"/>
  <c r="AW17" i="2"/>
  <c r="AU16" i="2"/>
  <c r="AQ16" i="2"/>
  <c r="AY14" i="2"/>
  <c r="AU14" i="2"/>
  <c r="AS13" i="2"/>
  <c r="AY12" i="2"/>
  <c r="AW11" i="2"/>
  <c r="AS11" i="2"/>
  <c r="AQ10" i="2"/>
  <c r="AW9" i="2"/>
  <c r="AU8" i="2"/>
  <c r="AQ8" i="2"/>
  <c r="AY6" i="2"/>
  <c r="AU6" i="2"/>
  <c r="AS5" i="2"/>
  <c r="Y49" i="2"/>
  <c r="Y41" i="2"/>
  <c r="Z41" i="2" s="1"/>
  <c r="Y33" i="2"/>
  <c r="Z33" i="2" s="1"/>
  <c r="Y25" i="2"/>
  <c r="Z25" i="2" s="1"/>
  <c r="Y17" i="2"/>
  <c r="Y13" i="2"/>
  <c r="Z13" i="2" s="1"/>
  <c r="Y68" i="2"/>
  <c r="Y118" i="2"/>
  <c r="Y114" i="2"/>
  <c r="Y110" i="2"/>
  <c r="Y106" i="2"/>
  <c r="Y102" i="2"/>
  <c r="Y98" i="2"/>
  <c r="Y94" i="2"/>
  <c r="Y90" i="2"/>
  <c r="Y86" i="2"/>
  <c r="Y82" i="2"/>
  <c r="Y78" i="2"/>
  <c r="Y74" i="2"/>
  <c r="Y70" i="2"/>
  <c r="Y121" i="2"/>
  <c r="Y117" i="2"/>
  <c r="Y113" i="2"/>
  <c r="Y109" i="2"/>
  <c r="Y101" i="2"/>
  <c r="Y97" i="2"/>
  <c r="Y93" i="2"/>
  <c r="Y89" i="2"/>
  <c r="AP5" i="2"/>
  <c r="Y53" i="2"/>
  <c r="Z53" i="2" s="1"/>
  <c r="Y45" i="2"/>
  <c r="Z45" i="2" s="1"/>
  <c r="Y37" i="2"/>
  <c r="Z37" i="2" s="1"/>
  <c r="Y29" i="2"/>
  <c r="Y21" i="2"/>
  <c r="Z21" i="2" s="1"/>
  <c r="Y9" i="2"/>
  <c r="Z9" i="2" s="1"/>
  <c r="Y85" i="2"/>
  <c r="Y81" i="2"/>
  <c r="Y77" i="2"/>
  <c r="Y73" i="2"/>
  <c r="Y69" i="2"/>
  <c r="Y179" i="2"/>
  <c r="Y175" i="2"/>
  <c r="Y171" i="2"/>
  <c r="Y167" i="2"/>
  <c r="Y163" i="2"/>
  <c r="Y159" i="2"/>
  <c r="Y155" i="2"/>
  <c r="Y151" i="2"/>
  <c r="Y147" i="2"/>
  <c r="Y143" i="2"/>
  <c r="Y139" i="2"/>
  <c r="Y135" i="2"/>
  <c r="Y181" i="2"/>
  <c r="Y177" i="2"/>
  <c r="Y173" i="2"/>
  <c r="Y165" i="2"/>
  <c r="Y161" i="2"/>
  <c r="Y157" i="2"/>
  <c r="Y153" i="2"/>
  <c r="Y149" i="2"/>
  <c r="Y145" i="2"/>
  <c r="Y141" i="2"/>
  <c r="Y137" i="2"/>
  <c r="Y133" i="2"/>
  <c r="Y192" i="2"/>
  <c r="Y242" i="2"/>
  <c r="Y238" i="2"/>
  <c r="Y234" i="2"/>
  <c r="Y230" i="2"/>
  <c r="Y226" i="2"/>
  <c r="Y222" i="2"/>
  <c r="Y218" i="2"/>
  <c r="Y214" i="2"/>
  <c r="Y210" i="2"/>
  <c r="Y206" i="2"/>
  <c r="Y202" i="2"/>
  <c r="Y198" i="2"/>
  <c r="Y194" i="2"/>
  <c r="Y245" i="2"/>
  <c r="Y241" i="2"/>
  <c r="Y237" i="2"/>
  <c r="Y233" i="2"/>
  <c r="Y229" i="2"/>
  <c r="Y225" i="2"/>
  <c r="Y221" i="2"/>
  <c r="Y217" i="2"/>
  <c r="Y213" i="2"/>
  <c r="Y209" i="2"/>
  <c r="Y205" i="2"/>
  <c r="Y201" i="2"/>
  <c r="Y197" i="2"/>
  <c r="Y193" i="2"/>
  <c r="Y304" i="2"/>
  <c r="Y300" i="2"/>
  <c r="Y296" i="2"/>
  <c r="Y292" i="2"/>
  <c r="Y288" i="2"/>
  <c r="Y284" i="2"/>
  <c r="Y280" i="2"/>
  <c r="Y276" i="2"/>
  <c r="Y272" i="2"/>
  <c r="Y268" i="2"/>
  <c r="Y264" i="2"/>
  <c r="Y260" i="2"/>
  <c r="Y309" i="2"/>
  <c r="Y305" i="2"/>
  <c r="Y301" i="2"/>
  <c r="Y297" i="2"/>
  <c r="Y293" i="2"/>
  <c r="Y289" i="2"/>
  <c r="Y285" i="2"/>
  <c r="Y281" i="2"/>
  <c r="Y277" i="2"/>
  <c r="Y273" i="2"/>
  <c r="Y269" i="2"/>
  <c r="Y265" i="2"/>
  <c r="Y261" i="2"/>
  <c r="Y257" i="2"/>
  <c r="Y105" i="2"/>
  <c r="Y169" i="2"/>
  <c r="Y56" i="2"/>
  <c r="Z56" i="2" s="1"/>
  <c r="Y52" i="2"/>
  <c r="Z52" i="2" s="1"/>
  <c r="Y48" i="2"/>
  <c r="Y44" i="2"/>
  <c r="Z44" i="2" s="1"/>
  <c r="Y40" i="2"/>
  <c r="Z40" i="2" s="1"/>
  <c r="Y36" i="2"/>
  <c r="Z36" i="2" s="1"/>
  <c r="Y32" i="2"/>
  <c r="Y28" i="2"/>
  <c r="Y24" i="2"/>
  <c r="Z24" i="2" s="1"/>
  <c r="Y20" i="2"/>
  <c r="Z20" i="2" s="1"/>
  <c r="Y16" i="2"/>
  <c r="Y12" i="2"/>
  <c r="Y8" i="2"/>
  <c r="Z8" i="2" s="1"/>
  <c r="Y182" i="2"/>
  <c r="Y178" i="2"/>
  <c r="Y174" i="2"/>
  <c r="Y170" i="2"/>
  <c r="Y166" i="2"/>
  <c r="Y162" i="2"/>
  <c r="Y158" i="2"/>
  <c r="Y154" i="2"/>
  <c r="Y150" i="2"/>
  <c r="Y146" i="2"/>
  <c r="Y142" i="2"/>
  <c r="Y138" i="2"/>
  <c r="Y134" i="2"/>
  <c r="Y307" i="2"/>
  <c r="Y303" i="2"/>
  <c r="Y299" i="2"/>
  <c r="Y295" i="2"/>
  <c r="Y291" i="2"/>
  <c r="Y287" i="2"/>
  <c r="Y283" i="2"/>
  <c r="Y279" i="2"/>
  <c r="Y275" i="2"/>
  <c r="Y271" i="2"/>
  <c r="Y267" i="2"/>
  <c r="Y263" i="2"/>
  <c r="Y259" i="2"/>
  <c r="Y55" i="2"/>
  <c r="Y51" i="2"/>
  <c r="Z51" i="2" s="1"/>
  <c r="Y47" i="2"/>
  <c r="Z47" i="2" s="1"/>
  <c r="Y43" i="2"/>
  <c r="Y39" i="2"/>
  <c r="Y35" i="2"/>
  <c r="Z35" i="2" s="1"/>
  <c r="Y31" i="2"/>
  <c r="Z31" i="2" s="1"/>
  <c r="Y27" i="2"/>
  <c r="Y23" i="2"/>
  <c r="Y19" i="2"/>
  <c r="Z19" i="2" s="1"/>
  <c r="Y15" i="2"/>
  <c r="Z15" i="2" s="1"/>
  <c r="Y11" i="2"/>
  <c r="Y7" i="2"/>
  <c r="Y116" i="2"/>
  <c r="Y112" i="2"/>
  <c r="Y108" i="2"/>
  <c r="Y104" i="2"/>
  <c r="Y100" i="2"/>
  <c r="Y96" i="2"/>
  <c r="Y92" i="2"/>
  <c r="Y88" i="2"/>
  <c r="Y84" i="2"/>
  <c r="Y80" i="2"/>
  <c r="Y76" i="2"/>
  <c r="Y72" i="2"/>
  <c r="Y131" i="2"/>
  <c r="Y240" i="2"/>
  <c r="Y236" i="2"/>
  <c r="Y232" i="2"/>
  <c r="Y228" i="2"/>
  <c r="Y224" i="2"/>
  <c r="Y220" i="2"/>
  <c r="Y216" i="2"/>
  <c r="Y212" i="2"/>
  <c r="Y208" i="2"/>
  <c r="Y204" i="2"/>
  <c r="Y200" i="2"/>
  <c r="Y196" i="2"/>
  <c r="Y256" i="2"/>
  <c r="Y306" i="2"/>
  <c r="Y302" i="2"/>
  <c r="Y298" i="2"/>
  <c r="Y294" i="2"/>
  <c r="Y290" i="2"/>
  <c r="Y286" i="2"/>
  <c r="Y282" i="2"/>
  <c r="Y278" i="2"/>
  <c r="Y274" i="2"/>
  <c r="Y270" i="2"/>
  <c r="Y266" i="2"/>
  <c r="Y262" i="2"/>
  <c r="Y258" i="2"/>
  <c r="Y58" i="2"/>
  <c r="Y54" i="2"/>
  <c r="Y50" i="2"/>
  <c r="Y46" i="2"/>
  <c r="Z46" i="2" s="1"/>
  <c r="Y42" i="2"/>
  <c r="Y38" i="2"/>
  <c r="Y34" i="2"/>
  <c r="Y30" i="2"/>
  <c r="Z30" i="2" s="1"/>
  <c r="Y26" i="2"/>
  <c r="Y22" i="2"/>
  <c r="Y18" i="2"/>
  <c r="Y14" i="2"/>
  <c r="Z14" i="2" s="1"/>
  <c r="Y10" i="2"/>
  <c r="Y6" i="2"/>
  <c r="Y119" i="2"/>
  <c r="Y115" i="2"/>
  <c r="Y111" i="2"/>
  <c r="Y107" i="2"/>
  <c r="Y103" i="2"/>
  <c r="Y99" i="2"/>
  <c r="Y95" i="2"/>
  <c r="Y91" i="2"/>
  <c r="Y87" i="2"/>
  <c r="Y83" i="2"/>
  <c r="Y79" i="2"/>
  <c r="Y75" i="2"/>
  <c r="Y71" i="2"/>
  <c r="Y184" i="2"/>
  <c r="Y180" i="2"/>
  <c r="Y176" i="2"/>
  <c r="Y172" i="2"/>
  <c r="Y168" i="2"/>
  <c r="Y164" i="2"/>
  <c r="Y160" i="2"/>
  <c r="Y156" i="2"/>
  <c r="Y152" i="2"/>
  <c r="Y148" i="2"/>
  <c r="Y144" i="2"/>
  <c r="Y140" i="2"/>
  <c r="Y136" i="2"/>
  <c r="X15" i="6" s="1"/>
  <c r="Y132" i="2"/>
  <c r="Y243" i="2"/>
  <c r="Y239" i="2"/>
  <c r="Y235" i="2"/>
  <c r="Y231" i="2"/>
  <c r="Y227" i="2"/>
  <c r="Y223" i="2"/>
  <c r="Y219" i="2"/>
  <c r="Y215" i="2"/>
  <c r="Y211" i="2"/>
  <c r="Y207" i="2"/>
  <c r="Y203" i="2"/>
  <c r="Y199" i="2"/>
  <c r="Y195" i="2"/>
  <c r="Y5" i="2"/>
  <c r="D33" i="7"/>
  <c r="C32" i="7"/>
  <c r="B9" i="7"/>
  <c r="B6" i="7"/>
  <c r="G120" i="3"/>
  <c r="G121" i="3"/>
  <c r="G123" i="3"/>
  <c r="G128" i="3"/>
  <c r="G114" i="3"/>
  <c r="G115" i="3"/>
  <c r="G119" i="3"/>
  <c r="CB93" i="2" l="1"/>
  <c r="CC93" i="2" s="1"/>
  <c r="V16" i="6"/>
  <c r="CB139" i="2"/>
  <c r="CC139" i="2" s="1"/>
  <c r="CB163" i="2"/>
  <c r="CC163" i="2" s="1"/>
  <c r="CB145" i="2"/>
  <c r="CC145" i="2" s="1"/>
  <c r="CB192" i="2"/>
  <c r="CC192" i="2" s="1"/>
  <c r="CB200" i="2"/>
  <c r="CC200" i="2" s="1"/>
  <c r="T16" i="6"/>
  <c r="CB69" i="2"/>
  <c r="CC69" i="2" s="1"/>
  <c r="CB117" i="2"/>
  <c r="CC117" i="2" s="1"/>
  <c r="CB238" i="2"/>
  <c r="CC238" i="2" s="1"/>
  <c r="CB110" i="2"/>
  <c r="CC110" i="2" s="1"/>
  <c r="CB80" i="2"/>
  <c r="CC80" i="2" s="1"/>
  <c r="CB76" i="2"/>
  <c r="CC76" i="2" s="1"/>
  <c r="CB202" i="2"/>
  <c r="CC202" i="2" s="1"/>
  <c r="CB113" i="2"/>
  <c r="CC113" i="2" s="1"/>
  <c r="CB83" i="2"/>
  <c r="CC83" i="2" s="1"/>
  <c r="CB98" i="2"/>
  <c r="CC98" i="2" s="1"/>
  <c r="CB296" i="2"/>
  <c r="CC296" i="2" s="1"/>
  <c r="CB270" i="2"/>
  <c r="CC270" i="2" s="1"/>
  <c r="CB292" i="2"/>
  <c r="CC292" i="2" s="1"/>
  <c r="CB293" i="2"/>
  <c r="CC293" i="2" s="1"/>
  <c r="CB279" i="2"/>
  <c r="CC279" i="2" s="1"/>
  <c r="CB237" i="2"/>
  <c r="CC237" i="2" s="1"/>
  <c r="CB230" i="2"/>
  <c r="CC230" i="2" s="1"/>
  <c r="CB275" i="2"/>
  <c r="CC275" i="2" s="1"/>
  <c r="CB265" i="2"/>
  <c r="CC265" i="2" s="1"/>
  <c r="CB135" i="2"/>
  <c r="CC135" i="2" s="1"/>
  <c r="CB171" i="2"/>
  <c r="CC171" i="2" s="1"/>
  <c r="CB169" i="2"/>
  <c r="CC169" i="2" s="1"/>
  <c r="CB205" i="2"/>
  <c r="CC205" i="2" s="1"/>
  <c r="CB213" i="2"/>
  <c r="CC213" i="2" s="1"/>
  <c r="CB221" i="2"/>
  <c r="CC221" i="2" s="1"/>
  <c r="CB229" i="2"/>
  <c r="CC229" i="2" s="1"/>
  <c r="CB281" i="2"/>
  <c r="CC281" i="2" s="1"/>
  <c r="CB283" i="2"/>
  <c r="CC283" i="2" s="1"/>
  <c r="CB260" i="2"/>
  <c r="CC260" i="2" s="1"/>
  <c r="CB266" i="2"/>
  <c r="CC266" i="2" s="1"/>
  <c r="CB268" i="2"/>
  <c r="CC268" i="2" s="1"/>
  <c r="CB276" i="2"/>
  <c r="CC276" i="2" s="1"/>
  <c r="CB309" i="2"/>
  <c r="CC309" i="2" s="1"/>
  <c r="BE313" i="2"/>
  <c r="CB269" i="2"/>
  <c r="CC269" i="2" s="1"/>
  <c r="CB277" i="2"/>
  <c r="CC277" i="2" s="1"/>
  <c r="CB285" i="2"/>
  <c r="CC285" i="2" s="1"/>
  <c r="CB301" i="2"/>
  <c r="CC301" i="2" s="1"/>
  <c r="CB263" i="2"/>
  <c r="CC263" i="2" s="1"/>
  <c r="CB271" i="2"/>
  <c r="CC271" i="2" s="1"/>
  <c r="CB287" i="2"/>
  <c r="CC287" i="2" s="1"/>
  <c r="CB303" i="2"/>
  <c r="CC303" i="2" s="1"/>
  <c r="X35" i="6"/>
  <c r="X36" i="6" s="1"/>
  <c r="X38" i="6"/>
  <c r="CB138" i="2"/>
  <c r="CC138" i="2" s="1"/>
  <c r="CB146" i="2"/>
  <c r="CC146" i="2" s="1"/>
  <c r="CB154" i="2"/>
  <c r="CC154" i="2" s="1"/>
  <c r="CB162" i="2"/>
  <c r="CC162" i="2" s="1"/>
  <c r="CB170" i="2"/>
  <c r="CC170" i="2" s="1"/>
  <c r="CB178" i="2"/>
  <c r="CC178" i="2" s="1"/>
  <c r="CB11" i="2"/>
  <c r="CC11" i="2" s="1"/>
  <c r="CB73" i="2"/>
  <c r="CC73" i="2" s="1"/>
  <c r="CB105" i="2"/>
  <c r="CC105" i="2" s="1"/>
  <c r="CB97" i="2"/>
  <c r="CC97" i="2" s="1"/>
  <c r="CB107" i="2"/>
  <c r="CC107" i="2" s="1"/>
  <c r="CB100" i="2"/>
  <c r="CC100" i="2" s="1"/>
  <c r="CB92" i="2"/>
  <c r="CC92" i="2" s="1"/>
  <c r="CB118" i="2"/>
  <c r="CC118" i="2" s="1"/>
  <c r="CB102" i="2"/>
  <c r="CC102" i="2" s="1"/>
  <c r="CB114" i="2"/>
  <c r="CC114" i="2" s="1"/>
  <c r="CB71" i="2"/>
  <c r="CC71" i="2" s="1"/>
  <c r="CB175" i="2"/>
  <c r="CC175" i="2" s="1"/>
  <c r="S24" i="6"/>
  <c r="CB157" i="2"/>
  <c r="CC157" i="2" s="1"/>
  <c r="CB184" i="2"/>
  <c r="CC184" i="2" s="1"/>
  <c r="U24" i="6"/>
  <c r="CB153" i="2"/>
  <c r="CC153" i="2" s="1"/>
  <c r="CB155" i="2"/>
  <c r="CC155" i="2" s="1"/>
  <c r="CB204" i="2"/>
  <c r="CC204" i="2" s="1"/>
  <c r="CB216" i="2"/>
  <c r="CC216" i="2" s="1"/>
  <c r="CB208" i="2"/>
  <c r="CC208" i="2" s="1"/>
  <c r="CB223" i="2"/>
  <c r="CC223" i="2" s="1"/>
  <c r="CB239" i="2"/>
  <c r="CC239" i="2" s="1"/>
  <c r="CB286" i="2"/>
  <c r="CC286" i="2" s="1"/>
  <c r="CB259" i="2"/>
  <c r="CC259" i="2" s="1"/>
  <c r="CB267" i="2"/>
  <c r="CC267" i="2" s="1"/>
  <c r="CB272" i="2"/>
  <c r="CC272" i="2" s="1"/>
  <c r="CB273" i="2"/>
  <c r="CC273" i="2" s="1"/>
  <c r="CB290" i="2"/>
  <c r="CC290" i="2" s="1"/>
  <c r="CB282" i="2"/>
  <c r="CC282" i="2" s="1"/>
  <c r="CB280" i="2"/>
  <c r="CC280" i="2" s="1"/>
  <c r="CB257" i="2"/>
  <c r="CC257" i="2" s="1"/>
  <c r="CB173" i="2"/>
  <c r="CC173" i="2" s="1"/>
  <c r="CB77" i="2"/>
  <c r="CC77" i="2" s="1"/>
  <c r="CB143" i="2"/>
  <c r="CC143" i="2" s="1"/>
  <c r="CB147" i="2"/>
  <c r="CC147" i="2" s="1"/>
  <c r="CB179" i="2"/>
  <c r="CC179" i="2" s="1"/>
  <c r="CB161" i="2"/>
  <c r="CC161" i="2" s="1"/>
  <c r="CB181" i="2"/>
  <c r="CC181" i="2" s="1"/>
  <c r="CB195" i="2"/>
  <c r="CC195" i="2" s="1"/>
  <c r="CB211" i="2"/>
  <c r="CC211" i="2" s="1"/>
  <c r="CB203" i="2"/>
  <c r="CC203" i="2" s="1"/>
  <c r="CB274" i="2"/>
  <c r="CC274" i="2" s="1"/>
  <c r="CB258" i="2"/>
  <c r="CC258" i="2" s="1"/>
  <c r="CB298" i="2"/>
  <c r="CC298" i="2" s="1"/>
  <c r="CB278" i="2"/>
  <c r="CC278" i="2" s="1"/>
  <c r="CB264" i="2"/>
  <c r="CC264" i="2" s="1"/>
  <c r="CB289" i="2"/>
  <c r="CC289" i="2" s="1"/>
  <c r="CB302" i="2"/>
  <c r="CC302" i="2" s="1"/>
  <c r="CB306" i="2"/>
  <c r="CC306" i="2" s="1"/>
  <c r="CB291" i="2"/>
  <c r="CC291" i="2" s="1"/>
  <c r="CB295" i="2"/>
  <c r="CC295" i="2" s="1"/>
  <c r="CB297" i="2"/>
  <c r="CC297" i="2" s="1"/>
  <c r="CB299" i="2"/>
  <c r="CC299" i="2" s="1"/>
  <c r="CB305" i="2"/>
  <c r="CC305" i="2" s="1"/>
  <c r="CB307" i="2"/>
  <c r="CC307" i="2" s="1"/>
  <c r="CB294" i="2"/>
  <c r="CC294" i="2" s="1"/>
  <c r="CB112" i="2"/>
  <c r="CC112" i="2" s="1"/>
  <c r="CB151" i="2"/>
  <c r="CC151" i="2" s="1"/>
  <c r="CB159" i="2"/>
  <c r="CC159" i="2" s="1"/>
  <c r="CB172" i="2"/>
  <c r="CC172" i="2" s="1"/>
  <c r="CB214" i="2"/>
  <c r="CC214" i="2" s="1"/>
  <c r="CB243" i="2"/>
  <c r="CC243" i="2" s="1"/>
  <c r="CB226" i="2"/>
  <c r="CC226" i="2" s="1"/>
  <c r="CB245" i="2"/>
  <c r="CC245" i="2" s="1"/>
  <c r="CB196" i="2"/>
  <c r="CC196" i="2" s="1"/>
  <c r="CB228" i="2"/>
  <c r="CC228" i="2" s="1"/>
  <c r="CB89" i="2"/>
  <c r="CC89" i="2" s="1"/>
  <c r="CB101" i="2"/>
  <c r="CC101" i="2" s="1"/>
  <c r="CB78" i="2"/>
  <c r="CC78" i="2" s="1"/>
  <c r="CB82" i="2"/>
  <c r="CC82" i="2" s="1"/>
  <c r="CB104" i="2"/>
  <c r="CC104" i="2" s="1"/>
  <c r="CB108" i="2"/>
  <c r="CC108" i="2" s="1"/>
  <c r="CB96" i="2"/>
  <c r="CC96" i="2" s="1"/>
  <c r="CB94" i="2"/>
  <c r="CC94" i="2" s="1"/>
  <c r="CB70" i="2"/>
  <c r="CC70" i="2" s="1"/>
  <c r="CB85" i="2"/>
  <c r="CC85" i="2" s="1"/>
  <c r="CB95" i="2"/>
  <c r="CC95" i="2" s="1"/>
  <c r="CB68" i="2"/>
  <c r="CC68" i="2" s="1"/>
  <c r="CB116" i="2"/>
  <c r="CC116" i="2" s="1"/>
  <c r="CB106" i="2"/>
  <c r="CC106" i="2" s="1"/>
  <c r="CB86" i="2"/>
  <c r="CC86" i="2" s="1"/>
  <c r="CB91" i="2"/>
  <c r="CC91" i="2" s="1"/>
  <c r="CB109" i="2"/>
  <c r="CC109" i="2" s="1"/>
  <c r="U16" i="6"/>
  <c r="CB72" i="2"/>
  <c r="CC72" i="2" s="1"/>
  <c r="CB99" i="2"/>
  <c r="CC99" i="2" s="1"/>
  <c r="CB75" i="2"/>
  <c r="CC75" i="2" s="1"/>
  <c r="CB111" i="2"/>
  <c r="CC111" i="2" s="1"/>
  <c r="CB167" i="2"/>
  <c r="CC167" i="2" s="1"/>
  <c r="CB141" i="2"/>
  <c r="CC141" i="2" s="1"/>
  <c r="CB133" i="2"/>
  <c r="CC133" i="2" s="1"/>
  <c r="CB149" i="2"/>
  <c r="CC149" i="2" s="1"/>
  <c r="CB165" i="2"/>
  <c r="CC165" i="2" s="1"/>
  <c r="CB177" i="2"/>
  <c r="CC177" i="2" s="1"/>
  <c r="CB231" i="2"/>
  <c r="CC231" i="2" s="1"/>
  <c r="S40" i="6"/>
  <c r="S41" i="6" s="1"/>
  <c r="P40" i="6"/>
  <c r="CB284" i="2"/>
  <c r="CC284" i="2" s="1"/>
  <c r="CB288" i="2"/>
  <c r="CC288" i="2" s="1"/>
  <c r="CB300" i="2"/>
  <c r="CC300" i="2" s="1"/>
  <c r="CB304" i="2"/>
  <c r="CC304" i="2" s="1"/>
  <c r="CB87" i="2"/>
  <c r="CC87" i="2" s="1"/>
  <c r="CB79" i="2"/>
  <c r="CC79" i="2" s="1"/>
  <c r="CB81" i="2"/>
  <c r="CC81" i="2" s="1"/>
  <c r="CB90" i="2"/>
  <c r="CC90" i="2" s="1"/>
  <c r="CB84" i="2"/>
  <c r="CC84" i="2" s="1"/>
  <c r="T8" i="6"/>
  <c r="T9" i="6" s="1"/>
  <c r="W8" i="6"/>
  <c r="W9" i="6" s="1"/>
  <c r="Q24" i="6"/>
  <c r="V24" i="6"/>
  <c r="R32" i="6"/>
  <c r="U32" i="6"/>
  <c r="T40" i="6"/>
  <c r="T41" i="6" s="1"/>
  <c r="S16" i="6"/>
  <c r="R16" i="6"/>
  <c r="W32" i="6"/>
  <c r="M40" i="6"/>
  <c r="CB256" i="2"/>
  <c r="CC256" i="2" s="1"/>
  <c r="P41" i="6"/>
  <c r="O41" i="6"/>
  <c r="Q40" i="6"/>
  <c r="Q41" i="6" s="1"/>
  <c r="U40" i="6"/>
  <c r="U41" i="6" s="1"/>
  <c r="G127" i="3"/>
  <c r="G122" i="3"/>
  <c r="X39" i="6"/>
  <c r="N40" i="6"/>
  <c r="N41" i="6" s="1"/>
  <c r="CB261" i="2"/>
  <c r="CC261" i="2" s="1"/>
  <c r="R41" i="6"/>
  <c r="V41" i="6"/>
  <c r="W41" i="6"/>
  <c r="CB262" i="2"/>
  <c r="CC262" i="2" s="1"/>
  <c r="M41" i="6"/>
  <c r="X31" i="6"/>
  <c r="CB234" i="2"/>
  <c r="CC234" i="2" s="1"/>
  <c r="CB210" i="2"/>
  <c r="CC210" i="2" s="1"/>
  <c r="CB232" i="2"/>
  <c r="CC232" i="2" s="1"/>
  <c r="Q32" i="6"/>
  <c r="CB225" i="2"/>
  <c r="CB233" i="2"/>
  <c r="CC233" i="2" s="1"/>
  <c r="CB241" i="2"/>
  <c r="CC241" i="2" s="1"/>
  <c r="CB194" i="2"/>
  <c r="CC194" i="2" s="1"/>
  <c r="CB198" i="2"/>
  <c r="CC198" i="2" s="1"/>
  <c r="CB227" i="2"/>
  <c r="CC227" i="2" s="1"/>
  <c r="CB218" i="2"/>
  <c r="CC218" i="2" s="1"/>
  <c r="CB220" i="2"/>
  <c r="CC220" i="2" s="1"/>
  <c r="CB236" i="2"/>
  <c r="CC236" i="2" s="1"/>
  <c r="T32" i="6"/>
  <c r="CB199" i="2"/>
  <c r="CC199" i="2" s="1"/>
  <c r="CB215" i="2"/>
  <c r="CC215" i="2" s="1"/>
  <c r="CB193" i="2"/>
  <c r="CC193" i="2" s="1"/>
  <c r="CB197" i="2"/>
  <c r="CC197" i="2" s="1"/>
  <c r="CB207" i="2"/>
  <c r="CC207" i="2" s="1"/>
  <c r="S32" i="6"/>
  <c r="CB201" i="2"/>
  <c r="CC201" i="2" s="1"/>
  <c r="CB219" i="2"/>
  <c r="CC219" i="2" s="1"/>
  <c r="CB212" i="2"/>
  <c r="CC212" i="2" s="1"/>
  <c r="X30" i="6"/>
  <c r="X32" i="6" s="1"/>
  <c r="CB206" i="2"/>
  <c r="CC206" i="2" s="1"/>
  <c r="CB235" i="2"/>
  <c r="CC235" i="2" s="1"/>
  <c r="CB222" i="2"/>
  <c r="CC222" i="2" s="1"/>
  <c r="CB242" i="2"/>
  <c r="CC242" i="2" s="1"/>
  <c r="CB224" i="2"/>
  <c r="CC224" i="2" s="1"/>
  <c r="CB240" i="2"/>
  <c r="CC240" i="2" s="1"/>
  <c r="P32" i="6"/>
  <c r="N32" i="6"/>
  <c r="M32" i="6"/>
  <c r="CB209" i="2"/>
  <c r="CC209" i="2" s="1"/>
  <c r="CB217" i="2"/>
  <c r="CC217" i="2" s="1"/>
  <c r="N20" i="6"/>
  <c r="N21" i="6" s="1"/>
  <c r="V28" i="6"/>
  <c r="V29" i="6" s="1"/>
  <c r="CB131" i="2"/>
  <c r="CC131" i="2" s="1"/>
  <c r="S28" i="6"/>
  <c r="S29" i="6" s="1"/>
  <c r="M20" i="6"/>
  <c r="M21" i="6" s="1"/>
  <c r="X19" i="6"/>
  <c r="X23" i="6"/>
  <c r="X27" i="6"/>
  <c r="CB140" i="2"/>
  <c r="CC140" i="2" s="1"/>
  <c r="CB148" i="2"/>
  <c r="CC148" i="2" s="1"/>
  <c r="CB164" i="2"/>
  <c r="CC164" i="2" s="1"/>
  <c r="CB180" i="2"/>
  <c r="CC180" i="2" s="1"/>
  <c r="N28" i="6"/>
  <c r="N29" i="6" s="1"/>
  <c r="R20" i="6"/>
  <c r="R21" i="6" s="1"/>
  <c r="O28" i="6"/>
  <c r="O29" i="6" s="1"/>
  <c r="W28" i="6"/>
  <c r="W29" i="6" s="1"/>
  <c r="T28" i="6"/>
  <c r="T29" i="6" s="1"/>
  <c r="Q28" i="6"/>
  <c r="Q29" i="6" s="1"/>
  <c r="U28" i="6"/>
  <c r="U29" i="6" s="1"/>
  <c r="M28" i="6"/>
  <c r="M29" i="6" s="1"/>
  <c r="CB134" i="2"/>
  <c r="CC134" i="2" s="1"/>
  <c r="CB142" i="2"/>
  <c r="CC142" i="2" s="1"/>
  <c r="CB150" i="2"/>
  <c r="CC150" i="2" s="1"/>
  <c r="CB158" i="2"/>
  <c r="CC158" i="2" s="1"/>
  <c r="CB166" i="2"/>
  <c r="CC166" i="2" s="1"/>
  <c r="CB174" i="2"/>
  <c r="CC174" i="2" s="1"/>
  <c r="CB182" i="2"/>
  <c r="CC182" i="2" s="1"/>
  <c r="P16" i="6"/>
  <c r="M16" i="6"/>
  <c r="N24" i="6"/>
  <c r="R24" i="6"/>
  <c r="O24" i="6"/>
  <c r="S20" i="6"/>
  <c r="S21" i="6" s="1"/>
  <c r="W24" i="6"/>
  <c r="T24" i="6"/>
  <c r="P28" i="6"/>
  <c r="P29" i="6" s="1"/>
  <c r="R28" i="6"/>
  <c r="R29" i="6" s="1"/>
  <c r="CB137" i="2"/>
  <c r="CC137" i="2" s="1"/>
  <c r="Q20" i="6"/>
  <c r="Q21" i="6" s="1"/>
  <c r="P20" i="6"/>
  <c r="P21" i="6" s="1"/>
  <c r="CB132" i="2"/>
  <c r="CC132" i="2" s="1"/>
  <c r="CB156" i="2"/>
  <c r="CC156" i="2" s="1"/>
  <c r="X22" i="6"/>
  <c r="CB136" i="2"/>
  <c r="CC136" i="2" s="1"/>
  <c r="CB144" i="2"/>
  <c r="CC144" i="2" s="1"/>
  <c r="CB152" i="2"/>
  <c r="CC152" i="2" s="1"/>
  <c r="CB160" i="2"/>
  <c r="CC160" i="2" s="1"/>
  <c r="CB168" i="2"/>
  <c r="CC168" i="2" s="1"/>
  <c r="CB176" i="2"/>
  <c r="CC176" i="2" s="1"/>
  <c r="Q16" i="6"/>
  <c r="N16" i="6"/>
  <c r="V20" i="6"/>
  <c r="V21" i="6" s="1"/>
  <c r="O20" i="6"/>
  <c r="O21" i="6" s="1"/>
  <c r="W20" i="6"/>
  <c r="W21" i="6" s="1"/>
  <c r="T20" i="6"/>
  <c r="T21" i="6" s="1"/>
  <c r="U20" i="6"/>
  <c r="U21" i="6" s="1"/>
  <c r="M24" i="6"/>
  <c r="P24" i="6"/>
  <c r="X11" i="6"/>
  <c r="X12" i="6" s="1"/>
  <c r="X14" i="6"/>
  <c r="X16" i="6" s="1"/>
  <c r="CB121" i="2"/>
  <c r="CC121" i="2" s="1"/>
  <c r="CB74" i="2"/>
  <c r="CC74" i="2" s="1"/>
  <c r="Z58" i="2"/>
  <c r="BB58" i="2" s="1"/>
  <c r="X7" i="6"/>
  <c r="X3" i="6"/>
  <c r="X4" i="6" s="1"/>
  <c r="X5" i="6" s="1"/>
  <c r="X6" i="6"/>
  <c r="CB58" i="2"/>
  <c r="CC58" i="2" s="1"/>
  <c r="N8" i="6"/>
  <c r="N9" i="6" s="1"/>
  <c r="M8" i="6"/>
  <c r="M9" i="6" s="1"/>
  <c r="R8" i="6"/>
  <c r="R9" i="6" s="1"/>
  <c r="O8" i="6"/>
  <c r="O9" i="6" s="1"/>
  <c r="V8" i="6"/>
  <c r="V9" i="6" s="1"/>
  <c r="Q8" i="6"/>
  <c r="Q9" i="6" s="1"/>
  <c r="CB5" i="2"/>
  <c r="CC5" i="2" s="1"/>
  <c r="U8" i="6"/>
  <c r="U9" i="6" s="1"/>
  <c r="S8" i="6"/>
  <c r="S9" i="6" s="1"/>
  <c r="G130" i="3"/>
  <c r="Z258" i="2"/>
  <c r="BA258" i="2"/>
  <c r="Z306" i="2"/>
  <c r="BA306" i="2"/>
  <c r="Z291" i="2"/>
  <c r="BA291" i="2"/>
  <c r="Z269" i="2"/>
  <c r="BA269" i="2"/>
  <c r="Z301" i="2"/>
  <c r="BA301" i="2"/>
  <c r="Z280" i="2"/>
  <c r="BA280" i="2"/>
  <c r="Z262" i="2"/>
  <c r="BA262" i="2"/>
  <c r="Z278" i="2"/>
  <c r="BA278" i="2"/>
  <c r="Z294" i="2"/>
  <c r="BA294" i="2"/>
  <c r="Z256" i="2"/>
  <c r="BA256" i="2"/>
  <c r="Z263" i="2"/>
  <c r="BA263" i="2"/>
  <c r="Z279" i="2"/>
  <c r="BA279" i="2"/>
  <c r="Z295" i="2"/>
  <c r="BA295" i="2"/>
  <c r="Z257" i="2"/>
  <c r="BA257" i="2"/>
  <c r="Z273" i="2"/>
  <c r="BA273" i="2"/>
  <c r="Z289" i="2"/>
  <c r="BA289" i="2"/>
  <c r="Z305" i="2"/>
  <c r="BA305" i="2"/>
  <c r="Z268" i="2"/>
  <c r="BA268" i="2"/>
  <c r="Z284" i="2"/>
  <c r="BA284" i="2"/>
  <c r="Z300" i="2"/>
  <c r="BA300" i="2"/>
  <c r="Z274" i="2"/>
  <c r="BA274" i="2"/>
  <c r="Z275" i="2"/>
  <c r="BA275" i="2"/>
  <c r="Z285" i="2"/>
  <c r="BA285" i="2"/>
  <c r="Z282" i="2"/>
  <c r="BA282" i="2"/>
  <c r="Z267" i="2"/>
  <c r="BA267" i="2"/>
  <c r="Z283" i="2"/>
  <c r="BA283" i="2"/>
  <c r="Z299" i="2"/>
  <c r="BA299" i="2"/>
  <c r="Z261" i="2"/>
  <c r="BA261" i="2"/>
  <c r="Z277" i="2"/>
  <c r="BA277" i="2"/>
  <c r="Z293" i="2"/>
  <c r="BA293" i="2"/>
  <c r="Z309" i="2"/>
  <c r="BA309" i="2"/>
  <c r="BA308" i="2"/>
  <c r="Z272" i="2"/>
  <c r="BA272" i="2"/>
  <c r="Z288" i="2"/>
  <c r="BA288" i="2"/>
  <c r="Z304" i="2"/>
  <c r="BA304" i="2"/>
  <c r="Z290" i="2"/>
  <c r="BA290" i="2"/>
  <c r="Z259" i="2"/>
  <c r="BA259" i="2"/>
  <c r="Z307" i="2"/>
  <c r="BA307" i="2"/>
  <c r="Z264" i="2"/>
  <c r="BA264" i="2"/>
  <c r="Z296" i="2"/>
  <c r="BA296" i="2"/>
  <c r="Z266" i="2"/>
  <c r="BA266" i="2"/>
  <c r="Z298" i="2"/>
  <c r="BA298" i="2"/>
  <c r="Z270" i="2"/>
  <c r="BA270" i="2"/>
  <c r="Z286" i="2"/>
  <c r="BA286" i="2"/>
  <c r="Z302" i="2"/>
  <c r="BA302" i="2"/>
  <c r="Z271" i="2"/>
  <c r="BA271" i="2"/>
  <c r="Z287" i="2"/>
  <c r="BA287" i="2"/>
  <c r="Z303" i="2"/>
  <c r="BA303" i="2"/>
  <c r="Z265" i="2"/>
  <c r="BA265" i="2"/>
  <c r="Z281" i="2"/>
  <c r="BA281" i="2"/>
  <c r="Z297" i="2"/>
  <c r="BA297" i="2"/>
  <c r="Z260" i="2"/>
  <c r="BA260" i="2"/>
  <c r="Z276" i="2"/>
  <c r="BA276" i="2"/>
  <c r="Z292" i="2"/>
  <c r="BA292" i="2"/>
  <c r="Z199" i="2"/>
  <c r="BA199" i="2"/>
  <c r="Z215" i="2"/>
  <c r="BA215" i="2"/>
  <c r="Z231" i="2"/>
  <c r="BA231" i="2"/>
  <c r="Z200" i="2"/>
  <c r="BA200" i="2"/>
  <c r="Z216" i="2"/>
  <c r="BA216" i="2"/>
  <c r="Z232" i="2"/>
  <c r="BA232" i="2"/>
  <c r="Z193" i="2"/>
  <c r="BA193" i="2"/>
  <c r="BA225" i="2"/>
  <c r="Z241" i="2"/>
  <c r="BA241" i="2"/>
  <c r="Z202" i="2"/>
  <c r="BA202" i="2"/>
  <c r="Z218" i="2"/>
  <c r="BA218" i="2"/>
  <c r="Z234" i="2"/>
  <c r="BA234" i="2"/>
  <c r="Z235" i="2"/>
  <c r="BA235" i="2"/>
  <c r="Z220" i="2"/>
  <c r="BA220" i="2"/>
  <c r="Z197" i="2"/>
  <c r="BA197" i="2"/>
  <c r="Z229" i="2"/>
  <c r="BA229" i="2"/>
  <c r="Z206" i="2"/>
  <c r="BA206" i="2"/>
  <c r="Z238" i="2"/>
  <c r="BA238" i="2"/>
  <c r="Z207" i="2"/>
  <c r="BA207" i="2"/>
  <c r="Z223" i="2"/>
  <c r="BA223" i="2"/>
  <c r="Z239" i="2"/>
  <c r="BA239" i="2"/>
  <c r="Z208" i="2"/>
  <c r="BA208" i="2"/>
  <c r="Z224" i="2"/>
  <c r="BA224" i="2"/>
  <c r="Z240" i="2"/>
  <c r="BA240" i="2"/>
  <c r="Z201" i="2"/>
  <c r="BA201" i="2"/>
  <c r="Z217" i="2"/>
  <c r="BA217" i="2"/>
  <c r="Z233" i="2"/>
  <c r="BA233" i="2"/>
  <c r="Z194" i="2"/>
  <c r="BA194" i="2"/>
  <c r="Z210" i="2"/>
  <c r="BA210" i="2"/>
  <c r="Z226" i="2"/>
  <c r="BA226" i="2"/>
  <c r="Z242" i="2"/>
  <c r="BA242" i="2"/>
  <c r="Z209" i="2"/>
  <c r="BA209" i="2"/>
  <c r="Z203" i="2"/>
  <c r="BA203" i="2"/>
  <c r="Z219" i="2"/>
  <c r="BA219" i="2"/>
  <c r="Z204" i="2"/>
  <c r="BA204" i="2"/>
  <c r="Z236" i="2"/>
  <c r="BA236" i="2"/>
  <c r="Z213" i="2"/>
  <c r="BA213" i="2"/>
  <c r="Z245" i="2"/>
  <c r="BB245" i="2" s="1"/>
  <c r="BA245" i="2"/>
  <c r="Z222" i="2"/>
  <c r="BA222" i="2"/>
  <c r="Z195" i="2"/>
  <c r="BB195" i="2" s="1"/>
  <c r="BA195" i="2"/>
  <c r="Z211" i="2"/>
  <c r="BA211" i="2"/>
  <c r="Z227" i="2"/>
  <c r="BB227" i="2" s="1"/>
  <c r="BA227" i="2"/>
  <c r="Z243" i="2"/>
  <c r="BA243" i="2"/>
  <c r="Z196" i="2"/>
  <c r="BB196" i="2" s="1"/>
  <c r="BA196" i="2"/>
  <c r="Z212" i="2"/>
  <c r="BA212" i="2"/>
  <c r="Z228" i="2"/>
  <c r="BB228" i="2" s="1"/>
  <c r="BA228" i="2"/>
  <c r="Z205" i="2"/>
  <c r="BA205" i="2"/>
  <c r="Z221" i="2"/>
  <c r="BB221" i="2" s="1"/>
  <c r="BA221" i="2"/>
  <c r="Z237" i="2"/>
  <c r="BA237" i="2"/>
  <c r="Z198" i="2"/>
  <c r="BB198" i="2" s="1"/>
  <c r="BA198" i="2"/>
  <c r="Z214" i="2"/>
  <c r="BA214" i="2"/>
  <c r="Z230" i="2"/>
  <c r="BB230" i="2" s="1"/>
  <c r="BA230" i="2"/>
  <c r="Z192" i="2"/>
  <c r="BA192" i="2"/>
  <c r="Z136" i="2"/>
  <c r="BA136" i="2"/>
  <c r="Z152" i="2"/>
  <c r="BA152" i="2"/>
  <c r="Z168" i="2"/>
  <c r="BA168" i="2"/>
  <c r="Z184" i="2"/>
  <c r="BA184" i="2"/>
  <c r="Z146" i="2"/>
  <c r="BA146" i="2"/>
  <c r="Z162" i="2"/>
  <c r="BB162" i="2" s="1"/>
  <c r="BA162" i="2"/>
  <c r="Z178" i="2"/>
  <c r="BA178" i="2"/>
  <c r="Z137" i="2"/>
  <c r="BB137" i="2" s="1"/>
  <c r="BA137" i="2"/>
  <c r="Z153" i="2"/>
  <c r="BA153" i="2"/>
  <c r="Z173" i="2"/>
  <c r="BB173" i="2" s="1"/>
  <c r="BA173" i="2"/>
  <c r="Z139" i="2"/>
  <c r="BA139" i="2"/>
  <c r="Z155" i="2"/>
  <c r="BB155" i="2" s="1"/>
  <c r="BA155" i="2"/>
  <c r="Z171" i="2"/>
  <c r="BA171" i="2"/>
  <c r="Z156" i="2"/>
  <c r="BB156" i="2" s="1"/>
  <c r="BA156" i="2"/>
  <c r="Z150" i="2"/>
  <c r="BA150" i="2"/>
  <c r="Z182" i="2"/>
  <c r="BB182" i="2" s="1"/>
  <c r="BA182" i="2"/>
  <c r="Z157" i="2"/>
  <c r="BA157" i="2"/>
  <c r="Z143" i="2"/>
  <c r="BB143" i="2" s="1"/>
  <c r="BA143" i="2"/>
  <c r="Z175" i="2"/>
  <c r="BA175" i="2"/>
  <c r="Z144" i="2"/>
  <c r="BB144" i="2" s="1"/>
  <c r="BA144" i="2"/>
  <c r="Z160" i="2"/>
  <c r="BA160" i="2"/>
  <c r="Z176" i="2"/>
  <c r="BB176" i="2" s="1"/>
  <c r="BA176" i="2"/>
  <c r="Z131" i="2"/>
  <c r="BA131" i="2"/>
  <c r="Z138" i="2"/>
  <c r="BB138" i="2" s="1"/>
  <c r="BA138" i="2"/>
  <c r="Z154" i="2"/>
  <c r="BA154" i="2"/>
  <c r="Z170" i="2"/>
  <c r="BB170" i="2" s="1"/>
  <c r="BA170" i="2"/>
  <c r="Z145" i="2"/>
  <c r="BA145" i="2"/>
  <c r="Z161" i="2"/>
  <c r="BB161" i="2" s="1"/>
  <c r="BA161" i="2"/>
  <c r="Z181" i="2"/>
  <c r="BA181" i="2"/>
  <c r="Z147" i="2"/>
  <c r="BB147" i="2" s="1"/>
  <c r="BA147" i="2"/>
  <c r="Z163" i="2"/>
  <c r="BA163" i="2"/>
  <c r="Z179" i="2"/>
  <c r="BB179" i="2" s="1"/>
  <c r="BA179" i="2"/>
  <c r="Z140" i="2"/>
  <c r="BA140" i="2"/>
  <c r="Z172" i="2"/>
  <c r="BB172" i="2" s="1"/>
  <c r="BA172" i="2"/>
  <c r="Z134" i="2"/>
  <c r="BA134" i="2"/>
  <c r="Z166" i="2"/>
  <c r="BB166" i="2" s="1"/>
  <c r="BA166" i="2"/>
  <c r="Z141" i="2"/>
  <c r="BA141" i="2"/>
  <c r="Z177" i="2"/>
  <c r="BB177" i="2" s="1"/>
  <c r="BA177" i="2"/>
  <c r="Z159" i="2"/>
  <c r="BA159" i="2"/>
  <c r="Z132" i="2"/>
  <c r="BB132" i="2" s="1"/>
  <c r="BA132" i="2"/>
  <c r="Z148" i="2"/>
  <c r="BA148" i="2"/>
  <c r="Z164" i="2"/>
  <c r="BB164" i="2" s="1"/>
  <c r="BA164" i="2"/>
  <c r="Z180" i="2"/>
  <c r="BA180" i="2"/>
  <c r="Z142" i="2"/>
  <c r="BB142" i="2" s="1"/>
  <c r="BA142" i="2"/>
  <c r="Z158" i="2"/>
  <c r="BA158" i="2"/>
  <c r="Z174" i="2"/>
  <c r="BB174" i="2" s="1"/>
  <c r="BA174" i="2"/>
  <c r="Z169" i="2"/>
  <c r="BA169" i="2"/>
  <c r="Z133" i="2"/>
  <c r="BB133" i="2" s="1"/>
  <c r="BA133" i="2"/>
  <c r="Z149" i="2"/>
  <c r="BA149" i="2"/>
  <c r="Z165" i="2"/>
  <c r="BB165" i="2" s="1"/>
  <c r="BA165" i="2"/>
  <c r="Z135" i="2"/>
  <c r="BA135" i="2"/>
  <c r="Z151" i="2"/>
  <c r="BB151" i="2" s="1"/>
  <c r="BA151" i="2"/>
  <c r="Z167" i="2"/>
  <c r="BA167" i="2"/>
  <c r="Z75" i="2"/>
  <c r="BA75" i="2"/>
  <c r="Z107" i="2"/>
  <c r="BA107" i="2"/>
  <c r="Z100" i="2"/>
  <c r="BA100" i="2"/>
  <c r="Z101" i="2"/>
  <c r="BA101" i="2"/>
  <c r="Z114" i="2"/>
  <c r="BA114" i="2"/>
  <c r="Z79" i="2"/>
  <c r="BA79" i="2"/>
  <c r="Z95" i="2"/>
  <c r="BA95" i="2"/>
  <c r="Z111" i="2"/>
  <c r="BA111" i="2"/>
  <c r="Z72" i="2"/>
  <c r="BA72" i="2"/>
  <c r="Z88" i="2"/>
  <c r="BA88" i="2"/>
  <c r="Z104" i="2"/>
  <c r="BA104" i="2"/>
  <c r="Z69" i="2"/>
  <c r="BA69" i="2"/>
  <c r="Z85" i="2"/>
  <c r="BA85" i="2"/>
  <c r="Z89" i="2"/>
  <c r="BA89" i="2"/>
  <c r="Z109" i="2"/>
  <c r="BA109" i="2"/>
  <c r="Z70" i="2"/>
  <c r="BA70" i="2"/>
  <c r="Z86" i="2"/>
  <c r="BA86" i="2"/>
  <c r="Z102" i="2"/>
  <c r="BA102" i="2"/>
  <c r="Z118" i="2"/>
  <c r="BA118" i="2"/>
  <c r="Z82" i="2"/>
  <c r="BA82" i="2"/>
  <c r="Z83" i="2"/>
  <c r="BA83" i="2"/>
  <c r="Z76" i="2"/>
  <c r="BA76" i="2"/>
  <c r="Z108" i="2"/>
  <c r="BA108" i="2"/>
  <c r="Z105" i="2"/>
  <c r="BA105" i="2"/>
  <c r="Z73" i="2"/>
  <c r="BA73" i="2"/>
  <c r="Z93" i="2"/>
  <c r="BA93" i="2"/>
  <c r="Z113" i="2"/>
  <c r="BA113" i="2"/>
  <c r="Z74" i="2"/>
  <c r="BA74" i="2"/>
  <c r="Z90" i="2"/>
  <c r="BA90" i="2"/>
  <c r="Z106" i="2"/>
  <c r="BA106" i="2"/>
  <c r="Z68" i="2"/>
  <c r="BA68" i="2"/>
  <c r="Z91" i="2"/>
  <c r="BA91" i="2"/>
  <c r="Z84" i="2"/>
  <c r="BA84" i="2"/>
  <c r="Z116" i="2"/>
  <c r="BA116" i="2"/>
  <c r="Z81" i="2"/>
  <c r="BA81" i="2"/>
  <c r="Z121" i="2"/>
  <c r="BA121" i="2"/>
  <c r="Z98" i="2"/>
  <c r="BA98" i="2"/>
  <c r="Z99" i="2"/>
  <c r="BA99" i="2"/>
  <c r="Z115" i="2"/>
  <c r="BA115" i="2"/>
  <c r="Z92" i="2"/>
  <c r="BA92" i="2"/>
  <c r="Z71" i="2"/>
  <c r="BA71" i="2"/>
  <c r="Z87" i="2"/>
  <c r="BB87" i="2" s="1"/>
  <c r="BA87" i="2"/>
  <c r="Z103" i="2"/>
  <c r="BA103" i="2"/>
  <c r="Z119" i="2"/>
  <c r="BB119" i="2" s="1"/>
  <c r="BA119" i="2"/>
  <c r="Z80" i="2"/>
  <c r="BA80" i="2"/>
  <c r="Z96" i="2"/>
  <c r="BB96" i="2" s="1"/>
  <c r="BA96" i="2"/>
  <c r="Z112" i="2"/>
  <c r="BA112" i="2"/>
  <c r="Z77" i="2"/>
  <c r="BB77" i="2" s="1"/>
  <c r="BA77" i="2"/>
  <c r="Z97" i="2"/>
  <c r="BA97" i="2"/>
  <c r="Z117" i="2"/>
  <c r="BB117" i="2" s="1"/>
  <c r="BA117" i="2"/>
  <c r="Z78" i="2"/>
  <c r="BA78" i="2"/>
  <c r="Z94" i="2"/>
  <c r="BB94" i="2" s="1"/>
  <c r="BA94" i="2"/>
  <c r="Z110" i="2"/>
  <c r="BA110" i="2"/>
  <c r="BA22" i="2"/>
  <c r="Z22" i="2"/>
  <c r="BA54" i="2"/>
  <c r="Z54" i="2"/>
  <c r="BA32" i="2"/>
  <c r="Z32" i="2"/>
  <c r="BA48" i="2"/>
  <c r="Z48" i="2"/>
  <c r="BA29" i="2"/>
  <c r="Z29" i="2"/>
  <c r="BA17" i="2"/>
  <c r="Z17" i="2"/>
  <c r="BA10" i="2"/>
  <c r="Z10" i="2"/>
  <c r="BA26" i="2"/>
  <c r="Z26" i="2"/>
  <c r="BA42" i="2"/>
  <c r="Z42" i="2"/>
  <c r="BB47" i="2"/>
  <c r="BB37" i="2"/>
  <c r="BA6" i="2"/>
  <c r="Z6" i="2"/>
  <c r="BA38" i="2"/>
  <c r="Z38" i="2"/>
  <c r="BA11" i="2"/>
  <c r="Z11" i="2"/>
  <c r="BA43" i="2"/>
  <c r="Z43" i="2"/>
  <c r="BA16" i="2"/>
  <c r="Z16" i="2"/>
  <c r="BA49" i="2"/>
  <c r="Z49" i="2"/>
  <c r="BB51" i="2"/>
  <c r="BB56" i="2"/>
  <c r="BA27" i="2"/>
  <c r="Z27" i="2"/>
  <c r="BA5" i="2"/>
  <c r="Z5" i="2"/>
  <c r="BA18" i="2"/>
  <c r="Z18" i="2"/>
  <c r="BA34" i="2"/>
  <c r="Z34" i="2"/>
  <c r="BA50" i="2"/>
  <c r="Z50" i="2"/>
  <c r="BA7" i="2"/>
  <c r="Z7" i="2"/>
  <c r="BA23" i="2"/>
  <c r="Z23" i="2"/>
  <c r="BA39" i="2"/>
  <c r="Z39" i="2"/>
  <c r="BA55" i="2"/>
  <c r="Z55" i="2"/>
  <c r="BA12" i="2"/>
  <c r="Z12" i="2"/>
  <c r="BA28" i="2"/>
  <c r="Z28" i="2"/>
  <c r="BB53" i="2"/>
  <c r="BA58" i="2"/>
  <c r="BA15" i="2"/>
  <c r="BA31" i="2"/>
  <c r="BA47" i="2"/>
  <c r="BA20" i="2"/>
  <c r="BA36" i="2"/>
  <c r="BA52" i="2"/>
  <c r="BA37" i="2"/>
  <c r="BA25" i="2"/>
  <c r="BA14" i="2"/>
  <c r="BA30" i="2"/>
  <c r="BA46" i="2"/>
  <c r="BA19" i="2"/>
  <c r="BA35" i="2"/>
  <c r="BA51" i="2"/>
  <c r="BA8" i="2"/>
  <c r="BA24" i="2"/>
  <c r="BA40" i="2"/>
  <c r="BA56" i="2"/>
  <c r="BA9" i="2"/>
  <c r="BA45" i="2"/>
  <c r="BA33" i="2"/>
  <c r="BA44" i="2"/>
  <c r="BA21" i="2"/>
  <c r="BA53" i="2"/>
  <c r="BA13" i="2"/>
  <c r="BA41" i="2"/>
  <c r="G136" i="3"/>
  <c r="BB152" i="2" l="1"/>
  <c r="X40" i="6"/>
  <c r="BB92" i="2"/>
  <c r="BB110" i="2"/>
  <c r="BB97" i="2"/>
  <c r="BB80" i="2"/>
  <c r="BB71" i="2"/>
  <c r="BB99" i="2"/>
  <c r="BB78" i="2"/>
  <c r="BB112" i="2"/>
  <c r="BB103" i="2"/>
  <c r="BB115" i="2"/>
  <c r="X41" i="6"/>
  <c r="BB21" i="2"/>
  <c r="BB39" i="2"/>
  <c r="BB34" i="2"/>
  <c r="BB40" i="2"/>
  <c r="BB16" i="2"/>
  <c r="BB6" i="2"/>
  <c r="BB31" i="2"/>
  <c r="BB17" i="2"/>
  <c r="BB54" i="2"/>
  <c r="BB41" i="2"/>
  <c r="BB44" i="2"/>
  <c r="BB45" i="2"/>
  <c r="BB24" i="2"/>
  <c r="BB19" i="2"/>
  <c r="BB36" i="2"/>
  <c r="BB15" i="2"/>
  <c r="BB30" i="2"/>
  <c r="BB12" i="2"/>
  <c r="BB7" i="2"/>
  <c r="BB5" i="2"/>
  <c r="BB33" i="2"/>
  <c r="BB35" i="2"/>
  <c r="BB11" i="2"/>
  <c r="BB52" i="2"/>
  <c r="BB26" i="2"/>
  <c r="BB48" i="2"/>
  <c r="BB46" i="2"/>
  <c r="BB13" i="2"/>
  <c r="BB28" i="2"/>
  <c r="BB55" i="2"/>
  <c r="BB23" i="2"/>
  <c r="BB50" i="2"/>
  <c r="BB18" i="2"/>
  <c r="BB27" i="2"/>
  <c r="BB9" i="2"/>
  <c r="BB8" i="2"/>
  <c r="BB49" i="2"/>
  <c r="BB43" i="2"/>
  <c r="BB38" i="2"/>
  <c r="BB25" i="2"/>
  <c r="BB20" i="2"/>
  <c r="BB42" i="2"/>
  <c r="BB10" i="2"/>
  <c r="BB29" i="2"/>
  <c r="BB32" i="2"/>
  <c r="BB22" i="2"/>
  <c r="BB14" i="2"/>
  <c r="X8" i="6"/>
  <c r="X9" i="6" s="1"/>
  <c r="G135" i="3"/>
  <c r="BB276" i="2"/>
  <c r="BB265" i="2"/>
  <c r="BB302" i="2"/>
  <c r="BB264" i="2"/>
  <c r="BB293" i="2"/>
  <c r="BB261" i="2"/>
  <c r="BB283" i="2"/>
  <c r="BB282" i="2"/>
  <c r="BB275" i="2"/>
  <c r="BB297" i="2"/>
  <c r="BB287" i="2"/>
  <c r="BB270" i="2"/>
  <c r="BB266" i="2"/>
  <c r="BB259" i="2"/>
  <c r="BB292" i="2"/>
  <c r="BB260" i="2"/>
  <c r="BB281" i="2"/>
  <c r="BB303" i="2"/>
  <c r="BB271" i="2"/>
  <c r="BB286" i="2"/>
  <c r="BB298" i="2"/>
  <c r="BB296" i="2"/>
  <c r="BB192" i="2"/>
  <c r="BB214" i="2"/>
  <c r="BB237" i="2"/>
  <c r="BB205" i="2"/>
  <c r="BB212" i="2"/>
  <c r="BB243" i="2"/>
  <c r="BB211" i="2"/>
  <c r="BB222" i="2"/>
  <c r="X28" i="6"/>
  <c r="X29" i="6" s="1"/>
  <c r="X24" i="6"/>
  <c r="X20" i="6"/>
  <c r="X21" i="6" s="1"/>
  <c r="BB307" i="2"/>
  <c r="BB290" i="2"/>
  <c r="BB288" i="2"/>
  <c r="BB300" i="2"/>
  <c r="BB268" i="2"/>
  <c r="BB289" i="2"/>
  <c r="BB257" i="2"/>
  <c r="BB279" i="2"/>
  <c r="BB256" i="2"/>
  <c r="BB278" i="2"/>
  <c r="BB280" i="2"/>
  <c r="BB269" i="2"/>
  <c r="BB306" i="2"/>
  <c r="BB308" i="2"/>
  <c r="BB309" i="2"/>
  <c r="BB277" i="2"/>
  <c r="BB299" i="2"/>
  <c r="BB267" i="2"/>
  <c r="BB285" i="2"/>
  <c r="BB274" i="2"/>
  <c r="BB304" i="2"/>
  <c r="BB272" i="2"/>
  <c r="BB284" i="2"/>
  <c r="BB305" i="2"/>
  <c r="BB273" i="2"/>
  <c r="BB295" i="2"/>
  <c r="BB263" i="2"/>
  <c r="BB294" i="2"/>
  <c r="BB262" i="2"/>
  <c r="BB301" i="2"/>
  <c r="BB291" i="2"/>
  <c r="BB258" i="2"/>
  <c r="BB236" i="2"/>
  <c r="BB219" i="2"/>
  <c r="BB209" i="2"/>
  <c r="BB226" i="2"/>
  <c r="BB194" i="2"/>
  <c r="BB217" i="2"/>
  <c r="BB240" i="2"/>
  <c r="BB208" i="2"/>
  <c r="BB223" i="2"/>
  <c r="BB238" i="2"/>
  <c r="BB229" i="2"/>
  <c r="BB220" i="2"/>
  <c r="BB234" i="2"/>
  <c r="BB202" i="2"/>
  <c r="BB232" i="2"/>
  <c r="BB200" i="2"/>
  <c r="BB215" i="2"/>
  <c r="BB213" i="2"/>
  <c r="BB204" i="2"/>
  <c r="BB203" i="2"/>
  <c r="BB242" i="2"/>
  <c r="BB210" i="2"/>
  <c r="BB233" i="2"/>
  <c r="BB201" i="2"/>
  <c r="BB224" i="2"/>
  <c r="BB239" i="2"/>
  <c r="BB207" i="2"/>
  <c r="BB206" i="2"/>
  <c r="BB197" i="2"/>
  <c r="BB235" i="2"/>
  <c r="BB218" i="2"/>
  <c r="BB241" i="2"/>
  <c r="BB193" i="2"/>
  <c r="BB216" i="2"/>
  <c r="BB231" i="2"/>
  <c r="BB199" i="2"/>
  <c r="BB167" i="2"/>
  <c r="BB135" i="2"/>
  <c r="BB149" i="2"/>
  <c r="BB169" i="2"/>
  <c r="BB158" i="2"/>
  <c r="BB180" i="2"/>
  <c r="BB148" i="2"/>
  <c r="BB159" i="2"/>
  <c r="BB141" i="2"/>
  <c r="BB134" i="2"/>
  <c r="BB140" i="2"/>
  <c r="BB163" i="2"/>
  <c r="BB181" i="2"/>
  <c r="BB145" i="2"/>
  <c r="BB154" i="2"/>
  <c r="BB131" i="2"/>
  <c r="BB160" i="2"/>
  <c r="BB175" i="2"/>
  <c r="BB157" i="2"/>
  <c r="BB150" i="2"/>
  <c r="BB171" i="2"/>
  <c r="BB139" i="2"/>
  <c r="BB153" i="2"/>
  <c r="BB178" i="2"/>
  <c r="BB146" i="2"/>
  <c r="BB184" i="2"/>
  <c r="BB168" i="2"/>
  <c r="BB136" i="2"/>
  <c r="BB121" i="2"/>
  <c r="BB116" i="2"/>
  <c r="BB91" i="2"/>
  <c r="BB106" i="2"/>
  <c r="BB74" i="2"/>
  <c r="BB93" i="2"/>
  <c r="BB105" i="2"/>
  <c r="BB76" i="2"/>
  <c r="BB82" i="2"/>
  <c r="BB102" i="2"/>
  <c r="BB70" i="2"/>
  <c r="BB89" i="2"/>
  <c r="BB69" i="2"/>
  <c r="BB88" i="2"/>
  <c r="BB111" i="2"/>
  <c r="BB79" i="2"/>
  <c r="BB101" i="2"/>
  <c r="BB107" i="2"/>
  <c r="BB98" i="2"/>
  <c r="BB81" i="2"/>
  <c r="BB84" i="2"/>
  <c r="BB68" i="2"/>
  <c r="BB90" i="2"/>
  <c r="BB113" i="2"/>
  <c r="BB73" i="2"/>
  <c r="BB108" i="2"/>
  <c r="BB83" i="2"/>
  <c r="BB118" i="2"/>
  <c r="BB86" i="2"/>
  <c r="BB109" i="2"/>
  <c r="BB85" i="2"/>
  <c r="BB104" i="2"/>
  <c r="BB72" i="2"/>
  <c r="BB95" i="2"/>
  <c r="BB114" i="2"/>
  <c r="BB100" i="2"/>
  <c r="BB75" i="2"/>
  <c r="M225" i="2" l="1"/>
  <c r="AO225" i="2" l="1"/>
  <c r="BP225" i="2"/>
  <c r="CC225" i="2" s="1"/>
  <c r="Z225" i="2"/>
  <c r="BB225" i="2" s="1"/>
  <c r="BE131" i="2"/>
  <c r="BF131" i="2"/>
  <c r="BG131" i="2"/>
  <c r="BH131" i="2"/>
  <c r="BI131" i="2"/>
  <c r="BJ131" i="2"/>
  <c r="BK131" i="2"/>
  <c r="BL131" i="2"/>
  <c r="BM131" i="2"/>
  <c r="BN131" i="2"/>
  <c r="BO131" i="2"/>
  <c r="BN256" i="2" l="1"/>
  <c r="BO256" i="2"/>
  <c r="BN257" i="2"/>
  <c r="BO257" i="2"/>
  <c r="BN258" i="2"/>
  <c r="BO258" i="2"/>
  <c r="BN259" i="2"/>
  <c r="BO259" i="2"/>
  <c r="BN260" i="2"/>
  <c r="BO260" i="2"/>
  <c r="BN261" i="2"/>
  <c r="BO261" i="2"/>
  <c r="BN262" i="2"/>
  <c r="BO262" i="2"/>
  <c r="BN263" i="2"/>
  <c r="BO263" i="2"/>
  <c r="BN264" i="2"/>
  <c r="BO264" i="2"/>
  <c r="BN265" i="2"/>
  <c r="BO265" i="2"/>
  <c r="BN266" i="2"/>
  <c r="BO266" i="2"/>
  <c r="BN267" i="2"/>
  <c r="BO267" i="2"/>
  <c r="BN268" i="2"/>
  <c r="BO268" i="2"/>
  <c r="BN269" i="2"/>
  <c r="BO269" i="2"/>
  <c r="BN270" i="2"/>
  <c r="BO270" i="2"/>
  <c r="BN271" i="2"/>
  <c r="BO271" i="2"/>
  <c r="BN272" i="2"/>
  <c r="BO272" i="2"/>
  <c r="BN273" i="2"/>
  <c r="BO273" i="2"/>
  <c r="BN274" i="2"/>
  <c r="BO274" i="2"/>
  <c r="BN275" i="2"/>
  <c r="BO275" i="2"/>
  <c r="BN276" i="2"/>
  <c r="BO276" i="2"/>
  <c r="BN277" i="2"/>
  <c r="BO277" i="2"/>
  <c r="BN278" i="2"/>
  <c r="BO278" i="2"/>
  <c r="BN279" i="2"/>
  <c r="BO279" i="2"/>
  <c r="BN280" i="2"/>
  <c r="BO280" i="2"/>
  <c r="BN281" i="2"/>
  <c r="BO281" i="2"/>
  <c r="BN282" i="2"/>
  <c r="BO282" i="2"/>
  <c r="BN283" i="2"/>
  <c r="BO283" i="2"/>
  <c r="BN284" i="2"/>
  <c r="BO284" i="2"/>
  <c r="BN285" i="2"/>
  <c r="BO285" i="2"/>
  <c r="BN286" i="2"/>
  <c r="BO286" i="2"/>
  <c r="BN287" i="2"/>
  <c r="BO287" i="2"/>
  <c r="BN288" i="2"/>
  <c r="BO288" i="2"/>
  <c r="BN289" i="2"/>
  <c r="BO289" i="2"/>
  <c r="BN290" i="2"/>
  <c r="BO290" i="2"/>
  <c r="BN291" i="2"/>
  <c r="BO291" i="2"/>
  <c r="BN292" i="2"/>
  <c r="BO292" i="2"/>
  <c r="BN293" i="2"/>
  <c r="BO293" i="2"/>
  <c r="BN294" i="2"/>
  <c r="BO294" i="2"/>
  <c r="BN295" i="2"/>
  <c r="BO295" i="2"/>
  <c r="BN296" i="2"/>
  <c r="BO296" i="2"/>
  <c r="BN297" i="2"/>
  <c r="BO297" i="2"/>
  <c r="BN298" i="2"/>
  <c r="BO298" i="2"/>
  <c r="BN299" i="2"/>
  <c r="BO299" i="2"/>
  <c r="BN300" i="2"/>
  <c r="BO300" i="2"/>
  <c r="BN301" i="2"/>
  <c r="BO301" i="2"/>
  <c r="BN302" i="2"/>
  <c r="BO302" i="2"/>
  <c r="BN303" i="2"/>
  <c r="BO303" i="2"/>
  <c r="BN304" i="2"/>
  <c r="BO304" i="2"/>
  <c r="BN305" i="2"/>
  <c r="BO305" i="2"/>
  <c r="BN306" i="2"/>
  <c r="BO306" i="2"/>
  <c r="BN307" i="2"/>
  <c r="BO307" i="2"/>
  <c r="BN309" i="2"/>
  <c r="BO309" i="2"/>
  <c r="BF256" i="2"/>
  <c r="BG256" i="2"/>
  <c r="BH256" i="2"/>
  <c r="BI256" i="2"/>
  <c r="BJ256" i="2"/>
  <c r="BK256" i="2"/>
  <c r="BL256" i="2"/>
  <c r="BM256" i="2"/>
  <c r="BF257" i="2"/>
  <c r="BG257" i="2"/>
  <c r="BH257" i="2"/>
  <c r="BI257" i="2"/>
  <c r="BJ257" i="2"/>
  <c r="BK257" i="2"/>
  <c r="BL257" i="2"/>
  <c r="BM257" i="2"/>
  <c r="BF258" i="2"/>
  <c r="BG258" i="2"/>
  <c r="BH258" i="2"/>
  <c r="BI258" i="2"/>
  <c r="BJ258" i="2"/>
  <c r="BK258" i="2"/>
  <c r="BL258" i="2"/>
  <c r="BM258" i="2"/>
  <c r="BF259" i="2"/>
  <c r="BG259" i="2"/>
  <c r="BH259" i="2"/>
  <c r="BI259" i="2"/>
  <c r="BJ259" i="2"/>
  <c r="BK259" i="2"/>
  <c r="BL259" i="2"/>
  <c r="BM259" i="2"/>
  <c r="BF260" i="2"/>
  <c r="BG260" i="2"/>
  <c r="BH260" i="2"/>
  <c r="BI260" i="2"/>
  <c r="BJ260" i="2"/>
  <c r="BK260" i="2"/>
  <c r="BL260" i="2"/>
  <c r="BM260" i="2"/>
  <c r="BF261" i="2"/>
  <c r="BG261" i="2"/>
  <c r="BH261" i="2"/>
  <c r="BI261" i="2"/>
  <c r="BJ261" i="2"/>
  <c r="BK261" i="2"/>
  <c r="BL261" i="2"/>
  <c r="BM261" i="2"/>
  <c r="BF262" i="2"/>
  <c r="BG262" i="2"/>
  <c r="BH262" i="2"/>
  <c r="BI262" i="2"/>
  <c r="BJ262" i="2"/>
  <c r="BK262" i="2"/>
  <c r="BL262" i="2"/>
  <c r="BM262" i="2"/>
  <c r="BF263" i="2"/>
  <c r="BG263" i="2"/>
  <c r="BH263" i="2"/>
  <c r="BI263" i="2"/>
  <c r="BJ263" i="2"/>
  <c r="BK263" i="2"/>
  <c r="BL263" i="2"/>
  <c r="BM263" i="2"/>
  <c r="BF264" i="2"/>
  <c r="BG264" i="2"/>
  <c r="BH264" i="2"/>
  <c r="BI264" i="2"/>
  <c r="BJ264" i="2"/>
  <c r="BK264" i="2"/>
  <c r="BL264" i="2"/>
  <c r="BM264" i="2"/>
  <c r="BF265" i="2"/>
  <c r="BG265" i="2"/>
  <c r="BH265" i="2"/>
  <c r="BI265" i="2"/>
  <c r="BJ265" i="2"/>
  <c r="BK265" i="2"/>
  <c r="BL265" i="2"/>
  <c r="BM265" i="2"/>
  <c r="BF266" i="2"/>
  <c r="BG266" i="2"/>
  <c r="BH266" i="2"/>
  <c r="BI266" i="2"/>
  <c r="BJ266" i="2"/>
  <c r="BK266" i="2"/>
  <c r="BL266" i="2"/>
  <c r="BM266" i="2"/>
  <c r="BF267" i="2"/>
  <c r="BG267" i="2"/>
  <c r="BH267" i="2"/>
  <c r="BI267" i="2"/>
  <c r="BJ267" i="2"/>
  <c r="BK267" i="2"/>
  <c r="BL267" i="2"/>
  <c r="BM267" i="2"/>
  <c r="BF268" i="2"/>
  <c r="BG268" i="2"/>
  <c r="BH268" i="2"/>
  <c r="BI268" i="2"/>
  <c r="BJ268" i="2"/>
  <c r="BK268" i="2"/>
  <c r="BL268" i="2"/>
  <c r="BM268" i="2"/>
  <c r="BF269" i="2"/>
  <c r="BG269" i="2"/>
  <c r="BH269" i="2"/>
  <c r="BI269" i="2"/>
  <c r="BJ269" i="2"/>
  <c r="BK269" i="2"/>
  <c r="BL269" i="2"/>
  <c r="BM269" i="2"/>
  <c r="BF270" i="2"/>
  <c r="BG270" i="2"/>
  <c r="BH270" i="2"/>
  <c r="BI270" i="2"/>
  <c r="BJ270" i="2"/>
  <c r="BK270" i="2"/>
  <c r="BL270" i="2"/>
  <c r="BM270" i="2"/>
  <c r="BF271" i="2"/>
  <c r="BG271" i="2"/>
  <c r="BH271" i="2"/>
  <c r="BI271" i="2"/>
  <c r="BJ271" i="2"/>
  <c r="BK271" i="2"/>
  <c r="BL271" i="2"/>
  <c r="BM271" i="2"/>
  <c r="BF272" i="2"/>
  <c r="BG272" i="2"/>
  <c r="BH272" i="2"/>
  <c r="BI272" i="2"/>
  <c r="BJ272" i="2"/>
  <c r="BK272" i="2"/>
  <c r="BL272" i="2"/>
  <c r="BM272" i="2"/>
  <c r="BF273" i="2"/>
  <c r="BG273" i="2"/>
  <c r="BH273" i="2"/>
  <c r="BI273" i="2"/>
  <c r="BJ273" i="2"/>
  <c r="BK273" i="2"/>
  <c r="BL273" i="2"/>
  <c r="BM273" i="2"/>
  <c r="BF274" i="2"/>
  <c r="BG274" i="2"/>
  <c r="BH274" i="2"/>
  <c r="BI274" i="2"/>
  <c r="BJ274" i="2"/>
  <c r="BK274" i="2"/>
  <c r="BL274" i="2"/>
  <c r="BM274" i="2"/>
  <c r="BF275" i="2"/>
  <c r="BG275" i="2"/>
  <c r="BH275" i="2"/>
  <c r="BI275" i="2"/>
  <c r="BJ275" i="2"/>
  <c r="BK275" i="2"/>
  <c r="BL275" i="2"/>
  <c r="BM275" i="2"/>
  <c r="BF276" i="2"/>
  <c r="BG276" i="2"/>
  <c r="BH276" i="2"/>
  <c r="BI276" i="2"/>
  <c r="BJ276" i="2"/>
  <c r="BK276" i="2"/>
  <c r="BL276" i="2"/>
  <c r="BM276" i="2"/>
  <c r="BF277" i="2"/>
  <c r="BG277" i="2"/>
  <c r="BH277" i="2"/>
  <c r="BI277" i="2"/>
  <c r="BJ277" i="2"/>
  <c r="BK277" i="2"/>
  <c r="BL277" i="2"/>
  <c r="BM277" i="2"/>
  <c r="BF278" i="2"/>
  <c r="BG278" i="2"/>
  <c r="BH278" i="2"/>
  <c r="BI278" i="2"/>
  <c r="BJ278" i="2"/>
  <c r="BK278" i="2"/>
  <c r="BL278" i="2"/>
  <c r="BM278" i="2"/>
  <c r="BF279" i="2"/>
  <c r="BG279" i="2"/>
  <c r="BH279" i="2"/>
  <c r="BI279" i="2"/>
  <c r="BJ279" i="2"/>
  <c r="BK279" i="2"/>
  <c r="BL279" i="2"/>
  <c r="BM279" i="2"/>
  <c r="BF280" i="2"/>
  <c r="BG280" i="2"/>
  <c r="BH280" i="2"/>
  <c r="BI280" i="2"/>
  <c r="BJ280" i="2"/>
  <c r="BK280" i="2"/>
  <c r="BL280" i="2"/>
  <c r="BM280" i="2"/>
  <c r="BF281" i="2"/>
  <c r="BG281" i="2"/>
  <c r="BH281" i="2"/>
  <c r="BI281" i="2"/>
  <c r="BJ281" i="2"/>
  <c r="BK281" i="2"/>
  <c r="BL281" i="2"/>
  <c r="BM281" i="2"/>
  <c r="BF282" i="2"/>
  <c r="BG282" i="2"/>
  <c r="BH282" i="2"/>
  <c r="BI282" i="2"/>
  <c r="BJ282" i="2"/>
  <c r="BK282" i="2"/>
  <c r="BL282" i="2"/>
  <c r="BM282" i="2"/>
  <c r="BF283" i="2"/>
  <c r="BG283" i="2"/>
  <c r="BH283" i="2"/>
  <c r="BI283" i="2"/>
  <c r="BJ283" i="2"/>
  <c r="BK283" i="2"/>
  <c r="BL283" i="2"/>
  <c r="BM283" i="2"/>
  <c r="BF284" i="2"/>
  <c r="BG284" i="2"/>
  <c r="BH284" i="2"/>
  <c r="BI284" i="2"/>
  <c r="BJ284" i="2"/>
  <c r="BK284" i="2"/>
  <c r="BL284" i="2"/>
  <c r="BM284" i="2"/>
  <c r="BF285" i="2"/>
  <c r="BG285" i="2"/>
  <c r="BH285" i="2"/>
  <c r="BI285" i="2"/>
  <c r="BJ285" i="2"/>
  <c r="BK285" i="2"/>
  <c r="BL285" i="2"/>
  <c r="BM285" i="2"/>
  <c r="BF286" i="2"/>
  <c r="BG286" i="2"/>
  <c r="BH286" i="2"/>
  <c r="BI286" i="2"/>
  <c r="BJ286" i="2"/>
  <c r="BK286" i="2"/>
  <c r="BL286" i="2"/>
  <c r="BM286" i="2"/>
  <c r="BF287" i="2"/>
  <c r="BG287" i="2"/>
  <c r="BH287" i="2"/>
  <c r="BI287" i="2"/>
  <c r="BJ287" i="2"/>
  <c r="BK287" i="2"/>
  <c r="BL287" i="2"/>
  <c r="BM287" i="2"/>
  <c r="BF288" i="2"/>
  <c r="BG288" i="2"/>
  <c r="BH288" i="2"/>
  <c r="BI288" i="2"/>
  <c r="BJ288" i="2"/>
  <c r="BK288" i="2"/>
  <c r="BL288" i="2"/>
  <c r="BM288" i="2"/>
  <c r="BF289" i="2"/>
  <c r="BG289" i="2"/>
  <c r="BH289" i="2"/>
  <c r="BI289" i="2"/>
  <c r="BJ289" i="2"/>
  <c r="BK289" i="2"/>
  <c r="BL289" i="2"/>
  <c r="BM289" i="2"/>
  <c r="BF290" i="2"/>
  <c r="BG290" i="2"/>
  <c r="BH290" i="2"/>
  <c r="BI290" i="2"/>
  <c r="BJ290" i="2"/>
  <c r="BK290" i="2"/>
  <c r="BL290" i="2"/>
  <c r="BM290" i="2"/>
  <c r="BF291" i="2"/>
  <c r="BG291" i="2"/>
  <c r="BH291" i="2"/>
  <c r="BI291" i="2"/>
  <c r="BJ291" i="2"/>
  <c r="BK291" i="2"/>
  <c r="BL291" i="2"/>
  <c r="BM291" i="2"/>
  <c r="BF292" i="2"/>
  <c r="BG292" i="2"/>
  <c r="BH292" i="2"/>
  <c r="BI292" i="2"/>
  <c r="BJ292" i="2"/>
  <c r="BK292" i="2"/>
  <c r="BL292" i="2"/>
  <c r="BM292" i="2"/>
  <c r="BF293" i="2"/>
  <c r="BG293" i="2"/>
  <c r="BH293" i="2"/>
  <c r="BI293" i="2"/>
  <c r="BJ293" i="2"/>
  <c r="BK293" i="2"/>
  <c r="BL293" i="2"/>
  <c r="BM293" i="2"/>
  <c r="BF294" i="2"/>
  <c r="BG294" i="2"/>
  <c r="BH294" i="2"/>
  <c r="BI294" i="2"/>
  <c r="BJ294" i="2"/>
  <c r="BK294" i="2"/>
  <c r="BL294" i="2"/>
  <c r="BM294" i="2"/>
  <c r="BF295" i="2"/>
  <c r="BG295" i="2"/>
  <c r="BH295" i="2"/>
  <c r="BI295" i="2"/>
  <c r="BJ295" i="2"/>
  <c r="BK295" i="2"/>
  <c r="BL295" i="2"/>
  <c r="BM295" i="2"/>
  <c r="BF296" i="2"/>
  <c r="BG296" i="2"/>
  <c r="BH296" i="2"/>
  <c r="BI296" i="2"/>
  <c r="BJ296" i="2"/>
  <c r="BK296" i="2"/>
  <c r="BL296" i="2"/>
  <c r="BM296" i="2"/>
  <c r="BF297" i="2"/>
  <c r="BG297" i="2"/>
  <c r="BH297" i="2"/>
  <c r="BI297" i="2"/>
  <c r="BJ297" i="2"/>
  <c r="BK297" i="2"/>
  <c r="BL297" i="2"/>
  <c r="BM297" i="2"/>
  <c r="BF298" i="2"/>
  <c r="BG298" i="2"/>
  <c r="BH298" i="2"/>
  <c r="BI298" i="2"/>
  <c r="BJ298" i="2"/>
  <c r="BK298" i="2"/>
  <c r="BL298" i="2"/>
  <c r="BM298" i="2"/>
  <c r="BF299" i="2"/>
  <c r="BG299" i="2"/>
  <c r="BH299" i="2"/>
  <c r="BI299" i="2"/>
  <c r="BJ299" i="2"/>
  <c r="BK299" i="2"/>
  <c r="BL299" i="2"/>
  <c r="BM299" i="2"/>
  <c r="BF300" i="2"/>
  <c r="BG300" i="2"/>
  <c r="BH300" i="2"/>
  <c r="BI300" i="2"/>
  <c r="BJ300" i="2"/>
  <c r="BK300" i="2"/>
  <c r="BL300" i="2"/>
  <c r="BM300" i="2"/>
  <c r="BF301" i="2"/>
  <c r="BG301" i="2"/>
  <c r="BH301" i="2"/>
  <c r="BI301" i="2"/>
  <c r="BJ301" i="2"/>
  <c r="BK301" i="2"/>
  <c r="BL301" i="2"/>
  <c r="BM301" i="2"/>
  <c r="BF302" i="2"/>
  <c r="BG302" i="2"/>
  <c r="BH302" i="2"/>
  <c r="BI302" i="2"/>
  <c r="BJ302" i="2"/>
  <c r="BK302" i="2"/>
  <c r="BL302" i="2"/>
  <c r="BM302" i="2"/>
  <c r="BF303" i="2"/>
  <c r="BG303" i="2"/>
  <c r="BH303" i="2"/>
  <c r="BI303" i="2"/>
  <c r="BJ303" i="2"/>
  <c r="BK303" i="2"/>
  <c r="BL303" i="2"/>
  <c r="BM303" i="2"/>
  <c r="BF304" i="2"/>
  <c r="BG304" i="2"/>
  <c r="BH304" i="2"/>
  <c r="BI304" i="2"/>
  <c r="BJ304" i="2"/>
  <c r="BK304" i="2"/>
  <c r="BL304" i="2"/>
  <c r="BM304" i="2"/>
  <c r="BF305" i="2"/>
  <c r="BG305" i="2"/>
  <c r="BH305" i="2"/>
  <c r="BI305" i="2"/>
  <c r="BJ305" i="2"/>
  <c r="BK305" i="2"/>
  <c r="BL305" i="2"/>
  <c r="BM305" i="2"/>
  <c r="BF306" i="2"/>
  <c r="BG306" i="2"/>
  <c r="BH306" i="2"/>
  <c r="BI306" i="2"/>
  <c r="BJ306" i="2"/>
  <c r="BK306" i="2"/>
  <c r="BL306" i="2"/>
  <c r="BM306" i="2"/>
  <c r="BF307" i="2"/>
  <c r="BG307" i="2"/>
  <c r="BH307" i="2"/>
  <c r="BI307" i="2"/>
  <c r="BJ307" i="2"/>
  <c r="BK307" i="2"/>
  <c r="BL307" i="2"/>
  <c r="BM307" i="2"/>
  <c r="BF309" i="2"/>
  <c r="BG309" i="2"/>
  <c r="BH309" i="2"/>
  <c r="BI309" i="2"/>
  <c r="BE314" i="2" s="1"/>
  <c r="BJ309" i="2"/>
  <c r="BK309" i="2"/>
  <c r="BE311" i="2" s="1"/>
  <c r="BL309" i="2"/>
  <c r="BM309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9" i="2"/>
  <c r="BE256" i="2"/>
  <c r="AE256" i="2"/>
  <c r="AF256" i="2"/>
  <c r="AG256" i="2"/>
  <c r="AH256" i="2"/>
  <c r="AI256" i="2"/>
  <c r="AJ256" i="2"/>
  <c r="AK256" i="2"/>
  <c r="AL256" i="2"/>
  <c r="AM256" i="2"/>
  <c r="AN256" i="2"/>
  <c r="AE257" i="2"/>
  <c r="AF257" i="2"/>
  <c r="AG257" i="2"/>
  <c r="AH257" i="2"/>
  <c r="AI257" i="2"/>
  <c r="AJ257" i="2"/>
  <c r="AK257" i="2"/>
  <c r="AL257" i="2"/>
  <c r="AM257" i="2"/>
  <c r="AE258" i="2"/>
  <c r="AF258" i="2"/>
  <c r="AG258" i="2"/>
  <c r="AH258" i="2"/>
  <c r="AI258" i="2"/>
  <c r="AJ258" i="2"/>
  <c r="AK258" i="2"/>
  <c r="AL258" i="2"/>
  <c r="AM258" i="2"/>
  <c r="AE259" i="2"/>
  <c r="AF259" i="2"/>
  <c r="AG259" i="2"/>
  <c r="AH259" i="2"/>
  <c r="AI259" i="2"/>
  <c r="AJ259" i="2"/>
  <c r="AK259" i="2"/>
  <c r="AL259" i="2"/>
  <c r="AM259" i="2"/>
  <c r="AE260" i="2"/>
  <c r="AF260" i="2"/>
  <c r="AG260" i="2"/>
  <c r="AH260" i="2"/>
  <c r="AI260" i="2"/>
  <c r="AJ260" i="2"/>
  <c r="AK260" i="2"/>
  <c r="AL260" i="2"/>
  <c r="AM260" i="2"/>
  <c r="AE261" i="2"/>
  <c r="AF261" i="2"/>
  <c r="AG261" i="2"/>
  <c r="AH261" i="2"/>
  <c r="AI261" i="2"/>
  <c r="AJ261" i="2"/>
  <c r="AK261" i="2"/>
  <c r="AL261" i="2"/>
  <c r="AM261" i="2"/>
  <c r="AE262" i="2"/>
  <c r="AF262" i="2"/>
  <c r="AG262" i="2"/>
  <c r="AH262" i="2"/>
  <c r="AI262" i="2"/>
  <c r="AJ262" i="2"/>
  <c r="AK262" i="2"/>
  <c r="AL262" i="2"/>
  <c r="AM262" i="2"/>
  <c r="AE263" i="2"/>
  <c r="AF263" i="2"/>
  <c r="AG263" i="2"/>
  <c r="AH263" i="2"/>
  <c r="AI263" i="2"/>
  <c r="AJ263" i="2"/>
  <c r="AK263" i="2"/>
  <c r="AL263" i="2"/>
  <c r="AM263" i="2"/>
  <c r="AE264" i="2"/>
  <c r="AF264" i="2"/>
  <c r="AG264" i="2"/>
  <c r="AH264" i="2"/>
  <c r="AI264" i="2"/>
  <c r="AJ264" i="2"/>
  <c r="AK264" i="2"/>
  <c r="AL264" i="2"/>
  <c r="AM264" i="2"/>
  <c r="AE265" i="2"/>
  <c r="AF265" i="2"/>
  <c r="AG265" i="2"/>
  <c r="AH265" i="2"/>
  <c r="AI265" i="2"/>
  <c r="AJ265" i="2"/>
  <c r="AK265" i="2"/>
  <c r="AL265" i="2"/>
  <c r="AM265" i="2"/>
  <c r="AE266" i="2"/>
  <c r="AF266" i="2"/>
  <c r="AG266" i="2"/>
  <c r="AH266" i="2"/>
  <c r="AI266" i="2"/>
  <c r="AJ266" i="2"/>
  <c r="AK266" i="2"/>
  <c r="AL266" i="2"/>
  <c r="AM266" i="2"/>
  <c r="AE267" i="2"/>
  <c r="AF267" i="2"/>
  <c r="AG267" i="2"/>
  <c r="AH267" i="2"/>
  <c r="AI267" i="2"/>
  <c r="AJ267" i="2"/>
  <c r="AK267" i="2"/>
  <c r="AL267" i="2"/>
  <c r="AM267" i="2"/>
  <c r="AE268" i="2"/>
  <c r="AF268" i="2"/>
  <c r="AG268" i="2"/>
  <c r="AH268" i="2"/>
  <c r="AI268" i="2"/>
  <c r="AJ268" i="2"/>
  <c r="AK268" i="2"/>
  <c r="AL268" i="2"/>
  <c r="AM268" i="2"/>
  <c r="AE269" i="2"/>
  <c r="AF269" i="2"/>
  <c r="AG269" i="2"/>
  <c r="AH269" i="2"/>
  <c r="AI269" i="2"/>
  <c r="AJ269" i="2"/>
  <c r="AK269" i="2"/>
  <c r="AL269" i="2"/>
  <c r="AM269" i="2"/>
  <c r="AE270" i="2"/>
  <c r="AF270" i="2"/>
  <c r="AG270" i="2"/>
  <c r="AH270" i="2"/>
  <c r="AI270" i="2"/>
  <c r="AJ270" i="2"/>
  <c r="AK270" i="2"/>
  <c r="AL270" i="2"/>
  <c r="AM270" i="2"/>
  <c r="AE271" i="2"/>
  <c r="AF271" i="2"/>
  <c r="AG271" i="2"/>
  <c r="AH271" i="2"/>
  <c r="AI271" i="2"/>
  <c r="AJ271" i="2"/>
  <c r="AK271" i="2"/>
  <c r="AL271" i="2"/>
  <c r="AM271" i="2"/>
  <c r="AE272" i="2"/>
  <c r="AF272" i="2"/>
  <c r="AG272" i="2"/>
  <c r="AH272" i="2"/>
  <c r="AI272" i="2"/>
  <c r="AJ272" i="2"/>
  <c r="AK272" i="2"/>
  <c r="AL272" i="2"/>
  <c r="AM272" i="2"/>
  <c r="AE273" i="2"/>
  <c r="AF273" i="2"/>
  <c r="AG273" i="2"/>
  <c r="AH273" i="2"/>
  <c r="AI273" i="2"/>
  <c r="AJ273" i="2"/>
  <c r="AK273" i="2"/>
  <c r="AL273" i="2"/>
  <c r="AM273" i="2"/>
  <c r="AE274" i="2"/>
  <c r="AF274" i="2"/>
  <c r="AG274" i="2"/>
  <c r="AH274" i="2"/>
  <c r="AI274" i="2"/>
  <c r="AJ274" i="2"/>
  <c r="AK274" i="2"/>
  <c r="AL274" i="2"/>
  <c r="AM274" i="2"/>
  <c r="AE275" i="2"/>
  <c r="AF275" i="2"/>
  <c r="AG275" i="2"/>
  <c r="AH275" i="2"/>
  <c r="AI275" i="2"/>
  <c r="AJ275" i="2"/>
  <c r="AK275" i="2"/>
  <c r="AL275" i="2"/>
  <c r="AM275" i="2"/>
  <c r="AE276" i="2"/>
  <c r="AF276" i="2"/>
  <c r="AG276" i="2"/>
  <c r="AH276" i="2"/>
  <c r="AI276" i="2"/>
  <c r="AJ276" i="2"/>
  <c r="AK276" i="2"/>
  <c r="AL276" i="2"/>
  <c r="AM276" i="2"/>
  <c r="AE277" i="2"/>
  <c r="AF277" i="2"/>
  <c r="AG277" i="2"/>
  <c r="AH277" i="2"/>
  <c r="AI277" i="2"/>
  <c r="AJ277" i="2"/>
  <c r="AK277" i="2"/>
  <c r="AL277" i="2"/>
  <c r="AM277" i="2"/>
  <c r="AE278" i="2"/>
  <c r="AF278" i="2"/>
  <c r="AG278" i="2"/>
  <c r="AH278" i="2"/>
  <c r="AI278" i="2"/>
  <c r="AJ278" i="2"/>
  <c r="AK278" i="2"/>
  <c r="AL278" i="2"/>
  <c r="AM278" i="2"/>
  <c r="AE279" i="2"/>
  <c r="AF279" i="2"/>
  <c r="AG279" i="2"/>
  <c r="AH279" i="2"/>
  <c r="AI279" i="2"/>
  <c r="AJ279" i="2"/>
  <c r="AK279" i="2"/>
  <c r="AL279" i="2"/>
  <c r="AM279" i="2"/>
  <c r="AE280" i="2"/>
  <c r="AF280" i="2"/>
  <c r="AG280" i="2"/>
  <c r="AH280" i="2"/>
  <c r="AI280" i="2"/>
  <c r="AJ280" i="2"/>
  <c r="AK280" i="2"/>
  <c r="AL280" i="2"/>
  <c r="AM280" i="2"/>
  <c r="AE281" i="2"/>
  <c r="AF281" i="2"/>
  <c r="AG281" i="2"/>
  <c r="AH281" i="2"/>
  <c r="AI281" i="2"/>
  <c r="AJ281" i="2"/>
  <c r="AK281" i="2"/>
  <c r="AL281" i="2"/>
  <c r="AM281" i="2"/>
  <c r="AE282" i="2"/>
  <c r="AF282" i="2"/>
  <c r="AG282" i="2"/>
  <c r="AH282" i="2"/>
  <c r="AI282" i="2"/>
  <c r="AJ282" i="2"/>
  <c r="AK282" i="2"/>
  <c r="AL282" i="2"/>
  <c r="AM282" i="2"/>
  <c r="AE283" i="2"/>
  <c r="AF283" i="2"/>
  <c r="AG283" i="2"/>
  <c r="AH283" i="2"/>
  <c r="AI283" i="2"/>
  <c r="AJ283" i="2"/>
  <c r="AK283" i="2"/>
  <c r="AL283" i="2"/>
  <c r="AM283" i="2"/>
  <c r="AE284" i="2"/>
  <c r="AF284" i="2"/>
  <c r="AG284" i="2"/>
  <c r="AH284" i="2"/>
  <c r="AI284" i="2"/>
  <c r="AJ284" i="2"/>
  <c r="AK284" i="2"/>
  <c r="AL284" i="2"/>
  <c r="AM284" i="2"/>
  <c r="AE285" i="2"/>
  <c r="AF285" i="2"/>
  <c r="AG285" i="2"/>
  <c r="AH285" i="2"/>
  <c r="AI285" i="2"/>
  <c r="AJ285" i="2"/>
  <c r="AK285" i="2"/>
  <c r="AL285" i="2"/>
  <c r="AM285" i="2"/>
  <c r="AE286" i="2"/>
  <c r="AF286" i="2"/>
  <c r="AG286" i="2"/>
  <c r="AH286" i="2"/>
  <c r="AI286" i="2"/>
  <c r="AJ286" i="2"/>
  <c r="AK286" i="2"/>
  <c r="AL286" i="2"/>
  <c r="AM286" i="2"/>
  <c r="AE287" i="2"/>
  <c r="AF287" i="2"/>
  <c r="AG287" i="2"/>
  <c r="AH287" i="2"/>
  <c r="AI287" i="2"/>
  <c r="AJ287" i="2"/>
  <c r="AK287" i="2"/>
  <c r="AL287" i="2"/>
  <c r="AM287" i="2"/>
  <c r="AE288" i="2"/>
  <c r="AF288" i="2"/>
  <c r="AG288" i="2"/>
  <c r="AH288" i="2"/>
  <c r="AI288" i="2"/>
  <c r="AJ288" i="2"/>
  <c r="AK288" i="2"/>
  <c r="AL288" i="2"/>
  <c r="AM288" i="2"/>
  <c r="AE289" i="2"/>
  <c r="AF289" i="2"/>
  <c r="AG289" i="2"/>
  <c r="AH289" i="2"/>
  <c r="AI289" i="2"/>
  <c r="AJ289" i="2"/>
  <c r="AK289" i="2"/>
  <c r="AL289" i="2"/>
  <c r="AM289" i="2"/>
  <c r="AE290" i="2"/>
  <c r="AF290" i="2"/>
  <c r="AG290" i="2"/>
  <c r="AH290" i="2"/>
  <c r="AI290" i="2"/>
  <c r="AJ290" i="2"/>
  <c r="AK290" i="2"/>
  <c r="AL290" i="2"/>
  <c r="AM290" i="2"/>
  <c r="AE291" i="2"/>
  <c r="AF291" i="2"/>
  <c r="AG291" i="2"/>
  <c r="AH291" i="2"/>
  <c r="AI291" i="2"/>
  <c r="AJ291" i="2"/>
  <c r="AK291" i="2"/>
  <c r="AL291" i="2"/>
  <c r="AM291" i="2"/>
  <c r="AE292" i="2"/>
  <c r="AF292" i="2"/>
  <c r="AG292" i="2"/>
  <c r="AH292" i="2"/>
  <c r="AI292" i="2"/>
  <c r="AJ292" i="2"/>
  <c r="AK292" i="2"/>
  <c r="AL292" i="2"/>
  <c r="AM292" i="2"/>
  <c r="AE293" i="2"/>
  <c r="AF293" i="2"/>
  <c r="AG293" i="2"/>
  <c r="AH293" i="2"/>
  <c r="AI293" i="2"/>
  <c r="AJ293" i="2"/>
  <c r="AK293" i="2"/>
  <c r="AL293" i="2"/>
  <c r="AM293" i="2"/>
  <c r="AE294" i="2"/>
  <c r="AF294" i="2"/>
  <c r="AG294" i="2"/>
  <c r="AH294" i="2"/>
  <c r="AI294" i="2"/>
  <c r="AJ294" i="2"/>
  <c r="AK294" i="2"/>
  <c r="AL294" i="2"/>
  <c r="AM294" i="2"/>
  <c r="AE295" i="2"/>
  <c r="AF295" i="2"/>
  <c r="AG295" i="2"/>
  <c r="AH295" i="2"/>
  <c r="AI295" i="2"/>
  <c r="AJ295" i="2"/>
  <c r="AK295" i="2"/>
  <c r="AL295" i="2"/>
  <c r="AM295" i="2"/>
  <c r="AE296" i="2"/>
  <c r="AF296" i="2"/>
  <c r="AG296" i="2"/>
  <c r="AH296" i="2"/>
  <c r="AI296" i="2"/>
  <c r="AJ296" i="2"/>
  <c r="AK296" i="2"/>
  <c r="AL296" i="2"/>
  <c r="AM296" i="2"/>
  <c r="AE297" i="2"/>
  <c r="AF297" i="2"/>
  <c r="AG297" i="2"/>
  <c r="AH297" i="2"/>
  <c r="AI297" i="2"/>
  <c r="AJ297" i="2"/>
  <c r="AK297" i="2"/>
  <c r="AL297" i="2"/>
  <c r="AM297" i="2"/>
  <c r="AE298" i="2"/>
  <c r="AF298" i="2"/>
  <c r="AG298" i="2"/>
  <c r="AH298" i="2"/>
  <c r="AI298" i="2"/>
  <c r="AJ298" i="2"/>
  <c r="AK298" i="2"/>
  <c r="AL298" i="2"/>
  <c r="AM298" i="2"/>
  <c r="AE299" i="2"/>
  <c r="AF299" i="2"/>
  <c r="AG299" i="2"/>
  <c r="AH299" i="2"/>
  <c r="AI299" i="2"/>
  <c r="AJ299" i="2"/>
  <c r="AK299" i="2"/>
  <c r="AL299" i="2"/>
  <c r="AM299" i="2"/>
  <c r="AE300" i="2"/>
  <c r="AF300" i="2"/>
  <c r="AG300" i="2"/>
  <c r="AH300" i="2"/>
  <c r="AI300" i="2"/>
  <c r="AJ300" i="2"/>
  <c r="AK300" i="2"/>
  <c r="AL300" i="2"/>
  <c r="AM300" i="2"/>
  <c r="AE301" i="2"/>
  <c r="AF301" i="2"/>
  <c r="AG301" i="2"/>
  <c r="AH301" i="2"/>
  <c r="AI301" i="2"/>
  <c r="AJ301" i="2"/>
  <c r="AK301" i="2"/>
  <c r="AL301" i="2"/>
  <c r="AM301" i="2"/>
  <c r="AE302" i="2"/>
  <c r="AF302" i="2"/>
  <c r="AG302" i="2"/>
  <c r="AH302" i="2"/>
  <c r="AI302" i="2"/>
  <c r="AJ302" i="2"/>
  <c r="AK302" i="2"/>
  <c r="AL302" i="2"/>
  <c r="AM302" i="2"/>
  <c r="AE303" i="2"/>
  <c r="AF303" i="2"/>
  <c r="AG303" i="2"/>
  <c r="AH303" i="2"/>
  <c r="AI303" i="2"/>
  <c r="AJ303" i="2"/>
  <c r="AK303" i="2"/>
  <c r="AL303" i="2"/>
  <c r="AM303" i="2"/>
  <c r="AE304" i="2"/>
  <c r="AF304" i="2"/>
  <c r="AG304" i="2"/>
  <c r="AH304" i="2"/>
  <c r="AI304" i="2"/>
  <c r="AJ304" i="2"/>
  <c r="AK304" i="2"/>
  <c r="AL304" i="2"/>
  <c r="AM304" i="2"/>
  <c r="AE305" i="2"/>
  <c r="AF305" i="2"/>
  <c r="AG305" i="2"/>
  <c r="AH305" i="2"/>
  <c r="AI305" i="2"/>
  <c r="AJ305" i="2"/>
  <c r="AK305" i="2"/>
  <c r="AL305" i="2"/>
  <c r="AM305" i="2"/>
  <c r="AE306" i="2"/>
  <c r="AF306" i="2"/>
  <c r="AG306" i="2"/>
  <c r="AH306" i="2"/>
  <c r="AI306" i="2"/>
  <c r="AJ306" i="2"/>
  <c r="AK306" i="2"/>
  <c r="AL306" i="2"/>
  <c r="AM306" i="2"/>
  <c r="AE307" i="2"/>
  <c r="AF307" i="2"/>
  <c r="AG307" i="2"/>
  <c r="AH307" i="2"/>
  <c r="AI307" i="2"/>
  <c r="AJ307" i="2"/>
  <c r="AK307" i="2"/>
  <c r="AL307" i="2"/>
  <c r="AM307" i="2"/>
  <c r="AE309" i="2"/>
  <c r="AF309" i="2"/>
  <c r="AG309" i="2"/>
  <c r="AH309" i="2"/>
  <c r="AI309" i="2"/>
  <c r="AJ309" i="2"/>
  <c r="AK309" i="2"/>
  <c r="AL309" i="2"/>
  <c r="AM309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9" i="2"/>
  <c r="AD256" i="2"/>
  <c r="BF192" i="2"/>
  <c r="BG192" i="2"/>
  <c r="BH192" i="2"/>
  <c r="BI192" i="2"/>
  <c r="BJ192" i="2"/>
  <c r="BK192" i="2"/>
  <c r="BL192" i="2"/>
  <c r="BM192" i="2"/>
  <c r="BN192" i="2"/>
  <c r="BO192" i="2"/>
  <c r="BF193" i="2"/>
  <c r="BG193" i="2"/>
  <c r="BH193" i="2"/>
  <c r="BI193" i="2"/>
  <c r="BJ193" i="2"/>
  <c r="BK193" i="2"/>
  <c r="BL193" i="2"/>
  <c r="BM193" i="2"/>
  <c r="BN193" i="2"/>
  <c r="BO193" i="2"/>
  <c r="BF194" i="2"/>
  <c r="BG194" i="2"/>
  <c r="BH194" i="2"/>
  <c r="BI194" i="2"/>
  <c r="BJ194" i="2"/>
  <c r="BK194" i="2"/>
  <c r="BL194" i="2"/>
  <c r="BM194" i="2"/>
  <c r="BN194" i="2"/>
  <c r="BO194" i="2"/>
  <c r="BF195" i="2"/>
  <c r="BG195" i="2"/>
  <c r="BH195" i="2"/>
  <c r="BI195" i="2"/>
  <c r="BJ195" i="2"/>
  <c r="BK195" i="2"/>
  <c r="BL195" i="2"/>
  <c r="BM195" i="2"/>
  <c r="BN195" i="2"/>
  <c r="BO195" i="2"/>
  <c r="BF196" i="2"/>
  <c r="BG196" i="2"/>
  <c r="BH196" i="2"/>
  <c r="BI196" i="2"/>
  <c r="BJ196" i="2"/>
  <c r="BK196" i="2"/>
  <c r="BL196" i="2"/>
  <c r="BM196" i="2"/>
  <c r="BN196" i="2"/>
  <c r="BO196" i="2"/>
  <c r="BF197" i="2"/>
  <c r="BG197" i="2"/>
  <c r="BH197" i="2"/>
  <c r="BI197" i="2"/>
  <c r="BJ197" i="2"/>
  <c r="BK197" i="2"/>
  <c r="BL197" i="2"/>
  <c r="BM197" i="2"/>
  <c r="BN197" i="2"/>
  <c r="BO197" i="2"/>
  <c r="BF198" i="2"/>
  <c r="BG198" i="2"/>
  <c r="BH198" i="2"/>
  <c r="BI198" i="2"/>
  <c r="BJ198" i="2"/>
  <c r="BK198" i="2"/>
  <c r="BL198" i="2"/>
  <c r="BM198" i="2"/>
  <c r="BN198" i="2"/>
  <c r="BO198" i="2"/>
  <c r="BF199" i="2"/>
  <c r="BG199" i="2"/>
  <c r="BH199" i="2"/>
  <c r="BI199" i="2"/>
  <c r="BJ199" i="2"/>
  <c r="BK199" i="2"/>
  <c r="BL199" i="2"/>
  <c r="BM199" i="2"/>
  <c r="BN199" i="2"/>
  <c r="BO199" i="2"/>
  <c r="BF200" i="2"/>
  <c r="BG200" i="2"/>
  <c r="BH200" i="2"/>
  <c r="BI200" i="2"/>
  <c r="BJ200" i="2"/>
  <c r="BK200" i="2"/>
  <c r="BL200" i="2"/>
  <c r="BM200" i="2"/>
  <c r="BN200" i="2"/>
  <c r="BO200" i="2"/>
  <c r="BF201" i="2"/>
  <c r="BG201" i="2"/>
  <c r="BH201" i="2"/>
  <c r="BI201" i="2"/>
  <c r="BJ201" i="2"/>
  <c r="BK201" i="2"/>
  <c r="BL201" i="2"/>
  <c r="BM201" i="2"/>
  <c r="BN201" i="2"/>
  <c r="BO201" i="2"/>
  <c r="BF202" i="2"/>
  <c r="BG202" i="2"/>
  <c r="BH202" i="2"/>
  <c r="BI202" i="2"/>
  <c r="BJ202" i="2"/>
  <c r="BK202" i="2"/>
  <c r="BL202" i="2"/>
  <c r="BM202" i="2"/>
  <c r="BN202" i="2"/>
  <c r="BO202" i="2"/>
  <c r="BF203" i="2"/>
  <c r="BG203" i="2"/>
  <c r="BH203" i="2"/>
  <c r="BI203" i="2"/>
  <c r="BJ203" i="2"/>
  <c r="BK203" i="2"/>
  <c r="BL203" i="2"/>
  <c r="BM203" i="2"/>
  <c r="BN203" i="2"/>
  <c r="BO203" i="2"/>
  <c r="BF204" i="2"/>
  <c r="BG204" i="2"/>
  <c r="BH204" i="2"/>
  <c r="BI204" i="2"/>
  <c r="BJ204" i="2"/>
  <c r="BK204" i="2"/>
  <c r="BL204" i="2"/>
  <c r="BM204" i="2"/>
  <c r="BN204" i="2"/>
  <c r="BO204" i="2"/>
  <c r="BF205" i="2"/>
  <c r="BG205" i="2"/>
  <c r="BH205" i="2"/>
  <c r="BI205" i="2"/>
  <c r="BJ205" i="2"/>
  <c r="BK205" i="2"/>
  <c r="BL205" i="2"/>
  <c r="BM205" i="2"/>
  <c r="BN205" i="2"/>
  <c r="BO205" i="2"/>
  <c r="BF206" i="2"/>
  <c r="BG206" i="2"/>
  <c r="BH206" i="2"/>
  <c r="BI206" i="2"/>
  <c r="BJ206" i="2"/>
  <c r="BK206" i="2"/>
  <c r="BL206" i="2"/>
  <c r="BM206" i="2"/>
  <c r="BN206" i="2"/>
  <c r="BO206" i="2"/>
  <c r="BF207" i="2"/>
  <c r="BG207" i="2"/>
  <c r="BH207" i="2"/>
  <c r="BI207" i="2"/>
  <c r="BJ207" i="2"/>
  <c r="BK207" i="2"/>
  <c r="BL207" i="2"/>
  <c r="BM207" i="2"/>
  <c r="BN207" i="2"/>
  <c r="BO207" i="2"/>
  <c r="BF208" i="2"/>
  <c r="BG208" i="2"/>
  <c r="BH208" i="2"/>
  <c r="BI208" i="2"/>
  <c r="BJ208" i="2"/>
  <c r="BK208" i="2"/>
  <c r="BL208" i="2"/>
  <c r="BM208" i="2"/>
  <c r="BN208" i="2"/>
  <c r="BO208" i="2"/>
  <c r="BF209" i="2"/>
  <c r="BG209" i="2"/>
  <c r="BH209" i="2"/>
  <c r="BI209" i="2"/>
  <c r="BJ209" i="2"/>
  <c r="BK209" i="2"/>
  <c r="BL209" i="2"/>
  <c r="BM209" i="2"/>
  <c r="BN209" i="2"/>
  <c r="BO209" i="2"/>
  <c r="BF210" i="2"/>
  <c r="BG210" i="2"/>
  <c r="BH210" i="2"/>
  <c r="BI210" i="2"/>
  <c r="BJ210" i="2"/>
  <c r="BK210" i="2"/>
  <c r="BL210" i="2"/>
  <c r="BM210" i="2"/>
  <c r="BN210" i="2"/>
  <c r="BO210" i="2"/>
  <c r="BF211" i="2"/>
  <c r="BG211" i="2"/>
  <c r="BH211" i="2"/>
  <c r="BI211" i="2"/>
  <c r="BJ211" i="2"/>
  <c r="BK211" i="2"/>
  <c r="BL211" i="2"/>
  <c r="BM211" i="2"/>
  <c r="BN211" i="2"/>
  <c r="BO211" i="2"/>
  <c r="BF212" i="2"/>
  <c r="BG212" i="2"/>
  <c r="BH212" i="2"/>
  <c r="BI212" i="2"/>
  <c r="BJ212" i="2"/>
  <c r="BK212" i="2"/>
  <c r="BL212" i="2"/>
  <c r="BM212" i="2"/>
  <c r="BN212" i="2"/>
  <c r="BO212" i="2"/>
  <c r="BF213" i="2"/>
  <c r="BG213" i="2"/>
  <c r="BH213" i="2"/>
  <c r="BI213" i="2"/>
  <c r="BJ213" i="2"/>
  <c r="BK213" i="2"/>
  <c r="BL213" i="2"/>
  <c r="BM213" i="2"/>
  <c r="BN213" i="2"/>
  <c r="BO213" i="2"/>
  <c r="BF214" i="2"/>
  <c r="BG214" i="2"/>
  <c r="BH214" i="2"/>
  <c r="BI214" i="2"/>
  <c r="BJ214" i="2"/>
  <c r="BK214" i="2"/>
  <c r="BL214" i="2"/>
  <c r="BM214" i="2"/>
  <c r="BN214" i="2"/>
  <c r="BO214" i="2"/>
  <c r="BF215" i="2"/>
  <c r="BG215" i="2"/>
  <c r="BH215" i="2"/>
  <c r="BI215" i="2"/>
  <c r="BJ215" i="2"/>
  <c r="BK215" i="2"/>
  <c r="BL215" i="2"/>
  <c r="BM215" i="2"/>
  <c r="BN215" i="2"/>
  <c r="BO215" i="2"/>
  <c r="BF216" i="2"/>
  <c r="BG216" i="2"/>
  <c r="BH216" i="2"/>
  <c r="BI216" i="2"/>
  <c r="BJ216" i="2"/>
  <c r="BK216" i="2"/>
  <c r="BL216" i="2"/>
  <c r="BM216" i="2"/>
  <c r="BN216" i="2"/>
  <c r="BO216" i="2"/>
  <c r="BF217" i="2"/>
  <c r="BG217" i="2"/>
  <c r="BH217" i="2"/>
  <c r="BI217" i="2"/>
  <c r="BJ217" i="2"/>
  <c r="BK217" i="2"/>
  <c r="BL217" i="2"/>
  <c r="BM217" i="2"/>
  <c r="BN217" i="2"/>
  <c r="BO217" i="2"/>
  <c r="BF218" i="2"/>
  <c r="BG218" i="2"/>
  <c r="BH218" i="2"/>
  <c r="BI218" i="2"/>
  <c r="BJ218" i="2"/>
  <c r="BK218" i="2"/>
  <c r="BL218" i="2"/>
  <c r="BM218" i="2"/>
  <c r="BN218" i="2"/>
  <c r="BO218" i="2"/>
  <c r="BF219" i="2"/>
  <c r="BG219" i="2"/>
  <c r="BH219" i="2"/>
  <c r="BI219" i="2"/>
  <c r="BJ219" i="2"/>
  <c r="BK219" i="2"/>
  <c r="BL219" i="2"/>
  <c r="BM219" i="2"/>
  <c r="BN219" i="2"/>
  <c r="BO219" i="2"/>
  <c r="BF220" i="2"/>
  <c r="BG220" i="2"/>
  <c r="BH220" i="2"/>
  <c r="BI220" i="2"/>
  <c r="BJ220" i="2"/>
  <c r="BK220" i="2"/>
  <c r="BL220" i="2"/>
  <c r="BM220" i="2"/>
  <c r="BN220" i="2"/>
  <c r="BO220" i="2"/>
  <c r="BF221" i="2"/>
  <c r="BG221" i="2"/>
  <c r="BH221" i="2"/>
  <c r="BI221" i="2"/>
  <c r="BJ221" i="2"/>
  <c r="BK221" i="2"/>
  <c r="BL221" i="2"/>
  <c r="BM221" i="2"/>
  <c r="BN221" i="2"/>
  <c r="BO221" i="2"/>
  <c r="BF222" i="2"/>
  <c r="BG222" i="2"/>
  <c r="BH222" i="2"/>
  <c r="BI222" i="2"/>
  <c r="BJ222" i="2"/>
  <c r="BK222" i="2"/>
  <c r="BL222" i="2"/>
  <c r="BM222" i="2"/>
  <c r="BN222" i="2"/>
  <c r="BO222" i="2"/>
  <c r="BF223" i="2"/>
  <c r="BG223" i="2"/>
  <c r="BH223" i="2"/>
  <c r="BI223" i="2"/>
  <c r="BJ223" i="2"/>
  <c r="BK223" i="2"/>
  <c r="BL223" i="2"/>
  <c r="BM223" i="2"/>
  <c r="BN223" i="2"/>
  <c r="BO223" i="2"/>
  <c r="BF224" i="2"/>
  <c r="BG224" i="2"/>
  <c r="BH224" i="2"/>
  <c r="BI224" i="2"/>
  <c r="BJ224" i="2"/>
  <c r="BK224" i="2"/>
  <c r="BL224" i="2"/>
  <c r="BM224" i="2"/>
  <c r="BN224" i="2"/>
  <c r="BO224" i="2"/>
  <c r="BF225" i="2"/>
  <c r="BG225" i="2"/>
  <c r="BH225" i="2"/>
  <c r="BI225" i="2"/>
  <c r="BJ225" i="2"/>
  <c r="BK225" i="2"/>
  <c r="BL225" i="2"/>
  <c r="BM225" i="2"/>
  <c r="BN225" i="2"/>
  <c r="BO225" i="2"/>
  <c r="BF226" i="2"/>
  <c r="BG226" i="2"/>
  <c r="BH226" i="2"/>
  <c r="BI226" i="2"/>
  <c r="BJ226" i="2"/>
  <c r="BK226" i="2"/>
  <c r="BL226" i="2"/>
  <c r="BM226" i="2"/>
  <c r="BN226" i="2"/>
  <c r="BO226" i="2"/>
  <c r="BF227" i="2"/>
  <c r="BG227" i="2"/>
  <c r="BH227" i="2"/>
  <c r="BI227" i="2"/>
  <c r="BJ227" i="2"/>
  <c r="BK227" i="2"/>
  <c r="BL227" i="2"/>
  <c r="BM227" i="2"/>
  <c r="BN227" i="2"/>
  <c r="BO227" i="2"/>
  <c r="BF228" i="2"/>
  <c r="BG228" i="2"/>
  <c r="BH228" i="2"/>
  <c r="BI228" i="2"/>
  <c r="BJ228" i="2"/>
  <c r="BK228" i="2"/>
  <c r="BL228" i="2"/>
  <c r="BM228" i="2"/>
  <c r="BN228" i="2"/>
  <c r="BO228" i="2"/>
  <c r="BF229" i="2"/>
  <c r="BG229" i="2"/>
  <c r="BH229" i="2"/>
  <c r="BI229" i="2"/>
  <c r="BJ229" i="2"/>
  <c r="BK229" i="2"/>
  <c r="BL229" i="2"/>
  <c r="BM229" i="2"/>
  <c r="BN229" i="2"/>
  <c r="BO229" i="2"/>
  <c r="BF230" i="2"/>
  <c r="BG230" i="2"/>
  <c r="BH230" i="2"/>
  <c r="BI230" i="2"/>
  <c r="BJ230" i="2"/>
  <c r="BK230" i="2"/>
  <c r="BL230" i="2"/>
  <c r="BM230" i="2"/>
  <c r="BN230" i="2"/>
  <c r="BO230" i="2"/>
  <c r="BF231" i="2"/>
  <c r="BG231" i="2"/>
  <c r="BH231" i="2"/>
  <c r="BI231" i="2"/>
  <c r="BJ231" i="2"/>
  <c r="BK231" i="2"/>
  <c r="BL231" i="2"/>
  <c r="BM231" i="2"/>
  <c r="BN231" i="2"/>
  <c r="BO231" i="2"/>
  <c r="BF232" i="2"/>
  <c r="BG232" i="2"/>
  <c r="BH232" i="2"/>
  <c r="BI232" i="2"/>
  <c r="BJ232" i="2"/>
  <c r="BK232" i="2"/>
  <c r="BL232" i="2"/>
  <c r="BM232" i="2"/>
  <c r="BN232" i="2"/>
  <c r="BO232" i="2"/>
  <c r="BF233" i="2"/>
  <c r="BG233" i="2"/>
  <c r="BH233" i="2"/>
  <c r="BI233" i="2"/>
  <c r="BJ233" i="2"/>
  <c r="BK233" i="2"/>
  <c r="BL233" i="2"/>
  <c r="BM233" i="2"/>
  <c r="BN233" i="2"/>
  <c r="BO233" i="2"/>
  <c r="BF234" i="2"/>
  <c r="BG234" i="2"/>
  <c r="BH234" i="2"/>
  <c r="BI234" i="2"/>
  <c r="BJ234" i="2"/>
  <c r="BK234" i="2"/>
  <c r="BL234" i="2"/>
  <c r="BM234" i="2"/>
  <c r="BN234" i="2"/>
  <c r="BO234" i="2"/>
  <c r="BF235" i="2"/>
  <c r="BG235" i="2"/>
  <c r="BH235" i="2"/>
  <c r="BI235" i="2"/>
  <c r="BJ235" i="2"/>
  <c r="BK235" i="2"/>
  <c r="BL235" i="2"/>
  <c r="BM235" i="2"/>
  <c r="BN235" i="2"/>
  <c r="BO235" i="2"/>
  <c r="BF236" i="2"/>
  <c r="BG236" i="2"/>
  <c r="BH236" i="2"/>
  <c r="BI236" i="2"/>
  <c r="BJ236" i="2"/>
  <c r="BK236" i="2"/>
  <c r="BL236" i="2"/>
  <c r="BM236" i="2"/>
  <c r="BN236" i="2"/>
  <c r="BO236" i="2"/>
  <c r="BF237" i="2"/>
  <c r="BG237" i="2"/>
  <c r="BH237" i="2"/>
  <c r="BI237" i="2"/>
  <c r="BJ237" i="2"/>
  <c r="BK237" i="2"/>
  <c r="BL237" i="2"/>
  <c r="BM237" i="2"/>
  <c r="BN237" i="2"/>
  <c r="BO237" i="2"/>
  <c r="BF238" i="2"/>
  <c r="BG238" i="2"/>
  <c r="BH238" i="2"/>
  <c r="BI238" i="2"/>
  <c r="BJ238" i="2"/>
  <c r="BK238" i="2"/>
  <c r="BL238" i="2"/>
  <c r="BM238" i="2"/>
  <c r="BN238" i="2"/>
  <c r="BO238" i="2"/>
  <c r="BF239" i="2"/>
  <c r="BG239" i="2"/>
  <c r="BH239" i="2"/>
  <c r="BI239" i="2"/>
  <c r="BJ239" i="2"/>
  <c r="BK239" i="2"/>
  <c r="BL239" i="2"/>
  <c r="BM239" i="2"/>
  <c r="BN239" i="2"/>
  <c r="BO239" i="2"/>
  <c r="BF240" i="2"/>
  <c r="BG240" i="2"/>
  <c r="BH240" i="2"/>
  <c r="BI240" i="2"/>
  <c r="BJ240" i="2"/>
  <c r="BK240" i="2"/>
  <c r="BL240" i="2"/>
  <c r="BM240" i="2"/>
  <c r="BN240" i="2"/>
  <c r="BO240" i="2"/>
  <c r="BF241" i="2"/>
  <c r="BG241" i="2"/>
  <c r="BH241" i="2"/>
  <c r="BI241" i="2"/>
  <c r="BJ241" i="2"/>
  <c r="BK241" i="2"/>
  <c r="BL241" i="2"/>
  <c r="BM241" i="2"/>
  <c r="BN241" i="2"/>
  <c r="BO241" i="2"/>
  <c r="BF242" i="2"/>
  <c r="BG242" i="2"/>
  <c r="BH242" i="2"/>
  <c r="BI242" i="2"/>
  <c r="BJ242" i="2"/>
  <c r="BK242" i="2"/>
  <c r="BL242" i="2"/>
  <c r="BM242" i="2"/>
  <c r="BN242" i="2"/>
  <c r="BO242" i="2"/>
  <c r="BF243" i="2"/>
  <c r="BG243" i="2"/>
  <c r="BH243" i="2"/>
  <c r="BI243" i="2"/>
  <c r="BJ243" i="2"/>
  <c r="BK243" i="2"/>
  <c r="BL243" i="2"/>
  <c r="BM243" i="2"/>
  <c r="BN243" i="2"/>
  <c r="BO243" i="2"/>
  <c r="BF245" i="2"/>
  <c r="BG245" i="2"/>
  <c r="BH245" i="2"/>
  <c r="BI245" i="2"/>
  <c r="BJ245" i="2"/>
  <c r="BK245" i="2"/>
  <c r="BL245" i="2"/>
  <c r="BM245" i="2"/>
  <c r="BN245" i="2"/>
  <c r="BO245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5" i="2"/>
  <c r="BE192" i="2"/>
  <c r="AE192" i="2"/>
  <c r="AF192" i="2"/>
  <c r="AG192" i="2"/>
  <c r="AH192" i="2"/>
  <c r="AI192" i="2"/>
  <c r="AJ192" i="2"/>
  <c r="AK192" i="2"/>
  <c r="AL192" i="2"/>
  <c r="AM192" i="2"/>
  <c r="AN192" i="2"/>
  <c r="AE193" i="2"/>
  <c r="AF193" i="2"/>
  <c r="AG193" i="2"/>
  <c r="AH193" i="2"/>
  <c r="AI193" i="2"/>
  <c r="AJ193" i="2"/>
  <c r="AK193" i="2"/>
  <c r="AL193" i="2"/>
  <c r="AM193" i="2"/>
  <c r="AE194" i="2"/>
  <c r="AF194" i="2"/>
  <c r="AG194" i="2"/>
  <c r="AH194" i="2"/>
  <c r="AI194" i="2"/>
  <c r="AJ194" i="2"/>
  <c r="AK194" i="2"/>
  <c r="AL194" i="2"/>
  <c r="AM194" i="2"/>
  <c r="AE195" i="2"/>
  <c r="AF195" i="2"/>
  <c r="AG195" i="2"/>
  <c r="AH195" i="2"/>
  <c r="AI195" i="2"/>
  <c r="AJ195" i="2"/>
  <c r="AK195" i="2"/>
  <c r="AL195" i="2"/>
  <c r="AM195" i="2"/>
  <c r="AE196" i="2"/>
  <c r="AF196" i="2"/>
  <c r="AG196" i="2"/>
  <c r="AH196" i="2"/>
  <c r="AI196" i="2"/>
  <c r="AJ196" i="2"/>
  <c r="AK196" i="2"/>
  <c r="AL196" i="2"/>
  <c r="AM196" i="2"/>
  <c r="AE197" i="2"/>
  <c r="AF197" i="2"/>
  <c r="AG197" i="2"/>
  <c r="AH197" i="2"/>
  <c r="AI197" i="2"/>
  <c r="AJ197" i="2"/>
  <c r="AK197" i="2"/>
  <c r="AL197" i="2"/>
  <c r="AM197" i="2"/>
  <c r="AE198" i="2"/>
  <c r="AF198" i="2"/>
  <c r="AG198" i="2"/>
  <c r="AH198" i="2"/>
  <c r="AI198" i="2"/>
  <c r="AJ198" i="2"/>
  <c r="AK198" i="2"/>
  <c r="AL198" i="2"/>
  <c r="AM198" i="2"/>
  <c r="AE199" i="2"/>
  <c r="AF199" i="2"/>
  <c r="AG199" i="2"/>
  <c r="AH199" i="2"/>
  <c r="AI199" i="2"/>
  <c r="AJ199" i="2"/>
  <c r="AK199" i="2"/>
  <c r="AL199" i="2"/>
  <c r="AM199" i="2"/>
  <c r="AE200" i="2"/>
  <c r="AF200" i="2"/>
  <c r="AG200" i="2"/>
  <c r="AH200" i="2"/>
  <c r="AI200" i="2"/>
  <c r="AJ200" i="2"/>
  <c r="AK200" i="2"/>
  <c r="AL200" i="2"/>
  <c r="AM200" i="2"/>
  <c r="AE201" i="2"/>
  <c r="AF201" i="2"/>
  <c r="AG201" i="2"/>
  <c r="AH201" i="2"/>
  <c r="AI201" i="2"/>
  <c r="AJ201" i="2"/>
  <c r="AK201" i="2"/>
  <c r="AL201" i="2"/>
  <c r="AM201" i="2"/>
  <c r="AE202" i="2"/>
  <c r="AF202" i="2"/>
  <c r="AG202" i="2"/>
  <c r="AH202" i="2"/>
  <c r="AI202" i="2"/>
  <c r="AJ202" i="2"/>
  <c r="AK202" i="2"/>
  <c r="AL202" i="2"/>
  <c r="AM202" i="2"/>
  <c r="AE203" i="2"/>
  <c r="AF203" i="2"/>
  <c r="AG203" i="2"/>
  <c r="AH203" i="2"/>
  <c r="AI203" i="2"/>
  <c r="AJ203" i="2"/>
  <c r="AK203" i="2"/>
  <c r="AL203" i="2"/>
  <c r="AM203" i="2"/>
  <c r="AE204" i="2"/>
  <c r="AF204" i="2"/>
  <c r="AG204" i="2"/>
  <c r="AH204" i="2"/>
  <c r="AI204" i="2"/>
  <c r="AJ204" i="2"/>
  <c r="AK204" i="2"/>
  <c r="AL204" i="2"/>
  <c r="AM204" i="2"/>
  <c r="AE205" i="2"/>
  <c r="AF205" i="2"/>
  <c r="AG205" i="2"/>
  <c r="AH205" i="2"/>
  <c r="AI205" i="2"/>
  <c r="AJ205" i="2"/>
  <c r="AK205" i="2"/>
  <c r="AL205" i="2"/>
  <c r="AM205" i="2"/>
  <c r="AE206" i="2"/>
  <c r="AF206" i="2"/>
  <c r="AG206" i="2"/>
  <c r="AH206" i="2"/>
  <c r="AI206" i="2"/>
  <c r="AJ206" i="2"/>
  <c r="AK206" i="2"/>
  <c r="AL206" i="2"/>
  <c r="AM206" i="2"/>
  <c r="AE207" i="2"/>
  <c r="AF207" i="2"/>
  <c r="AG207" i="2"/>
  <c r="AH207" i="2"/>
  <c r="AI207" i="2"/>
  <c r="AJ207" i="2"/>
  <c r="AK207" i="2"/>
  <c r="AL207" i="2"/>
  <c r="AM207" i="2"/>
  <c r="AE208" i="2"/>
  <c r="AF208" i="2"/>
  <c r="AG208" i="2"/>
  <c r="AH208" i="2"/>
  <c r="AI208" i="2"/>
  <c r="AJ208" i="2"/>
  <c r="AK208" i="2"/>
  <c r="AL208" i="2"/>
  <c r="AM208" i="2"/>
  <c r="AE209" i="2"/>
  <c r="AF209" i="2"/>
  <c r="AG209" i="2"/>
  <c r="AH209" i="2"/>
  <c r="AI209" i="2"/>
  <c r="AJ209" i="2"/>
  <c r="AK209" i="2"/>
  <c r="AL209" i="2"/>
  <c r="AM209" i="2"/>
  <c r="AE210" i="2"/>
  <c r="AF210" i="2"/>
  <c r="AG210" i="2"/>
  <c r="AH210" i="2"/>
  <c r="AI210" i="2"/>
  <c r="AJ210" i="2"/>
  <c r="AK210" i="2"/>
  <c r="AL210" i="2"/>
  <c r="AM210" i="2"/>
  <c r="AE211" i="2"/>
  <c r="AF211" i="2"/>
  <c r="AG211" i="2"/>
  <c r="AH211" i="2"/>
  <c r="AI211" i="2"/>
  <c r="AJ211" i="2"/>
  <c r="AK211" i="2"/>
  <c r="AL211" i="2"/>
  <c r="AM211" i="2"/>
  <c r="AE212" i="2"/>
  <c r="AF212" i="2"/>
  <c r="AG212" i="2"/>
  <c r="AH212" i="2"/>
  <c r="AI212" i="2"/>
  <c r="AJ212" i="2"/>
  <c r="AK212" i="2"/>
  <c r="AL212" i="2"/>
  <c r="AM212" i="2"/>
  <c r="AE213" i="2"/>
  <c r="AF213" i="2"/>
  <c r="AG213" i="2"/>
  <c r="AH213" i="2"/>
  <c r="AI213" i="2"/>
  <c r="AJ213" i="2"/>
  <c r="AK213" i="2"/>
  <c r="AL213" i="2"/>
  <c r="AM213" i="2"/>
  <c r="AE214" i="2"/>
  <c r="AF214" i="2"/>
  <c r="AG214" i="2"/>
  <c r="AH214" i="2"/>
  <c r="AI214" i="2"/>
  <c r="AJ214" i="2"/>
  <c r="AK214" i="2"/>
  <c r="AL214" i="2"/>
  <c r="AM214" i="2"/>
  <c r="AE215" i="2"/>
  <c r="AF215" i="2"/>
  <c r="AG215" i="2"/>
  <c r="AH215" i="2"/>
  <c r="AI215" i="2"/>
  <c r="AJ215" i="2"/>
  <c r="AK215" i="2"/>
  <c r="AL215" i="2"/>
  <c r="AM215" i="2"/>
  <c r="AE216" i="2"/>
  <c r="AF216" i="2"/>
  <c r="AG216" i="2"/>
  <c r="AH216" i="2"/>
  <c r="AI216" i="2"/>
  <c r="AJ216" i="2"/>
  <c r="AK216" i="2"/>
  <c r="AL216" i="2"/>
  <c r="AM216" i="2"/>
  <c r="AE217" i="2"/>
  <c r="AF217" i="2"/>
  <c r="AG217" i="2"/>
  <c r="AH217" i="2"/>
  <c r="AI217" i="2"/>
  <c r="AJ217" i="2"/>
  <c r="AK217" i="2"/>
  <c r="AL217" i="2"/>
  <c r="AM217" i="2"/>
  <c r="AE218" i="2"/>
  <c r="AF218" i="2"/>
  <c r="AG218" i="2"/>
  <c r="AH218" i="2"/>
  <c r="AI218" i="2"/>
  <c r="AJ218" i="2"/>
  <c r="AK218" i="2"/>
  <c r="AL218" i="2"/>
  <c r="AM218" i="2"/>
  <c r="AE219" i="2"/>
  <c r="AF219" i="2"/>
  <c r="AG219" i="2"/>
  <c r="AH219" i="2"/>
  <c r="AI219" i="2"/>
  <c r="AJ219" i="2"/>
  <c r="AK219" i="2"/>
  <c r="AL219" i="2"/>
  <c r="AM219" i="2"/>
  <c r="AE220" i="2"/>
  <c r="AF220" i="2"/>
  <c r="AG220" i="2"/>
  <c r="AH220" i="2"/>
  <c r="AI220" i="2"/>
  <c r="AJ220" i="2"/>
  <c r="AK220" i="2"/>
  <c r="AL220" i="2"/>
  <c r="AM220" i="2"/>
  <c r="AE221" i="2"/>
  <c r="AF221" i="2"/>
  <c r="AG221" i="2"/>
  <c r="AH221" i="2"/>
  <c r="AI221" i="2"/>
  <c r="AJ221" i="2"/>
  <c r="AK221" i="2"/>
  <c r="AL221" i="2"/>
  <c r="AM221" i="2"/>
  <c r="AE222" i="2"/>
  <c r="AF222" i="2"/>
  <c r="AG222" i="2"/>
  <c r="AH222" i="2"/>
  <c r="AI222" i="2"/>
  <c r="AJ222" i="2"/>
  <c r="AK222" i="2"/>
  <c r="AL222" i="2"/>
  <c r="AM222" i="2"/>
  <c r="AE223" i="2"/>
  <c r="AF223" i="2"/>
  <c r="AG223" i="2"/>
  <c r="AH223" i="2"/>
  <c r="AI223" i="2"/>
  <c r="AJ223" i="2"/>
  <c r="AK223" i="2"/>
  <c r="AL223" i="2"/>
  <c r="AM223" i="2"/>
  <c r="AE224" i="2"/>
  <c r="AF224" i="2"/>
  <c r="AG224" i="2"/>
  <c r="AH224" i="2"/>
  <c r="AI224" i="2"/>
  <c r="AJ224" i="2"/>
  <c r="AK224" i="2"/>
  <c r="AL224" i="2"/>
  <c r="AM224" i="2"/>
  <c r="AE225" i="2"/>
  <c r="AF225" i="2"/>
  <c r="AG225" i="2"/>
  <c r="AH225" i="2"/>
  <c r="AI225" i="2"/>
  <c r="AJ225" i="2"/>
  <c r="AK225" i="2"/>
  <c r="AL225" i="2"/>
  <c r="AM225" i="2"/>
  <c r="AE226" i="2"/>
  <c r="AF226" i="2"/>
  <c r="AG226" i="2"/>
  <c r="AH226" i="2"/>
  <c r="AI226" i="2"/>
  <c r="AJ226" i="2"/>
  <c r="AK226" i="2"/>
  <c r="AL226" i="2"/>
  <c r="AM226" i="2"/>
  <c r="AE227" i="2"/>
  <c r="AF227" i="2"/>
  <c r="AG227" i="2"/>
  <c r="AH227" i="2"/>
  <c r="AI227" i="2"/>
  <c r="AJ227" i="2"/>
  <c r="AK227" i="2"/>
  <c r="AL227" i="2"/>
  <c r="AM227" i="2"/>
  <c r="AE228" i="2"/>
  <c r="AF228" i="2"/>
  <c r="AG228" i="2"/>
  <c r="AH228" i="2"/>
  <c r="AI228" i="2"/>
  <c r="AJ228" i="2"/>
  <c r="AK228" i="2"/>
  <c r="AL228" i="2"/>
  <c r="AM228" i="2"/>
  <c r="AE229" i="2"/>
  <c r="AF229" i="2"/>
  <c r="AG229" i="2"/>
  <c r="AH229" i="2"/>
  <c r="AI229" i="2"/>
  <c r="AJ229" i="2"/>
  <c r="AK229" i="2"/>
  <c r="AL229" i="2"/>
  <c r="AM229" i="2"/>
  <c r="AE230" i="2"/>
  <c r="AF230" i="2"/>
  <c r="AG230" i="2"/>
  <c r="AH230" i="2"/>
  <c r="AI230" i="2"/>
  <c r="AJ230" i="2"/>
  <c r="AK230" i="2"/>
  <c r="AL230" i="2"/>
  <c r="AM230" i="2"/>
  <c r="AE231" i="2"/>
  <c r="AF231" i="2"/>
  <c r="AG231" i="2"/>
  <c r="AH231" i="2"/>
  <c r="AI231" i="2"/>
  <c r="AJ231" i="2"/>
  <c r="AK231" i="2"/>
  <c r="AL231" i="2"/>
  <c r="AM231" i="2"/>
  <c r="AE232" i="2"/>
  <c r="AF232" i="2"/>
  <c r="AG232" i="2"/>
  <c r="AH232" i="2"/>
  <c r="AI232" i="2"/>
  <c r="AJ232" i="2"/>
  <c r="AK232" i="2"/>
  <c r="AL232" i="2"/>
  <c r="AM232" i="2"/>
  <c r="AE233" i="2"/>
  <c r="AF233" i="2"/>
  <c r="AG233" i="2"/>
  <c r="AH233" i="2"/>
  <c r="AI233" i="2"/>
  <c r="AJ233" i="2"/>
  <c r="AK233" i="2"/>
  <c r="AL233" i="2"/>
  <c r="AM233" i="2"/>
  <c r="AE234" i="2"/>
  <c r="AF234" i="2"/>
  <c r="AG234" i="2"/>
  <c r="AH234" i="2"/>
  <c r="AI234" i="2"/>
  <c r="AJ234" i="2"/>
  <c r="AK234" i="2"/>
  <c r="AL234" i="2"/>
  <c r="AM234" i="2"/>
  <c r="AE235" i="2"/>
  <c r="AF235" i="2"/>
  <c r="AG235" i="2"/>
  <c r="AH235" i="2"/>
  <c r="AI235" i="2"/>
  <c r="AJ235" i="2"/>
  <c r="AK235" i="2"/>
  <c r="AL235" i="2"/>
  <c r="AM235" i="2"/>
  <c r="AE236" i="2"/>
  <c r="AF236" i="2"/>
  <c r="AG236" i="2"/>
  <c r="AH236" i="2"/>
  <c r="AI236" i="2"/>
  <c r="AJ236" i="2"/>
  <c r="AK236" i="2"/>
  <c r="AL236" i="2"/>
  <c r="AM236" i="2"/>
  <c r="AE237" i="2"/>
  <c r="AF237" i="2"/>
  <c r="AG237" i="2"/>
  <c r="AH237" i="2"/>
  <c r="AI237" i="2"/>
  <c r="AJ237" i="2"/>
  <c r="AK237" i="2"/>
  <c r="AL237" i="2"/>
  <c r="AM237" i="2"/>
  <c r="AE238" i="2"/>
  <c r="AF238" i="2"/>
  <c r="AG238" i="2"/>
  <c r="AH238" i="2"/>
  <c r="AI238" i="2"/>
  <c r="AJ238" i="2"/>
  <c r="AK238" i="2"/>
  <c r="AL238" i="2"/>
  <c r="AM238" i="2"/>
  <c r="AE239" i="2"/>
  <c r="AF239" i="2"/>
  <c r="AG239" i="2"/>
  <c r="AH239" i="2"/>
  <c r="AI239" i="2"/>
  <c r="AJ239" i="2"/>
  <c r="AK239" i="2"/>
  <c r="AL239" i="2"/>
  <c r="AM239" i="2"/>
  <c r="AE240" i="2"/>
  <c r="AF240" i="2"/>
  <c r="AG240" i="2"/>
  <c r="AH240" i="2"/>
  <c r="AI240" i="2"/>
  <c r="AJ240" i="2"/>
  <c r="AK240" i="2"/>
  <c r="AL240" i="2"/>
  <c r="AM240" i="2"/>
  <c r="AE241" i="2"/>
  <c r="AF241" i="2"/>
  <c r="AG241" i="2"/>
  <c r="AH241" i="2"/>
  <c r="AI241" i="2"/>
  <c r="AJ241" i="2"/>
  <c r="AK241" i="2"/>
  <c r="AL241" i="2"/>
  <c r="AM241" i="2"/>
  <c r="AE242" i="2"/>
  <c r="AF242" i="2"/>
  <c r="AG242" i="2"/>
  <c r="AH242" i="2"/>
  <c r="AI242" i="2"/>
  <c r="AJ242" i="2"/>
  <c r="AK242" i="2"/>
  <c r="AL242" i="2"/>
  <c r="AM242" i="2"/>
  <c r="AE243" i="2"/>
  <c r="AF243" i="2"/>
  <c r="AG243" i="2"/>
  <c r="AH243" i="2"/>
  <c r="AI243" i="2"/>
  <c r="AJ243" i="2"/>
  <c r="AK243" i="2"/>
  <c r="AL243" i="2"/>
  <c r="AM243" i="2"/>
  <c r="AE245" i="2"/>
  <c r="AF245" i="2"/>
  <c r="AG245" i="2"/>
  <c r="AH245" i="2"/>
  <c r="AI245" i="2"/>
  <c r="AJ245" i="2"/>
  <c r="AK245" i="2"/>
  <c r="AL245" i="2"/>
  <c r="AM245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5" i="2"/>
  <c r="AD192" i="2"/>
  <c r="BF132" i="2"/>
  <c r="BG132" i="2"/>
  <c r="BH132" i="2"/>
  <c r="BI132" i="2"/>
  <c r="BJ132" i="2"/>
  <c r="BK132" i="2"/>
  <c r="BL132" i="2"/>
  <c r="BM132" i="2"/>
  <c r="BN132" i="2"/>
  <c r="BO132" i="2"/>
  <c r="BF133" i="2"/>
  <c r="BG133" i="2"/>
  <c r="BH133" i="2"/>
  <c r="BI133" i="2"/>
  <c r="BJ133" i="2"/>
  <c r="BK133" i="2"/>
  <c r="BL133" i="2"/>
  <c r="BM133" i="2"/>
  <c r="BN133" i="2"/>
  <c r="BO133" i="2"/>
  <c r="BF134" i="2"/>
  <c r="BG134" i="2"/>
  <c r="BH134" i="2"/>
  <c r="BI134" i="2"/>
  <c r="BJ134" i="2"/>
  <c r="BK134" i="2"/>
  <c r="BL134" i="2"/>
  <c r="BM134" i="2"/>
  <c r="BN134" i="2"/>
  <c r="BO134" i="2"/>
  <c r="BF135" i="2"/>
  <c r="BG135" i="2"/>
  <c r="BH135" i="2"/>
  <c r="BI135" i="2"/>
  <c r="BJ135" i="2"/>
  <c r="BK135" i="2"/>
  <c r="BL135" i="2"/>
  <c r="BM135" i="2"/>
  <c r="BN135" i="2"/>
  <c r="BO135" i="2"/>
  <c r="BF136" i="2"/>
  <c r="BG136" i="2"/>
  <c r="BH136" i="2"/>
  <c r="BI136" i="2"/>
  <c r="BJ136" i="2"/>
  <c r="BK136" i="2"/>
  <c r="BL136" i="2"/>
  <c r="BM136" i="2"/>
  <c r="BN136" i="2"/>
  <c r="BO136" i="2"/>
  <c r="BF137" i="2"/>
  <c r="BG137" i="2"/>
  <c r="BH137" i="2"/>
  <c r="BI137" i="2"/>
  <c r="BJ137" i="2"/>
  <c r="BK137" i="2"/>
  <c r="BL137" i="2"/>
  <c r="BM137" i="2"/>
  <c r="BN137" i="2"/>
  <c r="BO137" i="2"/>
  <c r="BF138" i="2"/>
  <c r="BG138" i="2"/>
  <c r="BH138" i="2"/>
  <c r="BI138" i="2"/>
  <c r="BJ138" i="2"/>
  <c r="BK138" i="2"/>
  <c r="BL138" i="2"/>
  <c r="BM138" i="2"/>
  <c r="BN138" i="2"/>
  <c r="BO138" i="2"/>
  <c r="BF139" i="2"/>
  <c r="BG139" i="2"/>
  <c r="BH139" i="2"/>
  <c r="BI139" i="2"/>
  <c r="BJ139" i="2"/>
  <c r="BK139" i="2"/>
  <c r="BL139" i="2"/>
  <c r="BM139" i="2"/>
  <c r="BN139" i="2"/>
  <c r="BO139" i="2"/>
  <c r="BF140" i="2"/>
  <c r="BG140" i="2"/>
  <c r="BH140" i="2"/>
  <c r="BI140" i="2"/>
  <c r="BJ140" i="2"/>
  <c r="BK140" i="2"/>
  <c r="BL140" i="2"/>
  <c r="BM140" i="2"/>
  <c r="BN140" i="2"/>
  <c r="BO140" i="2"/>
  <c r="BF141" i="2"/>
  <c r="BG141" i="2"/>
  <c r="BH141" i="2"/>
  <c r="BI141" i="2"/>
  <c r="BJ141" i="2"/>
  <c r="BK141" i="2"/>
  <c r="BL141" i="2"/>
  <c r="BM141" i="2"/>
  <c r="BN141" i="2"/>
  <c r="BO141" i="2"/>
  <c r="BF142" i="2"/>
  <c r="BG142" i="2"/>
  <c r="BH142" i="2"/>
  <c r="BI142" i="2"/>
  <c r="BJ142" i="2"/>
  <c r="BK142" i="2"/>
  <c r="BL142" i="2"/>
  <c r="BM142" i="2"/>
  <c r="BN142" i="2"/>
  <c r="BO142" i="2"/>
  <c r="BF143" i="2"/>
  <c r="BG143" i="2"/>
  <c r="BH143" i="2"/>
  <c r="BI143" i="2"/>
  <c r="BJ143" i="2"/>
  <c r="BK143" i="2"/>
  <c r="BL143" i="2"/>
  <c r="BM143" i="2"/>
  <c r="BN143" i="2"/>
  <c r="BO143" i="2"/>
  <c r="BF144" i="2"/>
  <c r="BG144" i="2"/>
  <c r="BH144" i="2"/>
  <c r="BI144" i="2"/>
  <c r="BJ144" i="2"/>
  <c r="BK144" i="2"/>
  <c r="BL144" i="2"/>
  <c r="BM144" i="2"/>
  <c r="BN144" i="2"/>
  <c r="BO144" i="2"/>
  <c r="BF145" i="2"/>
  <c r="BG145" i="2"/>
  <c r="BH145" i="2"/>
  <c r="BI145" i="2"/>
  <c r="BJ145" i="2"/>
  <c r="BK145" i="2"/>
  <c r="BL145" i="2"/>
  <c r="BM145" i="2"/>
  <c r="BN145" i="2"/>
  <c r="BO145" i="2"/>
  <c r="BF146" i="2"/>
  <c r="BG146" i="2"/>
  <c r="BH146" i="2"/>
  <c r="BI146" i="2"/>
  <c r="BJ146" i="2"/>
  <c r="BK146" i="2"/>
  <c r="BL146" i="2"/>
  <c r="BM146" i="2"/>
  <c r="BN146" i="2"/>
  <c r="BO146" i="2"/>
  <c r="BF147" i="2"/>
  <c r="BG147" i="2"/>
  <c r="BH147" i="2"/>
  <c r="BI147" i="2"/>
  <c r="BJ147" i="2"/>
  <c r="BK147" i="2"/>
  <c r="BL147" i="2"/>
  <c r="BM147" i="2"/>
  <c r="BN147" i="2"/>
  <c r="BO147" i="2"/>
  <c r="BF148" i="2"/>
  <c r="BG148" i="2"/>
  <c r="BH148" i="2"/>
  <c r="BI148" i="2"/>
  <c r="BJ148" i="2"/>
  <c r="BK148" i="2"/>
  <c r="BL148" i="2"/>
  <c r="BM148" i="2"/>
  <c r="BN148" i="2"/>
  <c r="BO148" i="2"/>
  <c r="BF149" i="2"/>
  <c r="BG149" i="2"/>
  <c r="BH149" i="2"/>
  <c r="BI149" i="2"/>
  <c r="BJ149" i="2"/>
  <c r="BK149" i="2"/>
  <c r="BL149" i="2"/>
  <c r="BM149" i="2"/>
  <c r="BN149" i="2"/>
  <c r="BO149" i="2"/>
  <c r="BF150" i="2"/>
  <c r="BG150" i="2"/>
  <c r="BH150" i="2"/>
  <c r="BI150" i="2"/>
  <c r="BJ150" i="2"/>
  <c r="BK150" i="2"/>
  <c r="BL150" i="2"/>
  <c r="BM150" i="2"/>
  <c r="BN150" i="2"/>
  <c r="BO150" i="2"/>
  <c r="BF151" i="2"/>
  <c r="BG151" i="2"/>
  <c r="BH151" i="2"/>
  <c r="BI151" i="2"/>
  <c r="BJ151" i="2"/>
  <c r="BK151" i="2"/>
  <c r="BL151" i="2"/>
  <c r="BM151" i="2"/>
  <c r="BN151" i="2"/>
  <c r="BO151" i="2"/>
  <c r="BF152" i="2"/>
  <c r="BG152" i="2"/>
  <c r="BH152" i="2"/>
  <c r="BI152" i="2"/>
  <c r="BJ152" i="2"/>
  <c r="BK152" i="2"/>
  <c r="BL152" i="2"/>
  <c r="BM152" i="2"/>
  <c r="BN152" i="2"/>
  <c r="BO152" i="2"/>
  <c r="BF153" i="2"/>
  <c r="BG153" i="2"/>
  <c r="BH153" i="2"/>
  <c r="BI153" i="2"/>
  <c r="BJ153" i="2"/>
  <c r="BK153" i="2"/>
  <c r="BL153" i="2"/>
  <c r="BM153" i="2"/>
  <c r="BN153" i="2"/>
  <c r="BO153" i="2"/>
  <c r="BF154" i="2"/>
  <c r="BG154" i="2"/>
  <c r="BH154" i="2"/>
  <c r="BI154" i="2"/>
  <c r="BJ154" i="2"/>
  <c r="BK154" i="2"/>
  <c r="BL154" i="2"/>
  <c r="BM154" i="2"/>
  <c r="BN154" i="2"/>
  <c r="BO154" i="2"/>
  <c r="BF155" i="2"/>
  <c r="BG155" i="2"/>
  <c r="BH155" i="2"/>
  <c r="BI155" i="2"/>
  <c r="BJ155" i="2"/>
  <c r="BK155" i="2"/>
  <c r="BL155" i="2"/>
  <c r="BM155" i="2"/>
  <c r="BN155" i="2"/>
  <c r="BO155" i="2"/>
  <c r="BF156" i="2"/>
  <c r="BG156" i="2"/>
  <c r="BH156" i="2"/>
  <c r="BI156" i="2"/>
  <c r="BJ156" i="2"/>
  <c r="BK156" i="2"/>
  <c r="BL156" i="2"/>
  <c r="BM156" i="2"/>
  <c r="BN156" i="2"/>
  <c r="BO156" i="2"/>
  <c r="BF157" i="2"/>
  <c r="BG157" i="2"/>
  <c r="BH157" i="2"/>
  <c r="BI157" i="2"/>
  <c r="BJ157" i="2"/>
  <c r="BK157" i="2"/>
  <c r="BL157" i="2"/>
  <c r="BM157" i="2"/>
  <c r="BN157" i="2"/>
  <c r="BO157" i="2"/>
  <c r="BF158" i="2"/>
  <c r="BG158" i="2"/>
  <c r="BH158" i="2"/>
  <c r="BI158" i="2"/>
  <c r="BJ158" i="2"/>
  <c r="BK158" i="2"/>
  <c r="BL158" i="2"/>
  <c r="BM158" i="2"/>
  <c r="BN158" i="2"/>
  <c r="BO158" i="2"/>
  <c r="BF159" i="2"/>
  <c r="BG159" i="2"/>
  <c r="BH159" i="2"/>
  <c r="BI159" i="2"/>
  <c r="BJ159" i="2"/>
  <c r="BK159" i="2"/>
  <c r="BL159" i="2"/>
  <c r="BM159" i="2"/>
  <c r="BN159" i="2"/>
  <c r="BO159" i="2"/>
  <c r="BF160" i="2"/>
  <c r="BG160" i="2"/>
  <c r="BH160" i="2"/>
  <c r="BI160" i="2"/>
  <c r="BJ160" i="2"/>
  <c r="BK160" i="2"/>
  <c r="BL160" i="2"/>
  <c r="BM160" i="2"/>
  <c r="BN160" i="2"/>
  <c r="BO160" i="2"/>
  <c r="BF161" i="2"/>
  <c r="BG161" i="2"/>
  <c r="BH161" i="2"/>
  <c r="BI161" i="2"/>
  <c r="BJ161" i="2"/>
  <c r="BK161" i="2"/>
  <c r="BL161" i="2"/>
  <c r="BM161" i="2"/>
  <c r="BN161" i="2"/>
  <c r="BO161" i="2"/>
  <c r="BF162" i="2"/>
  <c r="BG162" i="2"/>
  <c r="BH162" i="2"/>
  <c r="BI162" i="2"/>
  <c r="BJ162" i="2"/>
  <c r="BK162" i="2"/>
  <c r="BL162" i="2"/>
  <c r="BM162" i="2"/>
  <c r="BN162" i="2"/>
  <c r="BO162" i="2"/>
  <c r="BF163" i="2"/>
  <c r="BG163" i="2"/>
  <c r="BH163" i="2"/>
  <c r="BI163" i="2"/>
  <c r="BJ163" i="2"/>
  <c r="BK163" i="2"/>
  <c r="BL163" i="2"/>
  <c r="BM163" i="2"/>
  <c r="BN163" i="2"/>
  <c r="BO163" i="2"/>
  <c r="BF164" i="2"/>
  <c r="BG164" i="2"/>
  <c r="BH164" i="2"/>
  <c r="BI164" i="2"/>
  <c r="BJ164" i="2"/>
  <c r="BK164" i="2"/>
  <c r="BL164" i="2"/>
  <c r="BM164" i="2"/>
  <c r="BN164" i="2"/>
  <c r="BO164" i="2"/>
  <c r="BF165" i="2"/>
  <c r="BG165" i="2"/>
  <c r="BH165" i="2"/>
  <c r="BI165" i="2"/>
  <c r="BJ165" i="2"/>
  <c r="BK165" i="2"/>
  <c r="BL165" i="2"/>
  <c r="BM165" i="2"/>
  <c r="BN165" i="2"/>
  <c r="BO165" i="2"/>
  <c r="BF166" i="2"/>
  <c r="BG166" i="2"/>
  <c r="BH166" i="2"/>
  <c r="BI166" i="2"/>
  <c r="BJ166" i="2"/>
  <c r="BK166" i="2"/>
  <c r="BL166" i="2"/>
  <c r="BM166" i="2"/>
  <c r="BN166" i="2"/>
  <c r="BO166" i="2"/>
  <c r="BF167" i="2"/>
  <c r="BG167" i="2"/>
  <c r="BH167" i="2"/>
  <c r="BI167" i="2"/>
  <c r="BJ167" i="2"/>
  <c r="BK167" i="2"/>
  <c r="BL167" i="2"/>
  <c r="BM167" i="2"/>
  <c r="BN167" i="2"/>
  <c r="BO167" i="2"/>
  <c r="BF168" i="2"/>
  <c r="BG168" i="2"/>
  <c r="BH168" i="2"/>
  <c r="BI168" i="2"/>
  <c r="BJ168" i="2"/>
  <c r="BK168" i="2"/>
  <c r="BL168" i="2"/>
  <c r="BM168" i="2"/>
  <c r="BN168" i="2"/>
  <c r="BO168" i="2"/>
  <c r="BF169" i="2"/>
  <c r="BG169" i="2"/>
  <c r="BH169" i="2"/>
  <c r="BI169" i="2"/>
  <c r="BJ169" i="2"/>
  <c r="BK169" i="2"/>
  <c r="BL169" i="2"/>
  <c r="BM169" i="2"/>
  <c r="BN169" i="2"/>
  <c r="BO169" i="2"/>
  <c r="BF170" i="2"/>
  <c r="BG170" i="2"/>
  <c r="BH170" i="2"/>
  <c r="BI170" i="2"/>
  <c r="BJ170" i="2"/>
  <c r="BK170" i="2"/>
  <c r="BL170" i="2"/>
  <c r="BM170" i="2"/>
  <c r="BN170" i="2"/>
  <c r="BO170" i="2"/>
  <c r="BF171" i="2"/>
  <c r="BG171" i="2"/>
  <c r="BH171" i="2"/>
  <c r="BI171" i="2"/>
  <c r="BJ171" i="2"/>
  <c r="BK171" i="2"/>
  <c r="BL171" i="2"/>
  <c r="BM171" i="2"/>
  <c r="BN171" i="2"/>
  <c r="BO171" i="2"/>
  <c r="BF172" i="2"/>
  <c r="BG172" i="2"/>
  <c r="BH172" i="2"/>
  <c r="BI172" i="2"/>
  <c r="BJ172" i="2"/>
  <c r="BK172" i="2"/>
  <c r="BL172" i="2"/>
  <c r="BM172" i="2"/>
  <c r="BN172" i="2"/>
  <c r="BO172" i="2"/>
  <c r="BF173" i="2"/>
  <c r="BG173" i="2"/>
  <c r="BH173" i="2"/>
  <c r="BI173" i="2"/>
  <c r="BJ173" i="2"/>
  <c r="BK173" i="2"/>
  <c r="BL173" i="2"/>
  <c r="BM173" i="2"/>
  <c r="BN173" i="2"/>
  <c r="BO173" i="2"/>
  <c r="BF174" i="2"/>
  <c r="BG174" i="2"/>
  <c r="BH174" i="2"/>
  <c r="BI174" i="2"/>
  <c r="BJ174" i="2"/>
  <c r="BK174" i="2"/>
  <c r="BL174" i="2"/>
  <c r="BM174" i="2"/>
  <c r="BN174" i="2"/>
  <c r="BO174" i="2"/>
  <c r="BF175" i="2"/>
  <c r="BG175" i="2"/>
  <c r="BH175" i="2"/>
  <c r="BI175" i="2"/>
  <c r="BJ175" i="2"/>
  <c r="BK175" i="2"/>
  <c r="BL175" i="2"/>
  <c r="BM175" i="2"/>
  <c r="BN175" i="2"/>
  <c r="BO175" i="2"/>
  <c r="BF176" i="2"/>
  <c r="BG176" i="2"/>
  <c r="BH176" i="2"/>
  <c r="BI176" i="2"/>
  <c r="BJ176" i="2"/>
  <c r="BK176" i="2"/>
  <c r="BL176" i="2"/>
  <c r="BM176" i="2"/>
  <c r="BN176" i="2"/>
  <c r="BO176" i="2"/>
  <c r="BF177" i="2"/>
  <c r="BG177" i="2"/>
  <c r="BH177" i="2"/>
  <c r="BI177" i="2"/>
  <c r="BJ177" i="2"/>
  <c r="BK177" i="2"/>
  <c r="BL177" i="2"/>
  <c r="BM177" i="2"/>
  <c r="BN177" i="2"/>
  <c r="BO177" i="2"/>
  <c r="BF178" i="2"/>
  <c r="BG178" i="2"/>
  <c r="BH178" i="2"/>
  <c r="BI178" i="2"/>
  <c r="BJ178" i="2"/>
  <c r="BK178" i="2"/>
  <c r="BL178" i="2"/>
  <c r="BM178" i="2"/>
  <c r="BN178" i="2"/>
  <c r="BO178" i="2"/>
  <c r="BF179" i="2"/>
  <c r="BG179" i="2"/>
  <c r="BH179" i="2"/>
  <c r="BI179" i="2"/>
  <c r="BJ179" i="2"/>
  <c r="BK179" i="2"/>
  <c r="BL179" i="2"/>
  <c r="BM179" i="2"/>
  <c r="BN179" i="2"/>
  <c r="BO179" i="2"/>
  <c r="BF180" i="2"/>
  <c r="BG180" i="2"/>
  <c r="BH180" i="2"/>
  <c r="BI180" i="2"/>
  <c r="BJ180" i="2"/>
  <c r="BK180" i="2"/>
  <c r="BL180" i="2"/>
  <c r="BM180" i="2"/>
  <c r="BN180" i="2"/>
  <c r="BO180" i="2"/>
  <c r="BF181" i="2"/>
  <c r="BG181" i="2"/>
  <c r="BH181" i="2"/>
  <c r="BI181" i="2"/>
  <c r="BJ181" i="2"/>
  <c r="BK181" i="2"/>
  <c r="BL181" i="2"/>
  <c r="BM181" i="2"/>
  <c r="BN181" i="2"/>
  <c r="BO181" i="2"/>
  <c r="BF182" i="2"/>
  <c r="BG182" i="2"/>
  <c r="BH182" i="2"/>
  <c r="BI182" i="2"/>
  <c r="BJ182" i="2"/>
  <c r="BK182" i="2"/>
  <c r="BL182" i="2"/>
  <c r="BM182" i="2"/>
  <c r="BN182" i="2"/>
  <c r="BO182" i="2"/>
  <c r="BF184" i="2"/>
  <c r="BG184" i="2"/>
  <c r="BH184" i="2"/>
  <c r="BI184" i="2"/>
  <c r="BJ184" i="2"/>
  <c r="BK184" i="2"/>
  <c r="BL184" i="2"/>
  <c r="BM184" i="2"/>
  <c r="BN184" i="2"/>
  <c r="BO184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4" i="2"/>
  <c r="AE131" i="2"/>
  <c r="AF131" i="2"/>
  <c r="AG131" i="2"/>
  <c r="AH131" i="2"/>
  <c r="AI131" i="2"/>
  <c r="AJ131" i="2"/>
  <c r="AK131" i="2"/>
  <c r="AL131" i="2"/>
  <c r="AM131" i="2"/>
  <c r="AN131" i="2"/>
  <c r="AE132" i="2"/>
  <c r="AF132" i="2"/>
  <c r="AG132" i="2"/>
  <c r="AH132" i="2"/>
  <c r="AI132" i="2"/>
  <c r="AJ132" i="2"/>
  <c r="AK132" i="2"/>
  <c r="AL132" i="2"/>
  <c r="AM132" i="2"/>
  <c r="AE133" i="2"/>
  <c r="AF133" i="2"/>
  <c r="AG133" i="2"/>
  <c r="AH133" i="2"/>
  <c r="AI133" i="2"/>
  <c r="AJ133" i="2"/>
  <c r="AK133" i="2"/>
  <c r="AL133" i="2"/>
  <c r="AM133" i="2"/>
  <c r="AE134" i="2"/>
  <c r="AF134" i="2"/>
  <c r="AG134" i="2"/>
  <c r="AH134" i="2"/>
  <c r="AI134" i="2"/>
  <c r="AJ134" i="2"/>
  <c r="AK134" i="2"/>
  <c r="AL134" i="2"/>
  <c r="AM134" i="2"/>
  <c r="AE135" i="2"/>
  <c r="AF135" i="2"/>
  <c r="AG135" i="2"/>
  <c r="AH135" i="2"/>
  <c r="AI135" i="2"/>
  <c r="AJ135" i="2"/>
  <c r="AK135" i="2"/>
  <c r="AL135" i="2"/>
  <c r="AM135" i="2"/>
  <c r="AE136" i="2"/>
  <c r="AF136" i="2"/>
  <c r="AG136" i="2"/>
  <c r="AH136" i="2"/>
  <c r="AI136" i="2"/>
  <c r="AJ136" i="2"/>
  <c r="AK136" i="2"/>
  <c r="AL136" i="2"/>
  <c r="AM136" i="2"/>
  <c r="AE137" i="2"/>
  <c r="AF137" i="2"/>
  <c r="AG137" i="2"/>
  <c r="AH137" i="2"/>
  <c r="AI137" i="2"/>
  <c r="AJ137" i="2"/>
  <c r="AK137" i="2"/>
  <c r="AL137" i="2"/>
  <c r="AM137" i="2"/>
  <c r="AE138" i="2"/>
  <c r="AF138" i="2"/>
  <c r="AG138" i="2"/>
  <c r="AH138" i="2"/>
  <c r="AI138" i="2"/>
  <c r="AJ138" i="2"/>
  <c r="AK138" i="2"/>
  <c r="AL138" i="2"/>
  <c r="AM138" i="2"/>
  <c r="AE139" i="2"/>
  <c r="AF139" i="2"/>
  <c r="AG139" i="2"/>
  <c r="AH139" i="2"/>
  <c r="AI139" i="2"/>
  <c r="AJ139" i="2"/>
  <c r="AK139" i="2"/>
  <c r="AL139" i="2"/>
  <c r="AM139" i="2"/>
  <c r="AE140" i="2"/>
  <c r="AF140" i="2"/>
  <c r="AG140" i="2"/>
  <c r="AH140" i="2"/>
  <c r="AI140" i="2"/>
  <c r="AJ140" i="2"/>
  <c r="AK140" i="2"/>
  <c r="AL140" i="2"/>
  <c r="AM140" i="2"/>
  <c r="AE141" i="2"/>
  <c r="AF141" i="2"/>
  <c r="AG141" i="2"/>
  <c r="AH141" i="2"/>
  <c r="AI141" i="2"/>
  <c r="AJ141" i="2"/>
  <c r="AK141" i="2"/>
  <c r="AL141" i="2"/>
  <c r="AM141" i="2"/>
  <c r="AE142" i="2"/>
  <c r="AF142" i="2"/>
  <c r="AG142" i="2"/>
  <c r="AH142" i="2"/>
  <c r="AI142" i="2"/>
  <c r="AJ142" i="2"/>
  <c r="AK142" i="2"/>
  <c r="AL142" i="2"/>
  <c r="AM142" i="2"/>
  <c r="AE143" i="2"/>
  <c r="AF143" i="2"/>
  <c r="AG143" i="2"/>
  <c r="AH143" i="2"/>
  <c r="AI143" i="2"/>
  <c r="AJ143" i="2"/>
  <c r="AK143" i="2"/>
  <c r="AL143" i="2"/>
  <c r="AM143" i="2"/>
  <c r="AE144" i="2"/>
  <c r="AF144" i="2"/>
  <c r="AG144" i="2"/>
  <c r="AH144" i="2"/>
  <c r="AI144" i="2"/>
  <c r="AJ144" i="2"/>
  <c r="AK144" i="2"/>
  <c r="AL144" i="2"/>
  <c r="AM144" i="2"/>
  <c r="AE145" i="2"/>
  <c r="AF145" i="2"/>
  <c r="AG145" i="2"/>
  <c r="AH145" i="2"/>
  <c r="AI145" i="2"/>
  <c r="AJ145" i="2"/>
  <c r="AK145" i="2"/>
  <c r="AL145" i="2"/>
  <c r="AM145" i="2"/>
  <c r="AE146" i="2"/>
  <c r="AF146" i="2"/>
  <c r="AG146" i="2"/>
  <c r="AH146" i="2"/>
  <c r="AI146" i="2"/>
  <c r="AJ146" i="2"/>
  <c r="AK146" i="2"/>
  <c r="AL146" i="2"/>
  <c r="AM146" i="2"/>
  <c r="AE147" i="2"/>
  <c r="AF147" i="2"/>
  <c r="AG147" i="2"/>
  <c r="AH147" i="2"/>
  <c r="AI147" i="2"/>
  <c r="AJ147" i="2"/>
  <c r="AK147" i="2"/>
  <c r="AL147" i="2"/>
  <c r="AM147" i="2"/>
  <c r="AE148" i="2"/>
  <c r="AF148" i="2"/>
  <c r="AG148" i="2"/>
  <c r="AH148" i="2"/>
  <c r="AI148" i="2"/>
  <c r="AJ148" i="2"/>
  <c r="AK148" i="2"/>
  <c r="AL148" i="2"/>
  <c r="AM148" i="2"/>
  <c r="AE149" i="2"/>
  <c r="AF149" i="2"/>
  <c r="AG149" i="2"/>
  <c r="AH149" i="2"/>
  <c r="AI149" i="2"/>
  <c r="AJ149" i="2"/>
  <c r="AK149" i="2"/>
  <c r="AL149" i="2"/>
  <c r="AM149" i="2"/>
  <c r="AE150" i="2"/>
  <c r="AF150" i="2"/>
  <c r="AG150" i="2"/>
  <c r="AH150" i="2"/>
  <c r="AI150" i="2"/>
  <c r="AJ150" i="2"/>
  <c r="AK150" i="2"/>
  <c r="AL150" i="2"/>
  <c r="AM150" i="2"/>
  <c r="AE151" i="2"/>
  <c r="AF151" i="2"/>
  <c r="AG151" i="2"/>
  <c r="AH151" i="2"/>
  <c r="AI151" i="2"/>
  <c r="AJ151" i="2"/>
  <c r="AK151" i="2"/>
  <c r="AL151" i="2"/>
  <c r="AM151" i="2"/>
  <c r="AE152" i="2"/>
  <c r="AF152" i="2"/>
  <c r="AG152" i="2"/>
  <c r="AH152" i="2"/>
  <c r="AI152" i="2"/>
  <c r="AJ152" i="2"/>
  <c r="AK152" i="2"/>
  <c r="AL152" i="2"/>
  <c r="AM152" i="2"/>
  <c r="AE153" i="2"/>
  <c r="AF153" i="2"/>
  <c r="AG153" i="2"/>
  <c r="AH153" i="2"/>
  <c r="AI153" i="2"/>
  <c r="AJ153" i="2"/>
  <c r="AK153" i="2"/>
  <c r="AL153" i="2"/>
  <c r="AM153" i="2"/>
  <c r="AE154" i="2"/>
  <c r="AF154" i="2"/>
  <c r="AG154" i="2"/>
  <c r="AH154" i="2"/>
  <c r="AI154" i="2"/>
  <c r="AJ154" i="2"/>
  <c r="AK154" i="2"/>
  <c r="AL154" i="2"/>
  <c r="AM154" i="2"/>
  <c r="AE155" i="2"/>
  <c r="AF155" i="2"/>
  <c r="AG155" i="2"/>
  <c r="AH155" i="2"/>
  <c r="AI155" i="2"/>
  <c r="AJ155" i="2"/>
  <c r="AK155" i="2"/>
  <c r="AL155" i="2"/>
  <c r="AM155" i="2"/>
  <c r="AE156" i="2"/>
  <c r="AF156" i="2"/>
  <c r="AG156" i="2"/>
  <c r="AH156" i="2"/>
  <c r="AI156" i="2"/>
  <c r="AJ156" i="2"/>
  <c r="AK156" i="2"/>
  <c r="AL156" i="2"/>
  <c r="AM156" i="2"/>
  <c r="AE157" i="2"/>
  <c r="AF157" i="2"/>
  <c r="AG157" i="2"/>
  <c r="AH157" i="2"/>
  <c r="AI157" i="2"/>
  <c r="AJ157" i="2"/>
  <c r="AK157" i="2"/>
  <c r="AL157" i="2"/>
  <c r="AM157" i="2"/>
  <c r="AE158" i="2"/>
  <c r="AF158" i="2"/>
  <c r="AG158" i="2"/>
  <c r="AH158" i="2"/>
  <c r="AI158" i="2"/>
  <c r="AJ158" i="2"/>
  <c r="AK158" i="2"/>
  <c r="AL158" i="2"/>
  <c r="AM158" i="2"/>
  <c r="AE159" i="2"/>
  <c r="AF159" i="2"/>
  <c r="AG159" i="2"/>
  <c r="AH159" i="2"/>
  <c r="AI159" i="2"/>
  <c r="AJ159" i="2"/>
  <c r="AK159" i="2"/>
  <c r="AL159" i="2"/>
  <c r="AM159" i="2"/>
  <c r="AE160" i="2"/>
  <c r="AF160" i="2"/>
  <c r="AG160" i="2"/>
  <c r="AH160" i="2"/>
  <c r="AI160" i="2"/>
  <c r="AJ160" i="2"/>
  <c r="AK160" i="2"/>
  <c r="AL160" i="2"/>
  <c r="AM160" i="2"/>
  <c r="AE161" i="2"/>
  <c r="AF161" i="2"/>
  <c r="AG161" i="2"/>
  <c r="AH161" i="2"/>
  <c r="AI161" i="2"/>
  <c r="AJ161" i="2"/>
  <c r="AK161" i="2"/>
  <c r="AL161" i="2"/>
  <c r="AM161" i="2"/>
  <c r="AE162" i="2"/>
  <c r="AF162" i="2"/>
  <c r="AG162" i="2"/>
  <c r="AH162" i="2"/>
  <c r="AI162" i="2"/>
  <c r="AJ162" i="2"/>
  <c r="AK162" i="2"/>
  <c r="AL162" i="2"/>
  <c r="AM162" i="2"/>
  <c r="AE163" i="2"/>
  <c r="AF163" i="2"/>
  <c r="AG163" i="2"/>
  <c r="AH163" i="2"/>
  <c r="AI163" i="2"/>
  <c r="AJ163" i="2"/>
  <c r="AK163" i="2"/>
  <c r="AL163" i="2"/>
  <c r="AM163" i="2"/>
  <c r="AE164" i="2"/>
  <c r="AF164" i="2"/>
  <c r="AG164" i="2"/>
  <c r="AH164" i="2"/>
  <c r="AI164" i="2"/>
  <c r="AJ164" i="2"/>
  <c r="AK164" i="2"/>
  <c r="AL164" i="2"/>
  <c r="AM164" i="2"/>
  <c r="AE165" i="2"/>
  <c r="AF165" i="2"/>
  <c r="AG165" i="2"/>
  <c r="AH165" i="2"/>
  <c r="AI165" i="2"/>
  <c r="AJ165" i="2"/>
  <c r="AK165" i="2"/>
  <c r="AL165" i="2"/>
  <c r="AM165" i="2"/>
  <c r="AE166" i="2"/>
  <c r="AF166" i="2"/>
  <c r="AG166" i="2"/>
  <c r="AH166" i="2"/>
  <c r="AI166" i="2"/>
  <c r="AJ166" i="2"/>
  <c r="AK166" i="2"/>
  <c r="AL166" i="2"/>
  <c r="AM166" i="2"/>
  <c r="AE167" i="2"/>
  <c r="AF167" i="2"/>
  <c r="AG167" i="2"/>
  <c r="AH167" i="2"/>
  <c r="AI167" i="2"/>
  <c r="AJ167" i="2"/>
  <c r="AK167" i="2"/>
  <c r="AL167" i="2"/>
  <c r="AM167" i="2"/>
  <c r="AE168" i="2"/>
  <c r="AF168" i="2"/>
  <c r="AG168" i="2"/>
  <c r="AH168" i="2"/>
  <c r="AI168" i="2"/>
  <c r="AJ168" i="2"/>
  <c r="AK168" i="2"/>
  <c r="AL168" i="2"/>
  <c r="AM168" i="2"/>
  <c r="AE169" i="2"/>
  <c r="AF169" i="2"/>
  <c r="AG169" i="2"/>
  <c r="AH169" i="2"/>
  <c r="AI169" i="2"/>
  <c r="AJ169" i="2"/>
  <c r="AK169" i="2"/>
  <c r="AL169" i="2"/>
  <c r="AM169" i="2"/>
  <c r="AE170" i="2"/>
  <c r="AF170" i="2"/>
  <c r="AG170" i="2"/>
  <c r="AH170" i="2"/>
  <c r="AI170" i="2"/>
  <c r="AJ170" i="2"/>
  <c r="AK170" i="2"/>
  <c r="AL170" i="2"/>
  <c r="AM170" i="2"/>
  <c r="AE171" i="2"/>
  <c r="AF171" i="2"/>
  <c r="AG171" i="2"/>
  <c r="AH171" i="2"/>
  <c r="AI171" i="2"/>
  <c r="AJ171" i="2"/>
  <c r="AK171" i="2"/>
  <c r="AL171" i="2"/>
  <c r="AM171" i="2"/>
  <c r="AE172" i="2"/>
  <c r="AF172" i="2"/>
  <c r="AG172" i="2"/>
  <c r="AH172" i="2"/>
  <c r="AI172" i="2"/>
  <c r="AJ172" i="2"/>
  <c r="AK172" i="2"/>
  <c r="AL172" i="2"/>
  <c r="AM172" i="2"/>
  <c r="AE173" i="2"/>
  <c r="AF173" i="2"/>
  <c r="AG173" i="2"/>
  <c r="AH173" i="2"/>
  <c r="AI173" i="2"/>
  <c r="AJ173" i="2"/>
  <c r="AK173" i="2"/>
  <c r="AL173" i="2"/>
  <c r="AM173" i="2"/>
  <c r="AE174" i="2"/>
  <c r="AF174" i="2"/>
  <c r="AG174" i="2"/>
  <c r="AH174" i="2"/>
  <c r="AI174" i="2"/>
  <c r="AJ174" i="2"/>
  <c r="AK174" i="2"/>
  <c r="AL174" i="2"/>
  <c r="AM174" i="2"/>
  <c r="AE175" i="2"/>
  <c r="AF175" i="2"/>
  <c r="AG175" i="2"/>
  <c r="AH175" i="2"/>
  <c r="AI175" i="2"/>
  <c r="AJ175" i="2"/>
  <c r="AK175" i="2"/>
  <c r="AL175" i="2"/>
  <c r="AM175" i="2"/>
  <c r="AE176" i="2"/>
  <c r="AF176" i="2"/>
  <c r="AG176" i="2"/>
  <c r="AH176" i="2"/>
  <c r="AI176" i="2"/>
  <c r="AJ176" i="2"/>
  <c r="AK176" i="2"/>
  <c r="AL176" i="2"/>
  <c r="AM176" i="2"/>
  <c r="AE177" i="2"/>
  <c r="AF177" i="2"/>
  <c r="AG177" i="2"/>
  <c r="AH177" i="2"/>
  <c r="AI177" i="2"/>
  <c r="AJ177" i="2"/>
  <c r="AK177" i="2"/>
  <c r="AL177" i="2"/>
  <c r="AM177" i="2"/>
  <c r="AE178" i="2"/>
  <c r="AF178" i="2"/>
  <c r="AG178" i="2"/>
  <c r="AH178" i="2"/>
  <c r="AI178" i="2"/>
  <c r="AJ178" i="2"/>
  <c r="AK178" i="2"/>
  <c r="AL178" i="2"/>
  <c r="AM178" i="2"/>
  <c r="AE179" i="2"/>
  <c r="AF179" i="2"/>
  <c r="AG179" i="2"/>
  <c r="AH179" i="2"/>
  <c r="AI179" i="2"/>
  <c r="AJ179" i="2"/>
  <c r="AK179" i="2"/>
  <c r="AL179" i="2"/>
  <c r="AM179" i="2"/>
  <c r="AE180" i="2"/>
  <c r="AF180" i="2"/>
  <c r="AG180" i="2"/>
  <c r="AH180" i="2"/>
  <c r="AI180" i="2"/>
  <c r="AJ180" i="2"/>
  <c r="AK180" i="2"/>
  <c r="AL180" i="2"/>
  <c r="AM180" i="2"/>
  <c r="AE181" i="2"/>
  <c r="AF181" i="2"/>
  <c r="AG181" i="2"/>
  <c r="AH181" i="2"/>
  <c r="AI181" i="2"/>
  <c r="AJ181" i="2"/>
  <c r="AK181" i="2"/>
  <c r="AL181" i="2"/>
  <c r="AM181" i="2"/>
  <c r="AE182" i="2"/>
  <c r="AF182" i="2"/>
  <c r="AG182" i="2"/>
  <c r="AH182" i="2"/>
  <c r="AI182" i="2"/>
  <c r="AJ182" i="2"/>
  <c r="AK182" i="2"/>
  <c r="AL182" i="2"/>
  <c r="AM182" i="2"/>
  <c r="AE184" i="2"/>
  <c r="AF184" i="2"/>
  <c r="AG184" i="2"/>
  <c r="AH184" i="2"/>
  <c r="AI184" i="2"/>
  <c r="AJ184" i="2"/>
  <c r="AK184" i="2"/>
  <c r="AL184" i="2"/>
  <c r="AM184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4" i="2"/>
  <c r="AD131" i="2"/>
  <c r="BF68" i="2"/>
  <c r="BG68" i="2"/>
  <c r="BH68" i="2"/>
  <c r="BI68" i="2"/>
  <c r="BJ68" i="2"/>
  <c r="BK68" i="2"/>
  <c r="BL68" i="2"/>
  <c r="BM68" i="2"/>
  <c r="BN68" i="2"/>
  <c r="BO68" i="2"/>
  <c r="BF69" i="2"/>
  <c r="BG69" i="2"/>
  <c r="BH69" i="2"/>
  <c r="BI69" i="2"/>
  <c r="BJ69" i="2"/>
  <c r="BK69" i="2"/>
  <c r="BL69" i="2"/>
  <c r="BM69" i="2"/>
  <c r="BN69" i="2"/>
  <c r="BO69" i="2"/>
  <c r="BF70" i="2"/>
  <c r="BG70" i="2"/>
  <c r="BH70" i="2"/>
  <c r="BI70" i="2"/>
  <c r="BJ70" i="2"/>
  <c r="BK70" i="2"/>
  <c r="BL70" i="2"/>
  <c r="BM70" i="2"/>
  <c r="BN70" i="2"/>
  <c r="BO70" i="2"/>
  <c r="BF71" i="2"/>
  <c r="BG71" i="2"/>
  <c r="BH71" i="2"/>
  <c r="BI71" i="2"/>
  <c r="BJ71" i="2"/>
  <c r="BK71" i="2"/>
  <c r="BL71" i="2"/>
  <c r="BM71" i="2"/>
  <c r="BN71" i="2"/>
  <c r="BO71" i="2"/>
  <c r="BF72" i="2"/>
  <c r="BG72" i="2"/>
  <c r="BH72" i="2"/>
  <c r="BI72" i="2"/>
  <c r="BJ72" i="2"/>
  <c r="BK72" i="2"/>
  <c r="BL72" i="2"/>
  <c r="BM72" i="2"/>
  <c r="BN72" i="2"/>
  <c r="BO72" i="2"/>
  <c r="BF73" i="2"/>
  <c r="BG73" i="2"/>
  <c r="BH73" i="2"/>
  <c r="BI73" i="2"/>
  <c r="BJ73" i="2"/>
  <c r="BK73" i="2"/>
  <c r="BL73" i="2"/>
  <c r="BM73" i="2"/>
  <c r="BN73" i="2"/>
  <c r="BO73" i="2"/>
  <c r="BF74" i="2"/>
  <c r="BG74" i="2"/>
  <c r="BH74" i="2"/>
  <c r="BI74" i="2"/>
  <c r="BJ74" i="2"/>
  <c r="BK74" i="2"/>
  <c r="BL74" i="2"/>
  <c r="BM74" i="2"/>
  <c r="BN74" i="2"/>
  <c r="BO74" i="2"/>
  <c r="BF75" i="2"/>
  <c r="BG75" i="2"/>
  <c r="BH75" i="2"/>
  <c r="BI75" i="2"/>
  <c r="BJ75" i="2"/>
  <c r="BK75" i="2"/>
  <c r="BL75" i="2"/>
  <c r="BM75" i="2"/>
  <c r="BN75" i="2"/>
  <c r="BO75" i="2"/>
  <c r="BF76" i="2"/>
  <c r="BG76" i="2"/>
  <c r="BH76" i="2"/>
  <c r="BI76" i="2"/>
  <c r="BJ76" i="2"/>
  <c r="BK76" i="2"/>
  <c r="BL76" i="2"/>
  <c r="BM76" i="2"/>
  <c r="BN76" i="2"/>
  <c r="BO76" i="2"/>
  <c r="BF77" i="2"/>
  <c r="BG77" i="2"/>
  <c r="BH77" i="2"/>
  <c r="BI77" i="2"/>
  <c r="BJ77" i="2"/>
  <c r="BK77" i="2"/>
  <c r="BL77" i="2"/>
  <c r="BM77" i="2"/>
  <c r="BN77" i="2"/>
  <c r="BO77" i="2"/>
  <c r="BF78" i="2"/>
  <c r="BG78" i="2"/>
  <c r="BH78" i="2"/>
  <c r="BI78" i="2"/>
  <c r="BJ78" i="2"/>
  <c r="BK78" i="2"/>
  <c r="BL78" i="2"/>
  <c r="BM78" i="2"/>
  <c r="BN78" i="2"/>
  <c r="BO78" i="2"/>
  <c r="BF79" i="2"/>
  <c r="BG79" i="2"/>
  <c r="BH79" i="2"/>
  <c r="BI79" i="2"/>
  <c r="BJ79" i="2"/>
  <c r="BK79" i="2"/>
  <c r="BL79" i="2"/>
  <c r="BM79" i="2"/>
  <c r="BN79" i="2"/>
  <c r="BO79" i="2"/>
  <c r="BF80" i="2"/>
  <c r="BG80" i="2"/>
  <c r="BH80" i="2"/>
  <c r="BI80" i="2"/>
  <c r="BJ80" i="2"/>
  <c r="BK80" i="2"/>
  <c r="BL80" i="2"/>
  <c r="BM80" i="2"/>
  <c r="BN80" i="2"/>
  <c r="BO80" i="2"/>
  <c r="BF81" i="2"/>
  <c r="BG81" i="2"/>
  <c r="BH81" i="2"/>
  <c r="BI81" i="2"/>
  <c r="BJ81" i="2"/>
  <c r="BK81" i="2"/>
  <c r="BL81" i="2"/>
  <c r="BM81" i="2"/>
  <c r="BN81" i="2"/>
  <c r="BO81" i="2"/>
  <c r="BF82" i="2"/>
  <c r="BG82" i="2"/>
  <c r="BH82" i="2"/>
  <c r="BI82" i="2"/>
  <c r="BJ82" i="2"/>
  <c r="BK82" i="2"/>
  <c r="BL82" i="2"/>
  <c r="BM82" i="2"/>
  <c r="BN82" i="2"/>
  <c r="BO82" i="2"/>
  <c r="BF83" i="2"/>
  <c r="BG83" i="2"/>
  <c r="BH83" i="2"/>
  <c r="BI83" i="2"/>
  <c r="BJ83" i="2"/>
  <c r="BK83" i="2"/>
  <c r="BL83" i="2"/>
  <c r="BM83" i="2"/>
  <c r="BN83" i="2"/>
  <c r="BO83" i="2"/>
  <c r="BF84" i="2"/>
  <c r="BG84" i="2"/>
  <c r="BH84" i="2"/>
  <c r="BI84" i="2"/>
  <c r="BJ84" i="2"/>
  <c r="BK84" i="2"/>
  <c r="BL84" i="2"/>
  <c r="BM84" i="2"/>
  <c r="BN84" i="2"/>
  <c r="BO84" i="2"/>
  <c r="BF85" i="2"/>
  <c r="BG85" i="2"/>
  <c r="BH85" i="2"/>
  <c r="BI85" i="2"/>
  <c r="BJ85" i="2"/>
  <c r="BK85" i="2"/>
  <c r="BL85" i="2"/>
  <c r="BM85" i="2"/>
  <c r="BN85" i="2"/>
  <c r="BO85" i="2"/>
  <c r="BF86" i="2"/>
  <c r="BG86" i="2"/>
  <c r="BH86" i="2"/>
  <c r="BI86" i="2"/>
  <c r="BJ86" i="2"/>
  <c r="BK86" i="2"/>
  <c r="BL86" i="2"/>
  <c r="BM86" i="2"/>
  <c r="BN86" i="2"/>
  <c r="BO86" i="2"/>
  <c r="BF87" i="2"/>
  <c r="BG87" i="2"/>
  <c r="BH87" i="2"/>
  <c r="BI87" i="2"/>
  <c r="BJ87" i="2"/>
  <c r="BK87" i="2"/>
  <c r="BL87" i="2"/>
  <c r="BM87" i="2"/>
  <c r="BN87" i="2"/>
  <c r="BO87" i="2"/>
  <c r="BF88" i="2"/>
  <c r="BG88" i="2"/>
  <c r="BH88" i="2"/>
  <c r="BI88" i="2"/>
  <c r="BJ88" i="2"/>
  <c r="BK88" i="2"/>
  <c r="BL88" i="2"/>
  <c r="BM88" i="2"/>
  <c r="BN88" i="2"/>
  <c r="BO88" i="2"/>
  <c r="BF89" i="2"/>
  <c r="BG89" i="2"/>
  <c r="BH89" i="2"/>
  <c r="BI89" i="2"/>
  <c r="BJ89" i="2"/>
  <c r="BK89" i="2"/>
  <c r="BL89" i="2"/>
  <c r="BM89" i="2"/>
  <c r="BN89" i="2"/>
  <c r="BO89" i="2"/>
  <c r="BF90" i="2"/>
  <c r="BG90" i="2"/>
  <c r="BH90" i="2"/>
  <c r="BI90" i="2"/>
  <c r="BJ90" i="2"/>
  <c r="BK90" i="2"/>
  <c r="BL90" i="2"/>
  <c r="BM90" i="2"/>
  <c r="BN90" i="2"/>
  <c r="BO90" i="2"/>
  <c r="BF91" i="2"/>
  <c r="BG91" i="2"/>
  <c r="BH91" i="2"/>
  <c r="BI91" i="2"/>
  <c r="BJ91" i="2"/>
  <c r="BK91" i="2"/>
  <c r="BL91" i="2"/>
  <c r="BM91" i="2"/>
  <c r="BN91" i="2"/>
  <c r="BO91" i="2"/>
  <c r="BF92" i="2"/>
  <c r="BG92" i="2"/>
  <c r="BH92" i="2"/>
  <c r="BI92" i="2"/>
  <c r="BJ92" i="2"/>
  <c r="BK92" i="2"/>
  <c r="BL92" i="2"/>
  <c r="BM92" i="2"/>
  <c r="BN92" i="2"/>
  <c r="BO92" i="2"/>
  <c r="BF93" i="2"/>
  <c r="BG93" i="2"/>
  <c r="BH93" i="2"/>
  <c r="BI93" i="2"/>
  <c r="BJ93" i="2"/>
  <c r="BK93" i="2"/>
  <c r="BL93" i="2"/>
  <c r="BM93" i="2"/>
  <c r="BN93" i="2"/>
  <c r="BO93" i="2"/>
  <c r="BF94" i="2"/>
  <c r="BG94" i="2"/>
  <c r="BH94" i="2"/>
  <c r="BI94" i="2"/>
  <c r="BJ94" i="2"/>
  <c r="BK94" i="2"/>
  <c r="BL94" i="2"/>
  <c r="BM94" i="2"/>
  <c r="BN94" i="2"/>
  <c r="BO94" i="2"/>
  <c r="BF95" i="2"/>
  <c r="BG95" i="2"/>
  <c r="BH95" i="2"/>
  <c r="BI95" i="2"/>
  <c r="BJ95" i="2"/>
  <c r="BK95" i="2"/>
  <c r="BL95" i="2"/>
  <c r="BM95" i="2"/>
  <c r="BN95" i="2"/>
  <c r="BO95" i="2"/>
  <c r="BF96" i="2"/>
  <c r="BG96" i="2"/>
  <c r="BH96" i="2"/>
  <c r="BI96" i="2"/>
  <c r="BJ96" i="2"/>
  <c r="BK96" i="2"/>
  <c r="BL96" i="2"/>
  <c r="BM96" i="2"/>
  <c r="BN96" i="2"/>
  <c r="BO96" i="2"/>
  <c r="BF97" i="2"/>
  <c r="BG97" i="2"/>
  <c r="BH97" i="2"/>
  <c r="BI97" i="2"/>
  <c r="BJ97" i="2"/>
  <c r="BK97" i="2"/>
  <c r="BL97" i="2"/>
  <c r="BM97" i="2"/>
  <c r="BN97" i="2"/>
  <c r="BO97" i="2"/>
  <c r="BF98" i="2"/>
  <c r="BG98" i="2"/>
  <c r="BH98" i="2"/>
  <c r="BI98" i="2"/>
  <c r="BJ98" i="2"/>
  <c r="BK98" i="2"/>
  <c r="BL98" i="2"/>
  <c r="BM98" i="2"/>
  <c r="BN98" i="2"/>
  <c r="BO98" i="2"/>
  <c r="BF99" i="2"/>
  <c r="BG99" i="2"/>
  <c r="BH99" i="2"/>
  <c r="BI99" i="2"/>
  <c r="BJ99" i="2"/>
  <c r="BK99" i="2"/>
  <c r="BL99" i="2"/>
  <c r="BM99" i="2"/>
  <c r="BN99" i="2"/>
  <c r="BO99" i="2"/>
  <c r="BF100" i="2"/>
  <c r="BG100" i="2"/>
  <c r="BH100" i="2"/>
  <c r="BI100" i="2"/>
  <c r="BJ100" i="2"/>
  <c r="BK100" i="2"/>
  <c r="BL100" i="2"/>
  <c r="BM100" i="2"/>
  <c r="BN100" i="2"/>
  <c r="BO100" i="2"/>
  <c r="BF101" i="2"/>
  <c r="BG101" i="2"/>
  <c r="BH101" i="2"/>
  <c r="BI101" i="2"/>
  <c r="BJ101" i="2"/>
  <c r="BK101" i="2"/>
  <c r="BL101" i="2"/>
  <c r="BM101" i="2"/>
  <c r="BN101" i="2"/>
  <c r="BO101" i="2"/>
  <c r="BF102" i="2"/>
  <c r="BG102" i="2"/>
  <c r="BH102" i="2"/>
  <c r="BI102" i="2"/>
  <c r="BJ102" i="2"/>
  <c r="BK102" i="2"/>
  <c r="BL102" i="2"/>
  <c r="BM102" i="2"/>
  <c r="BN102" i="2"/>
  <c r="BO102" i="2"/>
  <c r="BF103" i="2"/>
  <c r="BG103" i="2"/>
  <c r="BH103" i="2"/>
  <c r="BI103" i="2"/>
  <c r="BJ103" i="2"/>
  <c r="BK103" i="2"/>
  <c r="BL103" i="2"/>
  <c r="BM103" i="2"/>
  <c r="BN103" i="2"/>
  <c r="BO103" i="2"/>
  <c r="BF104" i="2"/>
  <c r="BG104" i="2"/>
  <c r="BH104" i="2"/>
  <c r="BI104" i="2"/>
  <c r="BJ104" i="2"/>
  <c r="BK104" i="2"/>
  <c r="BL104" i="2"/>
  <c r="BM104" i="2"/>
  <c r="BN104" i="2"/>
  <c r="BO104" i="2"/>
  <c r="BF105" i="2"/>
  <c r="BG105" i="2"/>
  <c r="BH105" i="2"/>
  <c r="BI105" i="2"/>
  <c r="BJ105" i="2"/>
  <c r="BK105" i="2"/>
  <c r="BL105" i="2"/>
  <c r="BM105" i="2"/>
  <c r="BN105" i="2"/>
  <c r="BO105" i="2"/>
  <c r="BF106" i="2"/>
  <c r="BG106" i="2"/>
  <c r="BH106" i="2"/>
  <c r="BI106" i="2"/>
  <c r="BJ106" i="2"/>
  <c r="BK106" i="2"/>
  <c r="BL106" i="2"/>
  <c r="BM106" i="2"/>
  <c r="BN106" i="2"/>
  <c r="BO106" i="2"/>
  <c r="BF107" i="2"/>
  <c r="BG107" i="2"/>
  <c r="BH107" i="2"/>
  <c r="BI107" i="2"/>
  <c r="BJ107" i="2"/>
  <c r="BK107" i="2"/>
  <c r="BL107" i="2"/>
  <c r="BM107" i="2"/>
  <c r="BN107" i="2"/>
  <c r="BO107" i="2"/>
  <c r="BF108" i="2"/>
  <c r="BG108" i="2"/>
  <c r="BH108" i="2"/>
  <c r="BI108" i="2"/>
  <c r="BJ108" i="2"/>
  <c r="BK108" i="2"/>
  <c r="BL108" i="2"/>
  <c r="BM108" i="2"/>
  <c r="BN108" i="2"/>
  <c r="BO108" i="2"/>
  <c r="BF109" i="2"/>
  <c r="BG109" i="2"/>
  <c r="BH109" i="2"/>
  <c r="BI109" i="2"/>
  <c r="BJ109" i="2"/>
  <c r="BK109" i="2"/>
  <c r="BL109" i="2"/>
  <c r="BM109" i="2"/>
  <c r="BN109" i="2"/>
  <c r="BO109" i="2"/>
  <c r="BF110" i="2"/>
  <c r="BG110" i="2"/>
  <c r="BH110" i="2"/>
  <c r="BI110" i="2"/>
  <c r="BJ110" i="2"/>
  <c r="BK110" i="2"/>
  <c r="BL110" i="2"/>
  <c r="BM110" i="2"/>
  <c r="BN110" i="2"/>
  <c r="BO110" i="2"/>
  <c r="BF111" i="2"/>
  <c r="BG111" i="2"/>
  <c r="BH111" i="2"/>
  <c r="BI111" i="2"/>
  <c r="BJ111" i="2"/>
  <c r="BK111" i="2"/>
  <c r="BL111" i="2"/>
  <c r="BM111" i="2"/>
  <c r="BN111" i="2"/>
  <c r="BO111" i="2"/>
  <c r="BF112" i="2"/>
  <c r="BG112" i="2"/>
  <c r="BH112" i="2"/>
  <c r="BI112" i="2"/>
  <c r="BJ112" i="2"/>
  <c r="BK112" i="2"/>
  <c r="BL112" i="2"/>
  <c r="BM112" i="2"/>
  <c r="BN112" i="2"/>
  <c r="BO112" i="2"/>
  <c r="BF113" i="2"/>
  <c r="BG113" i="2"/>
  <c r="BH113" i="2"/>
  <c r="BI113" i="2"/>
  <c r="BJ113" i="2"/>
  <c r="BK113" i="2"/>
  <c r="BL113" i="2"/>
  <c r="BM113" i="2"/>
  <c r="BN113" i="2"/>
  <c r="BO113" i="2"/>
  <c r="BF114" i="2"/>
  <c r="BG114" i="2"/>
  <c r="BH114" i="2"/>
  <c r="BI114" i="2"/>
  <c r="BJ114" i="2"/>
  <c r="BK114" i="2"/>
  <c r="BL114" i="2"/>
  <c r="BM114" i="2"/>
  <c r="BN114" i="2"/>
  <c r="BO114" i="2"/>
  <c r="BF115" i="2"/>
  <c r="BG115" i="2"/>
  <c r="BH115" i="2"/>
  <c r="BI115" i="2"/>
  <c r="BJ115" i="2"/>
  <c r="BK115" i="2"/>
  <c r="BL115" i="2"/>
  <c r="BM115" i="2"/>
  <c r="BN115" i="2"/>
  <c r="BO115" i="2"/>
  <c r="BF116" i="2"/>
  <c r="BG116" i="2"/>
  <c r="BH116" i="2"/>
  <c r="BI116" i="2"/>
  <c r="BJ116" i="2"/>
  <c r="BK116" i="2"/>
  <c r="BL116" i="2"/>
  <c r="BM116" i="2"/>
  <c r="BN116" i="2"/>
  <c r="BO116" i="2"/>
  <c r="BF117" i="2"/>
  <c r="BG117" i="2"/>
  <c r="BH117" i="2"/>
  <c r="BI117" i="2"/>
  <c r="BJ117" i="2"/>
  <c r="BK117" i="2"/>
  <c r="BL117" i="2"/>
  <c r="BM117" i="2"/>
  <c r="BN117" i="2"/>
  <c r="BO117" i="2"/>
  <c r="BF118" i="2"/>
  <c r="BG118" i="2"/>
  <c r="BH118" i="2"/>
  <c r="BI118" i="2"/>
  <c r="BJ118" i="2"/>
  <c r="BK118" i="2"/>
  <c r="BL118" i="2"/>
  <c r="BM118" i="2"/>
  <c r="BN118" i="2"/>
  <c r="BO118" i="2"/>
  <c r="BF119" i="2"/>
  <c r="BG119" i="2"/>
  <c r="BH119" i="2"/>
  <c r="BI119" i="2"/>
  <c r="BJ119" i="2"/>
  <c r="BK119" i="2"/>
  <c r="BL119" i="2"/>
  <c r="BM119" i="2"/>
  <c r="BN119" i="2"/>
  <c r="BO119" i="2"/>
  <c r="BF121" i="2"/>
  <c r="BG121" i="2"/>
  <c r="BH121" i="2"/>
  <c r="BI121" i="2"/>
  <c r="BJ121" i="2"/>
  <c r="BK121" i="2"/>
  <c r="BL121" i="2"/>
  <c r="BM121" i="2"/>
  <c r="BN121" i="2"/>
  <c r="BO121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1" i="2"/>
  <c r="BE68" i="2"/>
  <c r="AE68" i="2"/>
  <c r="AF68" i="2"/>
  <c r="AG68" i="2"/>
  <c r="AH68" i="2"/>
  <c r="AI68" i="2"/>
  <c r="AJ68" i="2"/>
  <c r="AK68" i="2"/>
  <c r="AL68" i="2"/>
  <c r="AM68" i="2"/>
  <c r="AN68" i="2"/>
  <c r="AE69" i="2"/>
  <c r="AF69" i="2"/>
  <c r="AG69" i="2"/>
  <c r="AH69" i="2"/>
  <c r="AI69" i="2"/>
  <c r="AJ69" i="2"/>
  <c r="AK69" i="2"/>
  <c r="AL69" i="2"/>
  <c r="AM69" i="2"/>
  <c r="AN69" i="2"/>
  <c r="AE70" i="2"/>
  <c r="AF70" i="2"/>
  <c r="AG70" i="2"/>
  <c r="AH70" i="2"/>
  <c r="AI70" i="2"/>
  <c r="AJ70" i="2"/>
  <c r="AK70" i="2"/>
  <c r="AL70" i="2"/>
  <c r="AM70" i="2"/>
  <c r="AN70" i="2"/>
  <c r="AE71" i="2"/>
  <c r="AF71" i="2"/>
  <c r="AG71" i="2"/>
  <c r="AH71" i="2"/>
  <c r="AI71" i="2"/>
  <c r="AJ71" i="2"/>
  <c r="AK71" i="2"/>
  <c r="AL71" i="2"/>
  <c r="AM71" i="2"/>
  <c r="AN71" i="2"/>
  <c r="AE72" i="2"/>
  <c r="AF72" i="2"/>
  <c r="AG72" i="2"/>
  <c r="AH72" i="2"/>
  <c r="AI72" i="2"/>
  <c r="AJ72" i="2"/>
  <c r="AK72" i="2"/>
  <c r="AL72" i="2"/>
  <c r="AM72" i="2"/>
  <c r="AN72" i="2"/>
  <c r="AE73" i="2"/>
  <c r="AF73" i="2"/>
  <c r="AG73" i="2"/>
  <c r="AH73" i="2"/>
  <c r="AI73" i="2"/>
  <c r="AJ73" i="2"/>
  <c r="AK73" i="2"/>
  <c r="AL73" i="2"/>
  <c r="AM73" i="2"/>
  <c r="AN73" i="2"/>
  <c r="AE74" i="2"/>
  <c r="AF74" i="2"/>
  <c r="AG74" i="2"/>
  <c r="AH74" i="2"/>
  <c r="AI74" i="2"/>
  <c r="AJ74" i="2"/>
  <c r="AK74" i="2"/>
  <c r="AL74" i="2"/>
  <c r="AM74" i="2"/>
  <c r="AN74" i="2"/>
  <c r="AE75" i="2"/>
  <c r="AF75" i="2"/>
  <c r="AG75" i="2"/>
  <c r="AH75" i="2"/>
  <c r="AI75" i="2"/>
  <c r="AJ75" i="2"/>
  <c r="AK75" i="2"/>
  <c r="AL75" i="2"/>
  <c r="AM75" i="2"/>
  <c r="AN75" i="2"/>
  <c r="AE76" i="2"/>
  <c r="AF76" i="2"/>
  <c r="AG76" i="2"/>
  <c r="AH76" i="2"/>
  <c r="AI76" i="2"/>
  <c r="AJ76" i="2"/>
  <c r="AK76" i="2"/>
  <c r="AL76" i="2"/>
  <c r="AM76" i="2"/>
  <c r="AN76" i="2"/>
  <c r="AE77" i="2"/>
  <c r="AF77" i="2"/>
  <c r="AG77" i="2"/>
  <c r="AH77" i="2"/>
  <c r="AI77" i="2"/>
  <c r="AJ77" i="2"/>
  <c r="AK77" i="2"/>
  <c r="AL77" i="2"/>
  <c r="AM77" i="2"/>
  <c r="AN77" i="2"/>
  <c r="AE78" i="2"/>
  <c r="AF78" i="2"/>
  <c r="AG78" i="2"/>
  <c r="AH78" i="2"/>
  <c r="AI78" i="2"/>
  <c r="AJ78" i="2"/>
  <c r="AK78" i="2"/>
  <c r="AL78" i="2"/>
  <c r="AM78" i="2"/>
  <c r="AN78" i="2"/>
  <c r="AE79" i="2"/>
  <c r="AF79" i="2"/>
  <c r="AG79" i="2"/>
  <c r="AH79" i="2"/>
  <c r="AI79" i="2"/>
  <c r="AJ79" i="2"/>
  <c r="AK79" i="2"/>
  <c r="AL79" i="2"/>
  <c r="AM79" i="2"/>
  <c r="AN79" i="2"/>
  <c r="AE80" i="2"/>
  <c r="AF80" i="2"/>
  <c r="AG80" i="2"/>
  <c r="AH80" i="2"/>
  <c r="AI80" i="2"/>
  <c r="AJ80" i="2"/>
  <c r="AK80" i="2"/>
  <c r="AL80" i="2"/>
  <c r="AM80" i="2"/>
  <c r="AN80" i="2"/>
  <c r="AE81" i="2"/>
  <c r="AF81" i="2"/>
  <c r="AG81" i="2"/>
  <c r="AH81" i="2"/>
  <c r="AI81" i="2"/>
  <c r="AJ81" i="2"/>
  <c r="AK81" i="2"/>
  <c r="AL81" i="2"/>
  <c r="AM81" i="2"/>
  <c r="AN81" i="2"/>
  <c r="AE82" i="2"/>
  <c r="AF82" i="2"/>
  <c r="AG82" i="2"/>
  <c r="AH82" i="2"/>
  <c r="AI82" i="2"/>
  <c r="AJ82" i="2"/>
  <c r="AK82" i="2"/>
  <c r="AL82" i="2"/>
  <c r="AM82" i="2"/>
  <c r="AN82" i="2"/>
  <c r="AE83" i="2"/>
  <c r="AF83" i="2"/>
  <c r="AG83" i="2"/>
  <c r="AH83" i="2"/>
  <c r="AI83" i="2"/>
  <c r="AJ83" i="2"/>
  <c r="AK83" i="2"/>
  <c r="AL83" i="2"/>
  <c r="AM83" i="2"/>
  <c r="AN83" i="2"/>
  <c r="AE84" i="2"/>
  <c r="AF84" i="2"/>
  <c r="AG84" i="2"/>
  <c r="AH84" i="2"/>
  <c r="AI84" i="2"/>
  <c r="AJ84" i="2"/>
  <c r="AK84" i="2"/>
  <c r="AL84" i="2"/>
  <c r="AM84" i="2"/>
  <c r="AN84" i="2"/>
  <c r="AE85" i="2"/>
  <c r="AF85" i="2"/>
  <c r="AG85" i="2"/>
  <c r="AH85" i="2"/>
  <c r="AI85" i="2"/>
  <c r="AJ85" i="2"/>
  <c r="AK85" i="2"/>
  <c r="AL85" i="2"/>
  <c r="AM85" i="2"/>
  <c r="AN85" i="2"/>
  <c r="AE86" i="2"/>
  <c r="AF86" i="2"/>
  <c r="AG86" i="2"/>
  <c r="AH86" i="2"/>
  <c r="AI86" i="2"/>
  <c r="AJ86" i="2"/>
  <c r="AK86" i="2"/>
  <c r="AL86" i="2"/>
  <c r="AM86" i="2"/>
  <c r="AN86" i="2"/>
  <c r="AE87" i="2"/>
  <c r="AF87" i="2"/>
  <c r="AG87" i="2"/>
  <c r="AH87" i="2"/>
  <c r="AI87" i="2"/>
  <c r="AJ87" i="2"/>
  <c r="AK87" i="2"/>
  <c r="AL87" i="2"/>
  <c r="AM87" i="2"/>
  <c r="AN87" i="2"/>
  <c r="AE88" i="2"/>
  <c r="AF88" i="2"/>
  <c r="AG88" i="2"/>
  <c r="AH88" i="2"/>
  <c r="AI88" i="2"/>
  <c r="AJ88" i="2"/>
  <c r="AK88" i="2"/>
  <c r="AL88" i="2"/>
  <c r="AM88" i="2"/>
  <c r="AN88" i="2"/>
  <c r="AE89" i="2"/>
  <c r="AF89" i="2"/>
  <c r="AG89" i="2"/>
  <c r="AH89" i="2"/>
  <c r="AI89" i="2"/>
  <c r="AJ89" i="2"/>
  <c r="AK89" i="2"/>
  <c r="AL89" i="2"/>
  <c r="AM89" i="2"/>
  <c r="AN89" i="2"/>
  <c r="AE90" i="2"/>
  <c r="AF90" i="2"/>
  <c r="AG90" i="2"/>
  <c r="AH90" i="2"/>
  <c r="AI90" i="2"/>
  <c r="AJ90" i="2"/>
  <c r="AK90" i="2"/>
  <c r="AL90" i="2"/>
  <c r="AM90" i="2"/>
  <c r="AN90" i="2"/>
  <c r="AE91" i="2"/>
  <c r="AF91" i="2"/>
  <c r="AG91" i="2"/>
  <c r="AH91" i="2"/>
  <c r="AI91" i="2"/>
  <c r="AJ91" i="2"/>
  <c r="AK91" i="2"/>
  <c r="AL91" i="2"/>
  <c r="AM91" i="2"/>
  <c r="AN91" i="2"/>
  <c r="AE92" i="2"/>
  <c r="AF92" i="2"/>
  <c r="AG92" i="2"/>
  <c r="AH92" i="2"/>
  <c r="AI92" i="2"/>
  <c r="AJ92" i="2"/>
  <c r="AK92" i="2"/>
  <c r="AL92" i="2"/>
  <c r="AM92" i="2"/>
  <c r="AN92" i="2"/>
  <c r="AE93" i="2"/>
  <c r="AF93" i="2"/>
  <c r="AG93" i="2"/>
  <c r="AH93" i="2"/>
  <c r="AI93" i="2"/>
  <c r="AJ93" i="2"/>
  <c r="AK93" i="2"/>
  <c r="AL93" i="2"/>
  <c r="AM93" i="2"/>
  <c r="AN93" i="2"/>
  <c r="AE94" i="2"/>
  <c r="AF94" i="2"/>
  <c r="AG94" i="2"/>
  <c r="AH94" i="2"/>
  <c r="AI94" i="2"/>
  <c r="AJ94" i="2"/>
  <c r="AK94" i="2"/>
  <c r="AL94" i="2"/>
  <c r="AM94" i="2"/>
  <c r="AN94" i="2"/>
  <c r="AE95" i="2"/>
  <c r="AF95" i="2"/>
  <c r="AG95" i="2"/>
  <c r="AH95" i="2"/>
  <c r="AI95" i="2"/>
  <c r="AJ95" i="2"/>
  <c r="AK95" i="2"/>
  <c r="AL95" i="2"/>
  <c r="AM95" i="2"/>
  <c r="AN95" i="2"/>
  <c r="AE96" i="2"/>
  <c r="AF96" i="2"/>
  <c r="AG96" i="2"/>
  <c r="AH96" i="2"/>
  <c r="AI96" i="2"/>
  <c r="AJ96" i="2"/>
  <c r="AK96" i="2"/>
  <c r="AL96" i="2"/>
  <c r="AM96" i="2"/>
  <c r="AN96" i="2"/>
  <c r="AE97" i="2"/>
  <c r="AF97" i="2"/>
  <c r="AG97" i="2"/>
  <c r="AH97" i="2"/>
  <c r="AI97" i="2"/>
  <c r="AJ97" i="2"/>
  <c r="AK97" i="2"/>
  <c r="AL97" i="2"/>
  <c r="AM97" i="2"/>
  <c r="AN97" i="2"/>
  <c r="AE98" i="2"/>
  <c r="AF98" i="2"/>
  <c r="AG98" i="2"/>
  <c r="AH98" i="2"/>
  <c r="AI98" i="2"/>
  <c r="AJ98" i="2"/>
  <c r="AK98" i="2"/>
  <c r="AL98" i="2"/>
  <c r="AM98" i="2"/>
  <c r="AN98" i="2"/>
  <c r="AE99" i="2"/>
  <c r="AF99" i="2"/>
  <c r="AG99" i="2"/>
  <c r="AH99" i="2"/>
  <c r="AI99" i="2"/>
  <c r="AJ99" i="2"/>
  <c r="AK99" i="2"/>
  <c r="AL99" i="2"/>
  <c r="AM99" i="2"/>
  <c r="AN99" i="2"/>
  <c r="AE100" i="2"/>
  <c r="AF100" i="2"/>
  <c r="AG100" i="2"/>
  <c r="AH100" i="2"/>
  <c r="AI100" i="2"/>
  <c r="AJ100" i="2"/>
  <c r="AK100" i="2"/>
  <c r="AL100" i="2"/>
  <c r="AM100" i="2"/>
  <c r="AN100" i="2"/>
  <c r="AE101" i="2"/>
  <c r="AF101" i="2"/>
  <c r="AG101" i="2"/>
  <c r="AH101" i="2"/>
  <c r="AI101" i="2"/>
  <c r="AJ101" i="2"/>
  <c r="AK101" i="2"/>
  <c r="AL101" i="2"/>
  <c r="AM101" i="2"/>
  <c r="AN101" i="2"/>
  <c r="AE102" i="2"/>
  <c r="AF102" i="2"/>
  <c r="AG102" i="2"/>
  <c r="AH102" i="2"/>
  <c r="AI102" i="2"/>
  <c r="AJ102" i="2"/>
  <c r="AK102" i="2"/>
  <c r="AL102" i="2"/>
  <c r="AM102" i="2"/>
  <c r="AN102" i="2"/>
  <c r="AE103" i="2"/>
  <c r="AF103" i="2"/>
  <c r="AG103" i="2"/>
  <c r="AH103" i="2"/>
  <c r="AI103" i="2"/>
  <c r="AJ103" i="2"/>
  <c r="AK103" i="2"/>
  <c r="AL103" i="2"/>
  <c r="AM103" i="2"/>
  <c r="AN103" i="2"/>
  <c r="AE104" i="2"/>
  <c r="AF104" i="2"/>
  <c r="AG104" i="2"/>
  <c r="AH104" i="2"/>
  <c r="AI104" i="2"/>
  <c r="AJ104" i="2"/>
  <c r="AK104" i="2"/>
  <c r="AL104" i="2"/>
  <c r="AM104" i="2"/>
  <c r="AN104" i="2"/>
  <c r="AE105" i="2"/>
  <c r="AF105" i="2"/>
  <c r="AG105" i="2"/>
  <c r="AH105" i="2"/>
  <c r="AI105" i="2"/>
  <c r="AJ105" i="2"/>
  <c r="AK105" i="2"/>
  <c r="AL105" i="2"/>
  <c r="AM105" i="2"/>
  <c r="AN105" i="2"/>
  <c r="AE106" i="2"/>
  <c r="AF106" i="2"/>
  <c r="AG106" i="2"/>
  <c r="AH106" i="2"/>
  <c r="AI106" i="2"/>
  <c r="AJ106" i="2"/>
  <c r="AK106" i="2"/>
  <c r="AL106" i="2"/>
  <c r="AM106" i="2"/>
  <c r="AN106" i="2"/>
  <c r="AE107" i="2"/>
  <c r="AF107" i="2"/>
  <c r="AG107" i="2"/>
  <c r="AH107" i="2"/>
  <c r="AI107" i="2"/>
  <c r="AJ107" i="2"/>
  <c r="AK107" i="2"/>
  <c r="AL107" i="2"/>
  <c r="AM107" i="2"/>
  <c r="AN107" i="2"/>
  <c r="AE108" i="2"/>
  <c r="AF108" i="2"/>
  <c r="AG108" i="2"/>
  <c r="AH108" i="2"/>
  <c r="AI108" i="2"/>
  <c r="AJ108" i="2"/>
  <c r="AK108" i="2"/>
  <c r="AL108" i="2"/>
  <c r="AM108" i="2"/>
  <c r="AN108" i="2"/>
  <c r="AE109" i="2"/>
  <c r="AF109" i="2"/>
  <c r="AG109" i="2"/>
  <c r="AH109" i="2"/>
  <c r="AI109" i="2"/>
  <c r="AJ109" i="2"/>
  <c r="AK109" i="2"/>
  <c r="AL109" i="2"/>
  <c r="AM109" i="2"/>
  <c r="AN109" i="2"/>
  <c r="AE110" i="2"/>
  <c r="AF110" i="2"/>
  <c r="AG110" i="2"/>
  <c r="AH110" i="2"/>
  <c r="AI110" i="2"/>
  <c r="AJ110" i="2"/>
  <c r="AK110" i="2"/>
  <c r="AL110" i="2"/>
  <c r="AM110" i="2"/>
  <c r="AN110" i="2"/>
  <c r="AE111" i="2"/>
  <c r="AF111" i="2"/>
  <c r="AG111" i="2"/>
  <c r="AH111" i="2"/>
  <c r="AI111" i="2"/>
  <c r="AJ111" i="2"/>
  <c r="AK111" i="2"/>
  <c r="AL111" i="2"/>
  <c r="AM111" i="2"/>
  <c r="AN111" i="2"/>
  <c r="AE112" i="2"/>
  <c r="AF112" i="2"/>
  <c r="AG112" i="2"/>
  <c r="AH112" i="2"/>
  <c r="AI112" i="2"/>
  <c r="AJ112" i="2"/>
  <c r="AK112" i="2"/>
  <c r="AL112" i="2"/>
  <c r="AM112" i="2"/>
  <c r="AN112" i="2"/>
  <c r="AE113" i="2"/>
  <c r="AF113" i="2"/>
  <c r="AG113" i="2"/>
  <c r="AH113" i="2"/>
  <c r="AI113" i="2"/>
  <c r="AJ113" i="2"/>
  <c r="AK113" i="2"/>
  <c r="AL113" i="2"/>
  <c r="AM113" i="2"/>
  <c r="AN113" i="2"/>
  <c r="AE114" i="2"/>
  <c r="AF114" i="2"/>
  <c r="AG114" i="2"/>
  <c r="AH114" i="2"/>
  <c r="AI114" i="2"/>
  <c r="AJ114" i="2"/>
  <c r="AK114" i="2"/>
  <c r="AL114" i="2"/>
  <c r="AM114" i="2"/>
  <c r="AN114" i="2"/>
  <c r="AE115" i="2"/>
  <c r="AF115" i="2"/>
  <c r="AG115" i="2"/>
  <c r="AH115" i="2"/>
  <c r="AI115" i="2"/>
  <c r="AJ115" i="2"/>
  <c r="AK115" i="2"/>
  <c r="AL115" i="2"/>
  <c r="AM115" i="2"/>
  <c r="AN115" i="2"/>
  <c r="AE116" i="2"/>
  <c r="AF116" i="2"/>
  <c r="AG116" i="2"/>
  <c r="AH116" i="2"/>
  <c r="AI116" i="2"/>
  <c r="AJ116" i="2"/>
  <c r="AK116" i="2"/>
  <c r="AL116" i="2"/>
  <c r="AM116" i="2"/>
  <c r="AN116" i="2"/>
  <c r="AE117" i="2"/>
  <c r="AF117" i="2"/>
  <c r="AG117" i="2"/>
  <c r="AH117" i="2"/>
  <c r="AI117" i="2"/>
  <c r="AJ117" i="2"/>
  <c r="AK117" i="2"/>
  <c r="AL117" i="2"/>
  <c r="AM117" i="2"/>
  <c r="AN117" i="2"/>
  <c r="AE118" i="2"/>
  <c r="AF118" i="2"/>
  <c r="AG118" i="2"/>
  <c r="AH118" i="2"/>
  <c r="AI118" i="2"/>
  <c r="AJ118" i="2"/>
  <c r="AK118" i="2"/>
  <c r="AL118" i="2"/>
  <c r="AM118" i="2"/>
  <c r="AN118" i="2"/>
  <c r="AE119" i="2"/>
  <c r="AF119" i="2"/>
  <c r="AG119" i="2"/>
  <c r="AH119" i="2"/>
  <c r="AI119" i="2"/>
  <c r="AJ119" i="2"/>
  <c r="AK119" i="2"/>
  <c r="AL119" i="2"/>
  <c r="AM119" i="2"/>
  <c r="AN119" i="2"/>
  <c r="AE121" i="2"/>
  <c r="AF121" i="2"/>
  <c r="AG121" i="2"/>
  <c r="AH121" i="2"/>
  <c r="AI121" i="2"/>
  <c r="AJ121" i="2"/>
  <c r="AK121" i="2"/>
  <c r="AL121" i="2"/>
  <c r="AM121" i="2"/>
  <c r="AN121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1" i="2"/>
  <c r="AD68" i="2"/>
  <c r="BF5" i="2"/>
  <c r="BG5" i="2"/>
  <c r="BH5" i="2"/>
  <c r="BI5" i="2"/>
  <c r="BJ5" i="2"/>
  <c r="BK5" i="2"/>
  <c r="BL5" i="2"/>
  <c r="BM5" i="2"/>
  <c r="BN5" i="2"/>
  <c r="BO5" i="2"/>
  <c r="BF6" i="2"/>
  <c r="BG6" i="2"/>
  <c r="BH6" i="2"/>
  <c r="BI6" i="2"/>
  <c r="BJ6" i="2"/>
  <c r="BK6" i="2"/>
  <c r="BL6" i="2"/>
  <c r="BM6" i="2"/>
  <c r="BN6" i="2"/>
  <c r="BF7" i="2"/>
  <c r="BG7" i="2"/>
  <c r="BH7" i="2"/>
  <c r="BI7" i="2"/>
  <c r="BJ7" i="2"/>
  <c r="BK7" i="2"/>
  <c r="BL7" i="2"/>
  <c r="BM7" i="2"/>
  <c r="BN7" i="2"/>
  <c r="BF8" i="2"/>
  <c r="BG8" i="2"/>
  <c r="BH8" i="2"/>
  <c r="BI8" i="2"/>
  <c r="BJ8" i="2"/>
  <c r="BK8" i="2"/>
  <c r="BL8" i="2"/>
  <c r="BM8" i="2"/>
  <c r="BN8" i="2"/>
  <c r="BF9" i="2"/>
  <c r="BG9" i="2"/>
  <c r="BH9" i="2"/>
  <c r="BI9" i="2"/>
  <c r="BJ9" i="2"/>
  <c r="BK9" i="2"/>
  <c r="BL9" i="2"/>
  <c r="BM9" i="2"/>
  <c r="BN9" i="2"/>
  <c r="BF10" i="2"/>
  <c r="BG10" i="2"/>
  <c r="BH10" i="2"/>
  <c r="BI10" i="2"/>
  <c r="BJ10" i="2"/>
  <c r="BK10" i="2"/>
  <c r="BL10" i="2"/>
  <c r="BM10" i="2"/>
  <c r="BN10" i="2"/>
  <c r="BF11" i="2"/>
  <c r="BG11" i="2"/>
  <c r="BH11" i="2"/>
  <c r="BI11" i="2"/>
  <c r="BJ11" i="2"/>
  <c r="BK11" i="2"/>
  <c r="BL11" i="2"/>
  <c r="BM11" i="2"/>
  <c r="BN11" i="2"/>
  <c r="BF12" i="2"/>
  <c r="BG12" i="2"/>
  <c r="BH12" i="2"/>
  <c r="BI12" i="2"/>
  <c r="BJ12" i="2"/>
  <c r="BK12" i="2"/>
  <c r="BL12" i="2"/>
  <c r="BM12" i="2"/>
  <c r="BN12" i="2"/>
  <c r="BF13" i="2"/>
  <c r="BG13" i="2"/>
  <c r="BH13" i="2"/>
  <c r="BI13" i="2"/>
  <c r="BJ13" i="2"/>
  <c r="BK13" i="2"/>
  <c r="BL13" i="2"/>
  <c r="BM13" i="2"/>
  <c r="BN13" i="2"/>
  <c r="BF14" i="2"/>
  <c r="BG14" i="2"/>
  <c r="BH14" i="2"/>
  <c r="BI14" i="2"/>
  <c r="BJ14" i="2"/>
  <c r="BK14" i="2"/>
  <c r="BL14" i="2"/>
  <c r="BM14" i="2"/>
  <c r="BN14" i="2"/>
  <c r="BF15" i="2"/>
  <c r="BG15" i="2"/>
  <c r="BH15" i="2"/>
  <c r="BI15" i="2"/>
  <c r="BJ15" i="2"/>
  <c r="BK15" i="2"/>
  <c r="BL15" i="2"/>
  <c r="BM15" i="2"/>
  <c r="BN15" i="2"/>
  <c r="BF16" i="2"/>
  <c r="BG16" i="2"/>
  <c r="BH16" i="2"/>
  <c r="BI16" i="2"/>
  <c r="BJ16" i="2"/>
  <c r="BK16" i="2"/>
  <c r="BL16" i="2"/>
  <c r="BM16" i="2"/>
  <c r="BN16" i="2"/>
  <c r="BF17" i="2"/>
  <c r="BG17" i="2"/>
  <c r="BH17" i="2"/>
  <c r="BI17" i="2"/>
  <c r="BJ17" i="2"/>
  <c r="BK17" i="2"/>
  <c r="BL17" i="2"/>
  <c r="BM17" i="2"/>
  <c r="BN17" i="2"/>
  <c r="BF18" i="2"/>
  <c r="BG18" i="2"/>
  <c r="BH18" i="2"/>
  <c r="BI18" i="2"/>
  <c r="BJ18" i="2"/>
  <c r="BK18" i="2"/>
  <c r="BL18" i="2"/>
  <c r="BM18" i="2"/>
  <c r="BN18" i="2"/>
  <c r="BF19" i="2"/>
  <c r="BG19" i="2"/>
  <c r="BH19" i="2"/>
  <c r="BI19" i="2"/>
  <c r="BJ19" i="2"/>
  <c r="BK19" i="2"/>
  <c r="BL19" i="2"/>
  <c r="BM19" i="2"/>
  <c r="BN19" i="2"/>
  <c r="BF20" i="2"/>
  <c r="BG20" i="2"/>
  <c r="BH20" i="2"/>
  <c r="BI20" i="2"/>
  <c r="BJ20" i="2"/>
  <c r="BK20" i="2"/>
  <c r="BL20" i="2"/>
  <c r="BM20" i="2"/>
  <c r="BN20" i="2"/>
  <c r="BF21" i="2"/>
  <c r="BG21" i="2"/>
  <c r="BH21" i="2"/>
  <c r="BI21" i="2"/>
  <c r="BJ21" i="2"/>
  <c r="BK21" i="2"/>
  <c r="BL21" i="2"/>
  <c r="BM21" i="2"/>
  <c r="BN21" i="2"/>
  <c r="BF22" i="2"/>
  <c r="BG22" i="2"/>
  <c r="BH22" i="2"/>
  <c r="BI22" i="2"/>
  <c r="BJ22" i="2"/>
  <c r="BK22" i="2"/>
  <c r="BL22" i="2"/>
  <c r="BM22" i="2"/>
  <c r="BN22" i="2"/>
  <c r="BF23" i="2"/>
  <c r="BG23" i="2"/>
  <c r="BH23" i="2"/>
  <c r="BI23" i="2"/>
  <c r="BJ23" i="2"/>
  <c r="BK23" i="2"/>
  <c r="BL23" i="2"/>
  <c r="BM23" i="2"/>
  <c r="BN23" i="2"/>
  <c r="BF24" i="2"/>
  <c r="BG24" i="2"/>
  <c r="BH24" i="2"/>
  <c r="BI24" i="2"/>
  <c r="BJ24" i="2"/>
  <c r="BK24" i="2"/>
  <c r="BL24" i="2"/>
  <c r="BM24" i="2"/>
  <c r="BN24" i="2"/>
  <c r="BF25" i="2"/>
  <c r="BG25" i="2"/>
  <c r="BH25" i="2"/>
  <c r="BI25" i="2"/>
  <c r="BJ25" i="2"/>
  <c r="BK25" i="2"/>
  <c r="BL25" i="2"/>
  <c r="BM25" i="2"/>
  <c r="BN25" i="2"/>
  <c r="BF26" i="2"/>
  <c r="BG26" i="2"/>
  <c r="BH26" i="2"/>
  <c r="BI26" i="2"/>
  <c r="BJ26" i="2"/>
  <c r="BK26" i="2"/>
  <c r="BL26" i="2"/>
  <c r="BM26" i="2"/>
  <c r="BN26" i="2"/>
  <c r="BF27" i="2"/>
  <c r="BG27" i="2"/>
  <c r="BH27" i="2"/>
  <c r="BI27" i="2"/>
  <c r="BJ27" i="2"/>
  <c r="BK27" i="2"/>
  <c r="BL27" i="2"/>
  <c r="BM27" i="2"/>
  <c r="BN27" i="2"/>
  <c r="BF28" i="2"/>
  <c r="BG28" i="2"/>
  <c r="BH28" i="2"/>
  <c r="BI28" i="2"/>
  <c r="BJ28" i="2"/>
  <c r="BK28" i="2"/>
  <c r="BL28" i="2"/>
  <c r="BM28" i="2"/>
  <c r="BN28" i="2"/>
  <c r="BF29" i="2"/>
  <c r="BG29" i="2"/>
  <c r="BH29" i="2"/>
  <c r="BI29" i="2"/>
  <c r="BJ29" i="2"/>
  <c r="BK29" i="2"/>
  <c r="BL29" i="2"/>
  <c r="BM29" i="2"/>
  <c r="BN29" i="2"/>
  <c r="BF30" i="2"/>
  <c r="BG30" i="2"/>
  <c r="BH30" i="2"/>
  <c r="BI30" i="2"/>
  <c r="BJ30" i="2"/>
  <c r="BK30" i="2"/>
  <c r="BL30" i="2"/>
  <c r="BM30" i="2"/>
  <c r="BN30" i="2"/>
  <c r="BF31" i="2"/>
  <c r="BG31" i="2"/>
  <c r="BH31" i="2"/>
  <c r="BI31" i="2"/>
  <c r="BJ31" i="2"/>
  <c r="BK31" i="2"/>
  <c r="BL31" i="2"/>
  <c r="BM31" i="2"/>
  <c r="BN31" i="2"/>
  <c r="BF32" i="2"/>
  <c r="BG32" i="2"/>
  <c r="BH32" i="2"/>
  <c r="BI32" i="2"/>
  <c r="BJ32" i="2"/>
  <c r="BK32" i="2"/>
  <c r="BL32" i="2"/>
  <c r="BM32" i="2"/>
  <c r="BN32" i="2"/>
  <c r="BF33" i="2"/>
  <c r="BG33" i="2"/>
  <c r="BH33" i="2"/>
  <c r="BI33" i="2"/>
  <c r="BJ33" i="2"/>
  <c r="BK33" i="2"/>
  <c r="BL33" i="2"/>
  <c r="BM33" i="2"/>
  <c r="BN33" i="2"/>
  <c r="BF34" i="2"/>
  <c r="BG34" i="2"/>
  <c r="BH34" i="2"/>
  <c r="BI34" i="2"/>
  <c r="BJ34" i="2"/>
  <c r="BK34" i="2"/>
  <c r="BL34" i="2"/>
  <c r="BM34" i="2"/>
  <c r="BN34" i="2"/>
  <c r="BF35" i="2"/>
  <c r="BG35" i="2"/>
  <c r="BH35" i="2"/>
  <c r="BI35" i="2"/>
  <c r="BJ35" i="2"/>
  <c r="BK35" i="2"/>
  <c r="BL35" i="2"/>
  <c r="BM35" i="2"/>
  <c r="BN35" i="2"/>
  <c r="BF36" i="2"/>
  <c r="BG36" i="2"/>
  <c r="BH36" i="2"/>
  <c r="BI36" i="2"/>
  <c r="BJ36" i="2"/>
  <c r="BK36" i="2"/>
  <c r="BL36" i="2"/>
  <c r="BM36" i="2"/>
  <c r="BN36" i="2"/>
  <c r="BF37" i="2"/>
  <c r="BG37" i="2"/>
  <c r="BH37" i="2"/>
  <c r="BI37" i="2"/>
  <c r="BJ37" i="2"/>
  <c r="BK37" i="2"/>
  <c r="BL37" i="2"/>
  <c r="BM37" i="2"/>
  <c r="BN37" i="2"/>
  <c r="BF38" i="2"/>
  <c r="BG38" i="2"/>
  <c r="BH38" i="2"/>
  <c r="BI38" i="2"/>
  <c r="BJ38" i="2"/>
  <c r="BK38" i="2"/>
  <c r="BL38" i="2"/>
  <c r="BM38" i="2"/>
  <c r="BN38" i="2"/>
  <c r="BF39" i="2"/>
  <c r="BG39" i="2"/>
  <c r="BH39" i="2"/>
  <c r="BI39" i="2"/>
  <c r="BJ39" i="2"/>
  <c r="BK39" i="2"/>
  <c r="BL39" i="2"/>
  <c r="BM39" i="2"/>
  <c r="BN39" i="2"/>
  <c r="BF40" i="2"/>
  <c r="BG40" i="2"/>
  <c r="BH40" i="2"/>
  <c r="BI40" i="2"/>
  <c r="BJ40" i="2"/>
  <c r="BK40" i="2"/>
  <c r="BL40" i="2"/>
  <c r="BM40" i="2"/>
  <c r="BN40" i="2"/>
  <c r="BF41" i="2"/>
  <c r="BG41" i="2"/>
  <c r="BH41" i="2"/>
  <c r="BI41" i="2"/>
  <c r="BJ41" i="2"/>
  <c r="BK41" i="2"/>
  <c r="BL41" i="2"/>
  <c r="BM41" i="2"/>
  <c r="BN41" i="2"/>
  <c r="BF42" i="2"/>
  <c r="BG42" i="2"/>
  <c r="BH42" i="2"/>
  <c r="BI42" i="2"/>
  <c r="BJ42" i="2"/>
  <c r="BK42" i="2"/>
  <c r="BL42" i="2"/>
  <c r="BM42" i="2"/>
  <c r="BN42" i="2"/>
  <c r="BF43" i="2"/>
  <c r="BG43" i="2"/>
  <c r="BH43" i="2"/>
  <c r="BI43" i="2"/>
  <c r="BJ43" i="2"/>
  <c r="BK43" i="2"/>
  <c r="BL43" i="2"/>
  <c r="BM43" i="2"/>
  <c r="BN43" i="2"/>
  <c r="BF44" i="2"/>
  <c r="BG44" i="2"/>
  <c r="BH44" i="2"/>
  <c r="BI44" i="2"/>
  <c r="BJ44" i="2"/>
  <c r="BK44" i="2"/>
  <c r="BL44" i="2"/>
  <c r="BM44" i="2"/>
  <c r="BN44" i="2"/>
  <c r="BF45" i="2"/>
  <c r="BG45" i="2"/>
  <c r="BH45" i="2"/>
  <c r="BI45" i="2"/>
  <c r="BJ45" i="2"/>
  <c r="BK45" i="2"/>
  <c r="BL45" i="2"/>
  <c r="BM45" i="2"/>
  <c r="BN45" i="2"/>
  <c r="BF46" i="2"/>
  <c r="BG46" i="2"/>
  <c r="BH46" i="2"/>
  <c r="BI46" i="2"/>
  <c r="BJ46" i="2"/>
  <c r="BK46" i="2"/>
  <c r="BL46" i="2"/>
  <c r="BM46" i="2"/>
  <c r="BN46" i="2"/>
  <c r="BF47" i="2"/>
  <c r="BG47" i="2"/>
  <c r="BH47" i="2"/>
  <c r="BI47" i="2"/>
  <c r="BJ47" i="2"/>
  <c r="BK47" i="2"/>
  <c r="BL47" i="2"/>
  <c r="BM47" i="2"/>
  <c r="BN47" i="2"/>
  <c r="BF48" i="2"/>
  <c r="BG48" i="2"/>
  <c r="BH48" i="2"/>
  <c r="BI48" i="2"/>
  <c r="BJ48" i="2"/>
  <c r="BK48" i="2"/>
  <c r="BL48" i="2"/>
  <c r="BM48" i="2"/>
  <c r="BN48" i="2"/>
  <c r="BF49" i="2"/>
  <c r="BG49" i="2"/>
  <c r="BH49" i="2"/>
  <c r="BI49" i="2"/>
  <c r="BJ49" i="2"/>
  <c r="BK49" i="2"/>
  <c r="BL49" i="2"/>
  <c r="BM49" i="2"/>
  <c r="BN49" i="2"/>
  <c r="BF50" i="2"/>
  <c r="BG50" i="2"/>
  <c r="BH50" i="2"/>
  <c r="BI50" i="2"/>
  <c r="BJ50" i="2"/>
  <c r="BK50" i="2"/>
  <c r="BL50" i="2"/>
  <c r="BM50" i="2"/>
  <c r="BN50" i="2"/>
  <c r="BF51" i="2"/>
  <c r="BG51" i="2"/>
  <c r="BH51" i="2"/>
  <c r="BI51" i="2"/>
  <c r="BJ51" i="2"/>
  <c r="BK51" i="2"/>
  <c r="BL51" i="2"/>
  <c r="BM51" i="2"/>
  <c r="BN51" i="2"/>
  <c r="BF52" i="2"/>
  <c r="BG52" i="2"/>
  <c r="BH52" i="2"/>
  <c r="BI52" i="2"/>
  <c r="BJ52" i="2"/>
  <c r="BK52" i="2"/>
  <c r="BL52" i="2"/>
  <c r="BM52" i="2"/>
  <c r="BN52" i="2"/>
  <c r="BF53" i="2"/>
  <c r="BG53" i="2"/>
  <c r="BH53" i="2"/>
  <c r="BI53" i="2"/>
  <c r="BJ53" i="2"/>
  <c r="BK53" i="2"/>
  <c r="BL53" i="2"/>
  <c r="BM53" i="2"/>
  <c r="BN53" i="2"/>
  <c r="BF54" i="2"/>
  <c r="BG54" i="2"/>
  <c r="BH54" i="2"/>
  <c r="BI54" i="2"/>
  <c r="BJ54" i="2"/>
  <c r="BK54" i="2"/>
  <c r="BL54" i="2"/>
  <c r="BM54" i="2"/>
  <c r="BN54" i="2"/>
  <c r="BF55" i="2"/>
  <c r="BG55" i="2"/>
  <c r="BH55" i="2"/>
  <c r="BI55" i="2"/>
  <c r="BJ55" i="2"/>
  <c r="BK55" i="2"/>
  <c r="BL55" i="2"/>
  <c r="BM55" i="2"/>
  <c r="BN55" i="2"/>
  <c r="BF56" i="2"/>
  <c r="BG56" i="2"/>
  <c r="BH56" i="2"/>
  <c r="BI56" i="2"/>
  <c r="BJ56" i="2"/>
  <c r="BK56" i="2"/>
  <c r="BL56" i="2"/>
  <c r="BM56" i="2"/>
  <c r="BN56" i="2"/>
  <c r="BF58" i="2"/>
  <c r="BG58" i="2"/>
  <c r="BH58" i="2"/>
  <c r="BI58" i="2"/>
  <c r="BJ58" i="2"/>
  <c r="BK58" i="2"/>
  <c r="BL58" i="2"/>
  <c r="BM58" i="2"/>
  <c r="BN58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8" i="2"/>
  <c r="BE5" i="2"/>
  <c r="BE312" i="2" l="1"/>
  <c r="AE5" i="2"/>
  <c r="AF5" i="2"/>
  <c r="AG5" i="2"/>
  <c r="AH5" i="2"/>
  <c r="AI5" i="2"/>
  <c r="AJ5" i="2"/>
  <c r="AK5" i="2"/>
  <c r="AL5" i="2"/>
  <c r="AM5" i="2"/>
  <c r="AE6" i="2"/>
  <c r="AF6" i="2"/>
  <c r="AG6" i="2"/>
  <c r="AH6" i="2"/>
  <c r="AI6" i="2"/>
  <c r="AJ6" i="2"/>
  <c r="AK6" i="2"/>
  <c r="AL6" i="2"/>
  <c r="AM6" i="2"/>
  <c r="AE7" i="2"/>
  <c r="AF7" i="2"/>
  <c r="AG7" i="2"/>
  <c r="AH7" i="2"/>
  <c r="AI7" i="2"/>
  <c r="AJ7" i="2"/>
  <c r="AK7" i="2"/>
  <c r="AL7" i="2"/>
  <c r="AM7" i="2"/>
  <c r="AE8" i="2"/>
  <c r="AF8" i="2"/>
  <c r="AG8" i="2"/>
  <c r="AH8" i="2"/>
  <c r="AI8" i="2"/>
  <c r="AJ8" i="2"/>
  <c r="AK8" i="2"/>
  <c r="AL8" i="2"/>
  <c r="AM8" i="2"/>
  <c r="AE9" i="2"/>
  <c r="AF9" i="2"/>
  <c r="AG9" i="2"/>
  <c r="AH9" i="2"/>
  <c r="AI9" i="2"/>
  <c r="AJ9" i="2"/>
  <c r="AK9" i="2"/>
  <c r="AL9" i="2"/>
  <c r="AM9" i="2"/>
  <c r="AE10" i="2"/>
  <c r="AF10" i="2"/>
  <c r="AG10" i="2"/>
  <c r="AH10" i="2"/>
  <c r="AI10" i="2"/>
  <c r="AJ10" i="2"/>
  <c r="AK10" i="2"/>
  <c r="AL10" i="2"/>
  <c r="AM10" i="2"/>
  <c r="AE11" i="2"/>
  <c r="AF11" i="2"/>
  <c r="AG11" i="2"/>
  <c r="AH11" i="2"/>
  <c r="AI11" i="2"/>
  <c r="AJ11" i="2"/>
  <c r="AK11" i="2"/>
  <c r="AL11" i="2"/>
  <c r="AM11" i="2"/>
  <c r="AE12" i="2"/>
  <c r="AF12" i="2"/>
  <c r="AG12" i="2"/>
  <c r="AH12" i="2"/>
  <c r="AI12" i="2"/>
  <c r="AJ12" i="2"/>
  <c r="AK12" i="2"/>
  <c r="AL12" i="2"/>
  <c r="AM12" i="2"/>
  <c r="AE13" i="2"/>
  <c r="AF13" i="2"/>
  <c r="AG13" i="2"/>
  <c r="AH13" i="2"/>
  <c r="AI13" i="2"/>
  <c r="AJ13" i="2"/>
  <c r="AK13" i="2"/>
  <c r="AL13" i="2"/>
  <c r="AM13" i="2"/>
  <c r="AE14" i="2"/>
  <c r="AF14" i="2"/>
  <c r="AG14" i="2"/>
  <c r="AH14" i="2"/>
  <c r="AI14" i="2"/>
  <c r="AJ14" i="2"/>
  <c r="AK14" i="2"/>
  <c r="AL14" i="2"/>
  <c r="AM14" i="2"/>
  <c r="AE15" i="2"/>
  <c r="AF15" i="2"/>
  <c r="AG15" i="2"/>
  <c r="AH15" i="2"/>
  <c r="AI15" i="2"/>
  <c r="AJ15" i="2"/>
  <c r="AK15" i="2"/>
  <c r="AL15" i="2"/>
  <c r="AM15" i="2"/>
  <c r="AE16" i="2"/>
  <c r="AF16" i="2"/>
  <c r="AG16" i="2"/>
  <c r="AH16" i="2"/>
  <c r="AI16" i="2"/>
  <c r="AJ16" i="2"/>
  <c r="AK16" i="2"/>
  <c r="AL16" i="2"/>
  <c r="AM16" i="2"/>
  <c r="AE17" i="2"/>
  <c r="AF17" i="2"/>
  <c r="AG17" i="2"/>
  <c r="AH17" i="2"/>
  <c r="AI17" i="2"/>
  <c r="AJ17" i="2"/>
  <c r="AK17" i="2"/>
  <c r="AL17" i="2"/>
  <c r="AM17" i="2"/>
  <c r="AE18" i="2"/>
  <c r="AF18" i="2"/>
  <c r="AG18" i="2"/>
  <c r="AH18" i="2"/>
  <c r="AI18" i="2"/>
  <c r="AJ18" i="2"/>
  <c r="AK18" i="2"/>
  <c r="AL18" i="2"/>
  <c r="AM18" i="2"/>
  <c r="AE19" i="2"/>
  <c r="AF19" i="2"/>
  <c r="AG19" i="2"/>
  <c r="AH19" i="2"/>
  <c r="AI19" i="2"/>
  <c r="AJ19" i="2"/>
  <c r="AK19" i="2"/>
  <c r="AL19" i="2"/>
  <c r="AM19" i="2"/>
  <c r="AE20" i="2"/>
  <c r="AF20" i="2"/>
  <c r="AG20" i="2"/>
  <c r="AH20" i="2"/>
  <c r="AI20" i="2"/>
  <c r="AJ20" i="2"/>
  <c r="AK20" i="2"/>
  <c r="AL20" i="2"/>
  <c r="AM20" i="2"/>
  <c r="AE21" i="2"/>
  <c r="AF21" i="2"/>
  <c r="AG21" i="2"/>
  <c r="AH21" i="2"/>
  <c r="AI21" i="2"/>
  <c r="AJ21" i="2"/>
  <c r="AK21" i="2"/>
  <c r="AL21" i="2"/>
  <c r="AM21" i="2"/>
  <c r="AE22" i="2"/>
  <c r="AF22" i="2"/>
  <c r="AG22" i="2"/>
  <c r="AH22" i="2"/>
  <c r="AI22" i="2"/>
  <c r="AJ22" i="2"/>
  <c r="AK22" i="2"/>
  <c r="AL22" i="2"/>
  <c r="AM22" i="2"/>
  <c r="AE23" i="2"/>
  <c r="AF23" i="2"/>
  <c r="AG23" i="2"/>
  <c r="AH23" i="2"/>
  <c r="AI23" i="2"/>
  <c r="AJ23" i="2"/>
  <c r="AK23" i="2"/>
  <c r="AL23" i="2"/>
  <c r="AM23" i="2"/>
  <c r="AE24" i="2"/>
  <c r="AF24" i="2"/>
  <c r="AG24" i="2"/>
  <c r="AH24" i="2"/>
  <c r="AI24" i="2"/>
  <c r="AJ24" i="2"/>
  <c r="AK24" i="2"/>
  <c r="AL24" i="2"/>
  <c r="AM24" i="2"/>
  <c r="AE25" i="2"/>
  <c r="AF25" i="2"/>
  <c r="AG25" i="2"/>
  <c r="AH25" i="2"/>
  <c r="AI25" i="2"/>
  <c r="AJ25" i="2"/>
  <c r="AK25" i="2"/>
  <c r="AL25" i="2"/>
  <c r="AM25" i="2"/>
  <c r="AE26" i="2"/>
  <c r="AF26" i="2"/>
  <c r="AG26" i="2"/>
  <c r="AH26" i="2"/>
  <c r="AI26" i="2"/>
  <c r="AJ26" i="2"/>
  <c r="AK26" i="2"/>
  <c r="AL26" i="2"/>
  <c r="AM26" i="2"/>
  <c r="AE27" i="2"/>
  <c r="AF27" i="2"/>
  <c r="AG27" i="2"/>
  <c r="AH27" i="2"/>
  <c r="AI27" i="2"/>
  <c r="AJ27" i="2"/>
  <c r="AK27" i="2"/>
  <c r="AL27" i="2"/>
  <c r="AM27" i="2"/>
  <c r="AE28" i="2"/>
  <c r="AF28" i="2"/>
  <c r="AG28" i="2"/>
  <c r="AH28" i="2"/>
  <c r="AI28" i="2"/>
  <c r="AJ28" i="2"/>
  <c r="AK28" i="2"/>
  <c r="AL28" i="2"/>
  <c r="AM28" i="2"/>
  <c r="AE29" i="2"/>
  <c r="AF29" i="2"/>
  <c r="AG29" i="2"/>
  <c r="AH29" i="2"/>
  <c r="AI29" i="2"/>
  <c r="AJ29" i="2"/>
  <c r="AK29" i="2"/>
  <c r="AL29" i="2"/>
  <c r="AM29" i="2"/>
  <c r="AE30" i="2"/>
  <c r="AF30" i="2"/>
  <c r="AG30" i="2"/>
  <c r="AH30" i="2"/>
  <c r="AI30" i="2"/>
  <c r="AJ30" i="2"/>
  <c r="AK30" i="2"/>
  <c r="AL30" i="2"/>
  <c r="AM30" i="2"/>
  <c r="AE31" i="2"/>
  <c r="AF31" i="2"/>
  <c r="AG31" i="2"/>
  <c r="AH31" i="2"/>
  <c r="AI31" i="2"/>
  <c r="AJ31" i="2"/>
  <c r="AK31" i="2"/>
  <c r="AL31" i="2"/>
  <c r="AM31" i="2"/>
  <c r="AE32" i="2"/>
  <c r="AF32" i="2"/>
  <c r="AG32" i="2"/>
  <c r="AH32" i="2"/>
  <c r="AI32" i="2"/>
  <c r="AJ32" i="2"/>
  <c r="AK32" i="2"/>
  <c r="AL32" i="2"/>
  <c r="AM32" i="2"/>
  <c r="AE33" i="2"/>
  <c r="AF33" i="2"/>
  <c r="AG33" i="2"/>
  <c r="AH33" i="2"/>
  <c r="AI33" i="2"/>
  <c r="AJ33" i="2"/>
  <c r="AK33" i="2"/>
  <c r="AL33" i="2"/>
  <c r="AM33" i="2"/>
  <c r="AE34" i="2"/>
  <c r="AF34" i="2"/>
  <c r="AG34" i="2"/>
  <c r="AH34" i="2"/>
  <c r="AI34" i="2"/>
  <c r="AJ34" i="2"/>
  <c r="AK34" i="2"/>
  <c r="AL34" i="2"/>
  <c r="AM34" i="2"/>
  <c r="AE35" i="2"/>
  <c r="AF35" i="2"/>
  <c r="AG35" i="2"/>
  <c r="AH35" i="2"/>
  <c r="AI35" i="2"/>
  <c r="AJ35" i="2"/>
  <c r="AK35" i="2"/>
  <c r="AL35" i="2"/>
  <c r="AM35" i="2"/>
  <c r="AE36" i="2"/>
  <c r="AF36" i="2"/>
  <c r="AG36" i="2"/>
  <c r="AH36" i="2"/>
  <c r="AI36" i="2"/>
  <c r="AJ36" i="2"/>
  <c r="AK36" i="2"/>
  <c r="AL36" i="2"/>
  <c r="AM36" i="2"/>
  <c r="AE37" i="2"/>
  <c r="AF37" i="2"/>
  <c r="AG37" i="2"/>
  <c r="AH37" i="2"/>
  <c r="AI37" i="2"/>
  <c r="AJ37" i="2"/>
  <c r="AK37" i="2"/>
  <c r="AL37" i="2"/>
  <c r="AM37" i="2"/>
  <c r="AE38" i="2"/>
  <c r="AF38" i="2"/>
  <c r="AG38" i="2"/>
  <c r="AH38" i="2"/>
  <c r="AI38" i="2"/>
  <c r="AJ38" i="2"/>
  <c r="AK38" i="2"/>
  <c r="AL38" i="2"/>
  <c r="AM38" i="2"/>
  <c r="AE39" i="2"/>
  <c r="AF39" i="2"/>
  <c r="AG39" i="2"/>
  <c r="AH39" i="2"/>
  <c r="AI39" i="2"/>
  <c r="AJ39" i="2"/>
  <c r="AK39" i="2"/>
  <c r="AL39" i="2"/>
  <c r="AM39" i="2"/>
  <c r="AE40" i="2"/>
  <c r="AF40" i="2"/>
  <c r="AG40" i="2"/>
  <c r="AH40" i="2"/>
  <c r="AI40" i="2"/>
  <c r="AJ40" i="2"/>
  <c r="AK40" i="2"/>
  <c r="AL40" i="2"/>
  <c r="AM40" i="2"/>
  <c r="AE41" i="2"/>
  <c r="AF41" i="2"/>
  <c r="AG41" i="2"/>
  <c r="AH41" i="2"/>
  <c r="AI41" i="2"/>
  <c r="AJ41" i="2"/>
  <c r="AK41" i="2"/>
  <c r="AL41" i="2"/>
  <c r="AM41" i="2"/>
  <c r="AE42" i="2"/>
  <c r="AF42" i="2"/>
  <c r="AG42" i="2"/>
  <c r="AH42" i="2"/>
  <c r="AI42" i="2"/>
  <c r="AJ42" i="2"/>
  <c r="AK42" i="2"/>
  <c r="AL42" i="2"/>
  <c r="AM42" i="2"/>
  <c r="AE43" i="2"/>
  <c r="AF43" i="2"/>
  <c r="AG43" i="2"/>
  <c r="AH43" i="2"/>
  <c r="AI43" i="2"/>
  <c r="AJ43" i="2"/>
  <c r="AK43" i="2"/>
  <c r="AL43" i="2"/>
  <c r="AM43" i="2"/>
  <c r="AE44" i="2"/>
  <c r="AF44" i="2"/>
  <c r="AG44" i="2"/>
  <c r="AH44" i="2"/>
  <c r="AI44" i="2"/>
  <c r="AJ44" i="2"/>
  <c r="AK44" i="2"/>
  <c r="AL44" i="2"/>
  <c r="AM44" i="2"/>
  <c r="AE45" i="2"/>
  <c r="AF45" i="2"/>
  <c r="AG45" i="2"/>
  <c r="AH45" i="2"/>
  <c r="AI45" i="2"/>
  <c r="AJ45" i="2"/>
  <c r="AK45" i="2"/>
  <c r="AL45" i="2"/>
  <c r="AM45" i="2"/>
  <c r="AE46" i="2"/>
  <c r="AF46" i="2"/>
  <c r="AG46" i="2"/>
  <c r="AH46" i="2"/>
  <c r="AI46" i="2"/>
  <c r="AJ46" i="2"/>
  <c r="AK46" i="2"/>
  <c r="AL46" i="2"/>
  <c r="AM46" i="2"/>
  <c r="AE47" i="2"/>
  <c r="AF47" i="2"/>
  <c r="AG47" i="2"/>
  <c r="AH47" i="2"/>
  <c r="AI47" i="2"/>
  <c r="AJ47" i="2"/>
  <c r="AK47" i="2"/>
  <c r="AL47" i="2"/>
  <c r="AM47" i="2"/>
  <c r="AE48" i="2"/>
  <c r="AF48" i="2"/>
  <c r="AG48" i="2"/>
  <c r="AH48" i="2"/>
  <c r="AI48" i="2"/>
  <c r="AJ48" i="2"/>
  <c r="AK48" i="2"/>
  <c r="AL48" i="2"/>
  <c r="AM48" i="2"/>
  <c r="AE49" i="2"/>
  <c r="AF49" i="2"/>
  <c r="AG49" i="2"/>
  <c r="AH49" i="2"/>
  <c r="AI49" i="2"/>
  <c r="AJ49" i="2"/>
  <c r="AK49" i="2"/>
  <c r="AL49" i="2"/>
  <c r="AM49" i="2"/>
  <c r="AE50" i="2"/>
  <c r="AF50" i="2"/>
  <c r="AG50" i="2"/>
  <c r="AH50" i="2"/>
  <c r="AI50" i="2"/>
  <c r="AJ50" i="2"/>
  <c r="AK50" i="2"/>
  <c r="AL50" i="2"/>
  <c r="AM50" i="2"/>
  <c r="AE51" i="2"/>
  <c r="AF51" i="2"/>
  <c r="AG51" i="2"/>
  <c r="AH51" i="2"/>
  <c r="AI51" i="2"/>
  <c r="AJ51" i="2"/>
  <c r="AK51" i="2"/>
  <c r="AL51" i="2"/>
  <c r="AM51" i="2"/>
  <c r="AE52" i="2"/>
  <c r="AF52" i="2"/>
  <c r="AG52" i="2"/>
  <c r="AH52" i="2"/>
  <c r="AI52" i="2"/>
  <c r="AJ52" i="2"/>
  <c r="AK52" i="2"/>
  <c r="AL52" i="2"/>
  <c r="AM52" i="2"/>
  <c r="AE53" i="2"/>
  <c r="AF53" i="2"/>
  <c r="AG53" i="2"/>
  <c r="AH53" i="2"/>
  <c r="AI53" i="2"/>
  <c r="AJ53" i="2"/>
  <c r="AK53" i="2"/>
  <c r="AL53" i="2"/>
  <c r="AM53" i="2"/>
  <c r="AE54" i="2"/>
  <c r="AF54" i="2"/>
  <c r="AG54" i="2"/>
  <c r="AH54" i="2"/>
  <c r="AI54" i="2"/>
  <c r="AJ54" i="2"/>
  <c r="AK54" i="2"/>
  <c r="AL54" i="2"/>
  <c r="AM54" i="2"/>
  <c r="AE55" i="2"/>
  <c r="AF55" i="2"/>
  <c r="AG55" i="2"/>
  <c r="AH55" i="2"/>
  <c r="AI55" i="2"/>
  <c r="AJ55" i="2"/>
  <c r="AK55" i="2"/>
  <c r="AL55" i="2"/>
  <c r="AM55" i="2"/>
  <c r="AE56" i="2"/>
  <c r="AF56" i="2"/>
  <c r="AG56" i="2"/>
  <c r="AH56" i="2"/>
  <c r="AI56" i="2"/>
  <c r="AJ56" i="2"/>
  <c r="AK56" i="2"/>
  <c r="AL56" i="2"/>
  <c r="AM56" i="2"/>
  <c r="AE58" i="2"/>
  <c r="AF58" i="2"/>
  <c r="AG58" i="2"/>
  <c r="AH58" i="2"/>
  <c r="AI58" i="2"/>
  <c r="AJ58" i="2"/>
  <c r="AK58" i="2"/>
  <c r="AL58" i="2"/>
  <c r="AM58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8" i="2"/>
  <c r="AD6" i="2"/>
  <c r="AD5" i="2"/>
  <c r="L8" i="6"/>
  <c r="L7" i="6"/>
  <c r="L6" i="6"/>
  <c r="K8" i="6"/>
  <c r="K7" i="6"/>
  <c r="K6" i="6"/>
  <c r="J8" i="6"/>
  <c r="J7" i="6"/>
  <c r="J6" i="6"/>
  <c r="I8" i="6"/>
  <c r="I7" i="6"/>
  <c r="I6" i="6"/>
  <c r="H7" i="6"/>
  <c r="H8" i="6"/>
  <c r="H6" i="6"/>
  <c r="G8" i="6"/>
  <c r="G7" i="6"/>
  <c r="G6" i="6"/>
  <c r="F8" i="6"/>
  <c r="F7" i="6"/>
  <c r="F6" i="6"/>
  <c r="E8" i="6"/>
  <c r="E7" i="6"/>
  <c r="E6" i="6"/>
  <c r="D8" i="6"/>
  <c r="D7" i="6"/>
  <c r="D6" i="6"/>
  <c r="C8" i="6"/>
  <c r="C7" i="6"/>
  <c r="C6" i="6"/>
  <c r="L16" i="6"/>
  <c r="L15" i="6"/>
  <c r="L14" i="6"/>
  <c r="K16" i="6"/>
  <c r="K15" i="6"/>
  <c r="K14" i="6"/>
  <c r="J16" i="6"/>
  <c r="J15" i="6"/>
  <c r="J14" i="6"/>
  <c r="I16" i="6"/>
  <c r="I15" i="6"/>
  <c r="I14" i="6"/>
  <c r="H16" i="6"/>
  <c r="H15" i="6"/>
  <c r="H14" i="6"/>
  <c r="G16" i="6"/>
  <c r="G15" i="6"/>
  <c r="G14" i="6"/>
  <c r="F16" i="6"/>
  <c r="F15" i="6"/>
  <c r="F14" i="6"/>
  <c r="E16" i="6"/>
  <c r="E15" i="6"/>
  <c r="E14" i="6"/>
  <c r="D16" i="6"/>
  <c r="D15" i="6"/>
  <c r="D14" i="6"/>
  <c r="C16" i="6"/>
  <c r="C15" i="6"/>
  <c r="C14" i="6"/>
  <c r="B16" i="6"/>
  <c r="B15" i="6"/>
  <c r="B14" i="6"/>
  <c r="C12" i="6"/>
  <c r="D12" i="6"/>
  <c r="E12" i="6"/>
  <c r="F12" i="6"/>
  <c r="G12" i="6"/>
  <c r="H12" i="6"/>
  <c r="I12" i="6"/>
  <c r="J12" i="6"/>
  <c r="K12" i="6"/>
  <c r="L12" i="6"/>
  <c r="C11" i="6"/>
  <c r="D11" i="6"/>
  <c r="E11" i="6"/>
  <c r="F11" i="6"/>
  <c r="G11" i="6"/>
  <c r="H11" i="6"/>
  <c r="I11" i="6"/>
  <c r="J11" i="6"/>
  <c r="K11" i="6"/>
  <c r="L11" i="6"/>
  <c r="B12" i="6"/>
  <c r="B11" i="6"/>
  <c r="L24" i="6"/>
  <c r="L23" i="6"/>
  <c r="L22" i="6"/>
  <c r="K24" i="6"/>
  <c r="K23" i="6"/>
  <c r="K22" i="6"/>
  <c r="J24" i="6"/>
  <c r="J23" i="6"/>
  <c r="J22" i="6"/>
  <c r="I24" i="6"/>
  <c r="I23" i="6"/>
  <c r="I22" i="6"/>
  <c r="H24" i="6"/>
  <c r="H23" i="6"/>
  <c r="H22" i="6"/>
  <c r="G24" i="6"/>
  <c r="G23" i="6"/>
  <c r="G22" i="6"/>
  <c r="F24" i="6"/>
  <c r="F23" i="6"/>
  <c r="F22" i="6"/>
  <c r="E24" i="6"/>
  <c r="E23" i="6"/>
  <c r="E22" i="6"/>
  <c r="D23" i="6"/>
  <c r="D24" i="6"/>
  <c r="D22" i="6"/>
  <c r="C23" i="6"/>
  <c r="C22" i="6"/>
  <c r="C24" i="6"/>
  <c r="B24" i="6"/>
  <c r="B23" i="6"/>
  <c r="B22" i="6"/>
  <c r="C20" i="6"/>
  <c r="D20" i="6"/>
  <c r="E20" i="6"/>
  <c r="F20" i="6"/>
  <c r="G20" i="6"/>
  <c r="H20" i="6"/>
  <c r="I20" i="6"/>
  <c r="J20" i="6"/>
  <c r="K20" i="6"/>
  <c r="L20" i="6"/>
  <c r="B20" i="6"/>
  <c r="C19" i="6"/>
  <c r="D19" i="6"/>
  <c r="E19" i="6"/>
  <c r="F19" i="6"/>
  <c r="G19" i="6"/>
  <c r="H19" i="6"/>
  <c r="I19" i="6"/>
  <c r="J19" i="6"/>
  <c r="K19" i="6"/>
  <c r="L19" i="6"/>
  <c r="B19" i="6"/>
  <c r="L32" i="6"/>
  <c r="L31" i="6"/>
  <c r="L30" i="6"/>
  <c r="K32" i="6"/>
  <c r="K31" i="6"/>
  <c r="K30" i="6"/>
  <c r="J32" i="6"/>
  <c r="J31" i="6"/>
  <c r="J30" i="6"/>
  <c r="I32" i="6"/>
  <c r="I31" i="6"/>
  <c r="I30" i="6"/>
  <c r="H32" i="6"/>
  <c r="H31" i="6"/>
  <c r="H30" i="6"/>
  <c r="G32" i="6"/>
  <c r="G31" i="6"/>
  <c r="G30" i="6"/>
  <c r="F32" i="6"/>
  <c r="F31" i="6"/>
  <c r="F30" i="6"/>
  <c r="E32" i="6"/>
  <c r="E31" i="6"/>
  <c r="E30" i="6"/>
  <c r="D32" i="6"/>
  <c r="D31" i="6"/>
  <c r="D30" i="6"/>
  <c r="C32" i="6"/>
  <c r="C31" i="6"/>
  <c r="C30" i="6"/>
  <c r="B32" i="6"/>
  <c r="B31" i="6"/>
  <c r="B30" i="6"/>
  <c r="B35" i="6"/>
  <c r="C28" i="6"/>
  <c r="D28" i="6"/>
  <c r="E28" i="6"/>
  <c r="F28" i="6"/>
  <c r="G28" i="6"/>
  <c r="H28" i="6"/>
  <c r="I28" i="6"/>
  <c r="J28" i="6"/>
  <c r="K28" i="6"/>
  <c r="L28" i="6"/>
  <c r="B28" i="6"/>
  <c r="C27" i="6"/>
  <c r="D27" i="6"/>
  <c r="E27" i="6"/>
  <c r="F27" i="6"/>
  <c r="G27" i="6"/>
  <c r="H27" i="6"/>
  <c r="I27" i="6"/>
  <c r="J27" i="6"/>
  <c r="K27" i="6"/>
  <c r="L27" i="6"/>
  <c r="B27" i="6"/>
  <c r="K9" i="6" l="1"/>
  <c r="J9" i="6"/>
  <c r="G13" i="6"/>
  <c r="D9" i="6"/>
  <c r="B17" i="6"/>
  <c r="E13" i="6"/>
  <c r="C21" i="6"/>
  <c r="H21" i="6"/>
  <c r="D21" i="6"/>
  <c r="B29" i="6"/>
  <c r="K29" i="6"/>
  <c r="C29" i="6"/>
  <c r="I13" i="6"/>
  <c r="K13" i="6"/>
  <c r="C13" i="6"/>
  <c r="G29" i="6"/>
  <c r="G21" i="6"/>
  <c r="L13" i="6"/>
  <c r="B21" i="6"/>
  <c r="I21" i="6"/>
  <c r="E21" i="6"/>
  <c r="K21" i="6"/>
  <c r="H13" i="6"/>
  <c r="D13" i="6"/>
  <c r="L21" i="6"/>
  <c r="I29" i="6"/>
  <c r="L29" i="6"/>
  <c r="H29" i="6"/>
  <c r="D29" i="6"/>
  <c r="E29" i="6"/>
  <c r="J29" i="6"/>
  <c r="F29" i="6"/>
  <c r="L9" i="6"/>
  <c r="I9" i="6"/>
  <c r="H9" i="6"/>
  <c r="G9" i="6"/>
  <c r="F9" i="6"/>
  <c r="E9" i="6"/>
  <c r="C9" i="6"/>
  <c r="L17" i="6"/>
  <c r="K17" i="6"/>
  <c r="J17" i="6"/>
  <c r="I17" i="6"/>
  <c r="H17" i="6"/>
  <c r="G17" i="6"/>
  <c r="F17" i="6"/>
  <c r="E17" i="6"/>
  <c r="D17" i="6"/>
  <c r="C17" i="6"/>
  <c r="J13" i="6"/>
  <c r="F13" i="6"/>
  <c r="B13" i="6"/>
  <c r="L25" i="6"/>
  <c r="K25" i="6"/>
  <c r="J25" i="6"/>
  <c r="I25" i="6"/>
  <c r="H25" i="6"/>
  <c r="G25" i="6"/>
  <c r="F25" i="6"/>
  <c r="E25" i="6"/>
  <c r="D25" i="6"/>
  <c r="C25" i="6"/>
  <c r="B25" i="6"/>
  <c r="J21" i="6"/>
  <c r="F21" i="6"/>
  <c r="L33" i="6"/>
  <c r="K33" i="6"/>
  <c r="J33" i="6"/>
  <c r="I33" i="6"/>
  <c r="H33" i="6"/>
  <c r="G33" i="6"/>
  <c r="F33" i="6"/>
  <c r="E33" i="6"/>
  <c r="D33" i="6"/>
  <c r="C33" i="6"/>
  <c r="B33" i="6"/>
  <c r="L40" i="6"/>
  <c r="L39" i="6"/>
  <c r="L38" i="6"/>
  <c r="K40" i="6"/>
  <c r="K39" i="6"/>
  <c r="K38" i="6"/>
  <c r="J40" i="6"/>
  <c r="J39" i="6"/>
  <c r="J38" i="6"/>
  <c r="I40" i="6"/>
  <c r="I39" i="6"/>
  <c r="I38" i="6"/>
  <c r="H40" i="6"/>
  <c r="H39" i="6"/>
  <c r="H38" i="6"/>
  <c r="G39" i="6"/>
  <c r="G40" i="6"/>
  <c r="G38" i="6"/>
  <c r="F40" i="6"/>
  <c r="F39" i="6"/>
  <c r="F38" i="6"/>
  <c r="E40" i="6"/>
  <c r="E39" i="6"/>
  <c r="E38" i="6"/>
  <c r="D40" i="6"/>
  <c r="D39" i="6"/>
  <c r="D38" i="6"/>
  <c r="C40" i="6"/>
  <c r="C39" i="6"/>
  <c r="C38" i="6"/>
  <c r="B40" i="6"/>
  <c r="B39" i="6"/>
  <c r="B38" i="6"/>
  <c r="C36" i="6"/>
  <c r="D36" i="6"/>
  <c r="E36" i="6"/>
  <c r="F36" i="6"/>
  <c r="G36" i="6"/>
  <c r="H36" i="6"/>
  <c r="I36" i="6"/>
  <c r="J36" i="6"/>
  <c r="K36" i="6"/>
  <c r="L36" i="6"/>
  <c r="B36" i="6"/>
  <c r="B37" i="6" s="1"/>
  <c r="C35" i="6"/>
  <c r="D35" i="6"/>
  <c r="E35" i="6"/>
  <c r="F35" i="6"/>
  <c r="G35" i="6"/>
  <c r="H35" i="6"/>
  <c r="I35" i="6"/>
  <c r="J35" i="6"/>
  <c r="K35" i="6"/>
  <c r="L35" i="6"/>
  <c r="B6" i="6"/>
  <c r="B8" i="6"/>
  <c r="B7" i="6"/>
  <c r="K4" i="6"/>
  <c r="K3" i="6"/>
  <c r="D4" i="6"/>
  <c r="D3" i="6"/>
  <c r="C4" i="6"/>
  <c r="E4" i="6"/>
  <c r="C3" i="6"/>
  <c r="E3" i="6"/>
  <c r="F3" i="6"/>
  <c r="F5" i="6" s="1"/>
  <c r="G3" i="6"/>
  <c r="G5" i="6" s="1"/>
  <c r="H3" i="6"/>
  <c r="H5" i="6" s="1"/>
  <c r="I3" i="6"/>
  <c r="I5" i="6" s="1"/>
  <c r="J3" i="6"/>
  <c r="J5" i="6" s="1"/>
  <c r="L3" i="6"/>
  <c r="L5" i="6" s="1"/>
  <c r="B4" i="6"/>
  <c r="B3" i="6"/>
  <c r="B41" i="6" l="1"/>
  <c r="B9" i="6"/>
  <c r="F41" i="6"/>
  <c r="H41" i="6"/>
  <c r="C41" i="6"/>
  <c r="K37" i="6"/>
  <c r="G37" i="6"/>
  <c r="C37" i="6"/>
  <c r="I37" i="6"/>
  <c r="J37" i="6"/>
  <c r="F37" i="6"/>
  <c r="L37" i="6"/>
  <c r="H37" i="6"/>
  <c r="D37" i="6"/>
  <c r="E37" i="6"/>
  <c r="L41" i="6"/>
  <c r="K41" i="6"/>
  <c r="J41" i="6"/>
  <c r="I41" i="6"/>
  <c r="G41" i="6"/>
  <c r="E41" i="6"/>
  <c r="D41" i="6"/>
  <c r="C5" i="6"/>
  <c r="D5" i="6"/>
  <c r="B5" i="6"/>
  <c r="E5" i="6"/>
  <c r="K5" i="6"/>
  <c r="C35" i="7" l="1"/>
  <c r="C33" i="7"/>
  <c r="C9" i="7"/>
  <c r="C6" i="7"/>
  <c r="D12" i="7" l="1"/>
  <c r="C12" i="7"/>
  <c r="D21" i="7"/>
  <c r="C21" i="7"/>
  <c r="D39" i="7"/>
  <c r="C39" i="7"/>
  <c r="D13" i="7"/>
  <c r="C13" i="7"/>
  <c r="D22" i="7"/>
  <c r="C22" i="7"/>
  <c r="D30" i="7"/>
  <c r="C30" i="7"/>
  <c r="D9" i="7"/>
  <c r="D6" i="7"/>
</calcChain>
</file>

<file path=xl/sharedStrings.xml><?xml version="1.0" encoding="utf-8"?>
<sst xmlns="http://schemas.openxmlformats.org/spreadsheetml/2006/main" count="2460" uniqueCount="122">
  <si>
    <t>GROSS DOMESTIC RPODUCT AT CURRENT BASIC PRICE (=N=MILLION)</t>
  </si>
  <si>
    <t>ACTIVITY BY ISIC REV 4</t>
  </si>
  <si>
    <t>Akwa Ibom</t>
  </si>
  <si>
    <t>Bayelsa</t>
  </si>
  <si>
    <t>Cross River</t>
  </si>
  <si>
    <t>Delta</t>
  </si>
  <si>
    <t>Kaduna</t>
  </si>
  <si>
    <t>Kano</t>
  </si>
  <si>
    <t>Ogun</t>
  </si>
  <si>
    <t>Osun</t>
  </si>
  <si>
    <t>Oyo</t>
  </si>
  <si>
    <t>Rivers</t>
  </si>
  <si>
    <t>Zamfara</t>
  </si>
  <si>
    <t>Total</t>
  </si>
  <si>
    <t>AGRICULTURE</t>
  </si>
  <si>
    <t xml:space="preserve">       1. Crop Production</t>
  </si>
  <si>
    <t xml:space="preserve">       2. Livestock</t>
  </si>
  <si>
    <t xml:space="preserve">       3.  Forestry</t>
  </si>
  <si>
    <t xml:space="preserve">       4.  Fishing</t>
  </si>
  <si>
    <t>MINING AND QUARRYING</t>
  </si>
  <si>
    <t xml:space="preserve">       5. Crude Petroleum and Natural Gas</t>
  </si>
  <si>
    <t xml:space="preserve">       6. Coal Mining</t>
  </si>
  <si>
    <t xml:space="preserve">       7.  Metal Ores</t>
  </si>
  <si>
    <t xml:space="preserve">       8. Quarrying and Other Minerals</t>
  </si>
  <si>
    <t>MANUFACTURING</t>
  </si>
  <si>
    <t xml:space="preserve">       9.  Oil Refining</t>
  </si>
  <si>
    <t xml:space="preserve">       10. Cement</t>
  </si>
  <si>
    <t xml:space="preserve">       11. Food, Beverage and Tobacco</t>
  </si>
  <si>
    <t xml:space="preserve">       12. Textile, Apparel and Footwear</t>
  </si>
  <si>
    <t xml:space="preserve">       13. Wood and Wood Products</t>
  </si>
  <si>
    <t xml:space="preserve">       14. Pulp, Paper and Paper  Products</t>
  </si>
  <si>
    <t xml:space="preserve">       15. Chemical and  Pharmaceutical Products </t>
  </si>
  <si>
    <t xml:space="preserve">       16. Non-Metallic Products</t>
  </si>
  <si>
    <t xml:space="preserve">       17. Plastic and Rubber products</t>
  </si>
  <si>
    <t xml:space="preserve">       18. Electrical and Electronics</t>
  </si>
  <si>
    <t xml:space="preserve">       19. Basic metal , Iron and Steel</t>
  </si>
  <si>
    <t xml:space="preserve">       20. Motor vehicles &amp;  assembly</t>
  </si>
  <si>
    <t xml:space="preserve">       21. Other Manufacturing</t>
  </si>
  <si>
    <t>22. ELECTRICITY, GAS ,STEAM AND AIR CONDITIONING SUPPLY</t>
  </si>
  <si>
    <t>23. WATER SUPPLY,SEWERAGE, WASTE MANAGEMENT AND REMEDIATION</t>
  </si>
  <si>
    <t>24. CONSTRUCTION</t>
  </si>
  <si>
    <t>25.  TRADE</t>
  </si>
  <si>
    <t>26. ACCOMMODATION AND FOOD SERVICES</t>
  </si>
  <si>
    <t>TRANSPORTATION AND STORAGE</t>
  </si>
  <si>
    <t xml:space="preserve">        27.  Road Transport</t>
  </si>
  <si>
    <t xml:space="preserve">        28.  Rail Transport &amp; Pipelines</t>
  </si>
  <si>
    <t xml:space="preserve">        29. Water Transport</t>
  </si>
  <si>
    <t xml:space="preserve">        30. Air Transport</t>
  </si>
  <si>
    <t xml:space="preserve">        31. Transport Services</t>
  </si>
  <si>
    <t xml:space="preserve">        32. Post and Courier Services</t>
  </si>
  <si>
    <t>INFORMATION AND COMMUNICATION</t>
  </si>
  <si>
    <t xml:space="preserve">          33. Telecommunications</t>
  </si>
  <si>
    <t xml:space="preserve">          34.  Publishing,  </t>
  </si>
  <si>
    <t xml:space="preserve">          34. Motion Pictures, Sound recording and  Music production    </t>
  </si>
  <si>
    <t xml:space="preserve">       36. Broadcasting</t>
  </si>
  <si>
    <t>37.ARTS, ENTERTAINMENT AND RECREATION</t>
  </si>
  <si>
    <t>FINANCIAL AND INSURANCE</t>
  </si>
  <si>
    <t xml:space="preserve">         38. Financial Institutions</t>
  </si>
  <si>
    <t xml:space="preserve">       39. Insurance</t>
  </si>
  <si>
    <t>40. REAL ESTATE</t>
  </si>
  <si>
    <t>41. PROFESSIONAL, SCIENTIFIC AND TECHNICAL SERVICES</t>
  </si>
  <si>
    <t>42. ADMINISTRATIVE &amp; SUPPORT SERVICES</t>
  </si>
  <si>
    <t>43. PUBLIC ADMINISTRATION</t>
  </si>
  <si>
    <t>44. EDUCATION</t>
  </si>
  <si>
    <t>45. HUMAN HEALTH AND SOCIAL SERVICES</t>
  </si>
  <si>
    <t>46. OTHER SERVICES</t>
  </si>
  <si>
    <t>GDP  Current Basic Price</t>
  </si>
  <si>
    <t>Agriculture</t>
  </si>
  <si>
    <t>Industry</t>
  </si>
  <si>
    <t>Services</t>
  </si>
  <si>
    <t>GDP/VA</t>
  </si>
  <si>
    <t>TOTAL</t>
  </si>
  <si>
    <t>Oil</t>
  </si>
  <si>
    <t>Agric</t>
  </si>
  <si>
    <t>Non oil</t>
  </si>
  <si>
    <t>25. WHOLESALE and RETAIL TRADE</t>
  </si>
  <si>
    <t>SHARE OF THE  STATE ECONOMY 2013-17 %</t>
  </si>
  <si>
    <t>NATIONAL GDP</t>
  </si>
  <si>
    <t>N'MN</t>
  </si>
  <si>
    <t>STATE SHARES OF NATIONAL GDP %</t>
  </si>
  <si>
    <t>GROSS DOMESTIC PRODUCT AT CURRENT BASIC PRICE (SHARE OF STATE GDP)</t>
  </si>
  <si>
    <t>GDP 2017</t>
  </si>
  <si>
    <t xml:space="preserve"> 2017 TAX TO GDP %</t>
  </si>
  <si>
    <t>2017 REVENUE TO GDP %</t>
  </si>
  <si>
    <t>NA</t>
  </si>
  <si>
    <t>Anambra</t>
  </si>
  <si>
    <t>Bauchi</t>
  </si>
  <si>
    <t>Ebonyi</t>
  </si>
  <si>
    <t>Edo</t>
  </si>
  <si>
    <t>Ekiti</t>
  </si>
  <si>
    <t>Gombe</t>
  </si>
  <si>
    <t>Jigawa</t>
  </si>
  <si>
    <t>Kogi</t>
  </si>
  <si>
    <t>Niger</t>
  </si>
  <si>
    <t>Ondo</t>
  </si>
  <si>
    <t>FCT - Abuja</t>
  </si>
  <si>
    <t>Total 2nd 11</t>
  </si>
  <si>
    <t>Total 1st 11</t>
  </si>
  <si>
    <t>Total 22</t>
  </si>
  <si>
    <t>22 States</t>
  </si>
  <si>
    <t>2nd 11</t>
  </si>
  <si>
    <t>1st 11</t>
  </si>
  <si>
    <t>FCT</t>
  </si>
  <si>
    <t>Total 22 states</t>
  </si>
  <si>
    <t>SW</t>
  </si>
  <si>
    <t>SS</t>
  </si>
  <si>
    <t>SE</t>
  </si>
  <si>
    <t>NE</t>
  </si>
  <si>
    <t>NC</t>
  </si>
  <si>
    <t>ALL</t>
  </si>
  <si>
    <t>ONE STATE LEFT(LAGOS)</t>
  </si>
  <si>
    <t>NW</t>
  </si>
  <si>
    <t>TWO LEFT (SOKOTO KEBBI KATSINA)</t>
  </si>
  <si>
    <t>FOUR left (YOBE, BAUCHI, BORNO, ADAMAWA LEFT)</t>
  </si>
  <si>
    <t>FOUR left (BENUE, NASARAWA, PLATEAU, TARABA, KWARA )</t>
  </si>
  <si>
    <t>TWO STATE LEFT (IMO, ENUGU)</t>
  </si>
  <si>
    <t>Total Nigeria GDP</t>
  </si>
  <si>
    <t>GDP/VA (expanded)</t>
  </si>
  <si>
    <t>N'Mn</t>
  </si>
  <si>
    <t>Share of 22 in Nigeria GDP %</t>
  </si>
  <si>
    <t>TOTAL 22 States</t>
  </si>
  <si>
    <t>Total 22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</si>
</sst>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2060"/>
      <name val="Arial"/>
      <family val="2"/>
    </font>
    <font>
      <sz val="10"/>
      <name val="Arial"/>
      <family val="2"/>
    </font>
    <font>
      <sz val="10"/>
      <color rgb="FF00206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Calibri"/>
      <family val="2"/>
    </font>
    <font>
      <b/>
      <sz val="10"/>
      <color rgb="FFFF0000"/>
      <name val="Arial"/>
      <family val="2"/>
    </font>
    <font>
      <b/>
      <sz val="10"/>
      <color rgb="FF002060"/>
      <name val="Calibri"/>
      <family val="2"/>
    </font>
    <font>
      <b/>
      <sz val="10"/>
      <name val="Arial"/>
      <family val="2"/>
    </font>
    <font>
      <b/>
      <sz val="10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orbel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b/>
      <sz val="12"/>
      <name val="Calibri"/>
      <family val="2"/>
      <scheme val="minor"/>
    </font>
    <font>
      <b/>
      <i/>
      <sz val="12"/>
      <name val="Times New Roman"/>
      <family val="1"/>
    </font>
    <font>
      <sz val="14"/>
      <name val="Calibri"/>
      <family val="2"/>
      <scheme val="minor"/>
    </font>
    <font>
      <b/>
      <i/>
      <sz val="11"/>
      <name val="Times New Roman"/>
      <family val="1"/>
    </font>
    <font>
      <b/>
      <i/>
      <sz val="14"/>
      <name val="Times New Roman"/>
      <family val="1"/>
    </font>
    <font>
      <b/>
      <i/>
      <sz val="1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3" fontId="0" fillId="0" borderId="0" xfId="0" applyNumberFormat="1"/>
    <xf numFmtId="43" fontId="2" fillId="0" borderId="0" xfId="0" applyNumberFormat="1" applyFont="1"/>
    <xf numFmtId="0" fontId="3" fillId="0" borderId="0" xfId="0" applyFont="1" applyAlignment="1">
      <alignment horizontal="center"/>
    </xf>
    <xf numFmtId="43" fontId="0" fillId="0" borderId="0" xfId="1" applyFont="1"/>
    <xf numFmtId="43" fontId="2" fillId="0" borderId="0" xfId="1" applyFont="1"/>
    <xf numFmtId="0" fontId="2" fillId="0" borderId="0" xfId="0" applyFont="1"/>
    <xf numFmtId="43" fontId="7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2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43" fontId="2" fillId="0" borderId="0" xfId="1" applyFont="1" applyAlignment="1">
      <alignment horizontal="left"/>
    </xf>
    <xf numFmtId="43" fontId="2" fillId="4" borderId="0" xfId="1" applyFont="1" applyFill="1" applyAlignment="1">
      <alignment horizontal="left"/>
    </xf>
    <xf numFmtId="166" fontId="2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43" fontId="8" fillId="0" borderId="0" xfId="1" applyFont="1"/>
    <xf numFmtId="43" fontId="7" fillId="0" borderId="0" xfId="1" applyFont="1"/>
    <xf numFmtId="0" fontId="7" fillId="0" borderId="0" xfId="0" applyFont="1"/>
    <xf numFmtId="0" fontId="9" fillId="0" borderId="0" xfId="1" applyNumberFormat="1" applyFont="1"/>
    <xf numFmtId="0" fontId="7" fillId="0" borderId="0" xfId="1" applyNumberFormat="1" applyFont="1"/>
    <xf numFmtId="43" fontId="7" fillId="6" borderId="0" xfId="1" applyFont="1" applyFill="1"/>
    <xf numFmtId="43" fontId="9" fillId="6" borderId="0" xfId="1" applyFont="1" applyFill="1"/>
    <xf numFmtId="43" fontId="9" fillId="0" borderId="0" xfId="1" applyFont="1"/>
    <xf numFmtId="43" fontId="10" fillId="0" borderId="0" xfId="1" applyFont="1"/>
    <xf numFmtId="0" fontId="9" fillId="0" borderId="0" xfId="0" applyFont="1" applyAlignment="1">
      <alignment horizontal="center"/>
    </xf>
    <xf numFmtId="166" fontId="7" fillId="0" borderId="0" xfId="0" applyNumberFormat="1" applyFont="1"/>
    <xf numFmtId="0" fontId="9" fillId="0" borderId="0" xfId="0" applyFont="1"/>
    <xf numFmtId="2" fontId="9" fillId="0" borderId="0" xfId="0" applyNumberFormat="1" applyFont="1"/>
    <xf numFmtId="166" fontId="9" fillId="0" borderId="0" xfId="0" applyNumberFormat="1" applyFont="1"/>
    <xf numFmtId="0" fontId="11" fillId="0" borderId="0" xfId="0" applyFont="1"/>
    <xf numFmtId="43" fontId="12" fillId="0" borderId="0" xfId="1" applyFont="1"/>
    <xf numFmtId="2" fontId="7" fillId="0" borderId="0" xfId="0" applyNumberFormat="1" applyFont="1"/>
    <xf numFmtId="0" fontId="13" fillId="0" borderId="0" xfId="0" applyFont="1" applyAlignment="1">
      <alignment horizontal="left"/>
    </xf>
    <xf numFmtId="43" fontId="14" fillId="0" borderId="0" xfId="1" applyFont="1"/>
    <xf numFmtId="0" fontId="13" fillId="0" borderId="0" xfId="0" applyFont="1"/>
    <xf numFmtId="43" fontId="7" fillId="5" borderId="0" xfId="1" applyFont="1" applyFill="1"/>
    <xf numFmtId="0" fontId="7" fillId="5" borderId="0" xfId="0" applyFont="1" applyFill="1"/>
    <xf numFmtId="2" fontId="7" fillId="5" borderId="0" xfId="0" applyNumberFormat="1" applyFont="1" applyFill="1"/>
    <xf numFmtId="166" fontId="7" fillId="5" borderId="0" xfId="0" applyNumberFormat="1" applyFont="1" applyFill="1"/>
    <xf numFmtId="0" fontId="13" fillId="5" borderId="0" xfId="0" applyFont="1" applyFill="1"/>
    <xf numFmtId="43" fontId="14" fillId="5" borderId="0" xfId="1" applyFont="1" applyFill="1"/>
    <xf numFmtId="0" fontId="16" fillId="0" borderId="0" xfId="0" applyFont="1"/>
    <xf numFmtId="43" fontId="17" fillId="0" borderId="0" xfId="1" applyFont="1"/>
    <xf numFmtId="43" fontId="9" fillId="5" borderId="0" xfId="1" applyFont="1" applyFill="1"/>
    <xf numFmtId="0" fontId="18" fillId="5" borderId="0" xfId="0" applyFont="1" applyFill="1" applyAlignment="1">
      <alignment horizontal="left"/>
    </xf>
    <xf numFmtId="43" fontId="12" fillId="5" borderId="0" xfId="1" applyFont="1" applyFill="1"/>
    <xf numFmtId="43" fontId="17" fillId="2" borderId="0" xfId="1" applyFont="1" applyFill="1"/>
    <xf numFmtId="165" fontId="9" fillId="0" borderId="0" xfId="1" applyNumberFormat="1" applyFont="1"/>
    <xf numFmtId="2" fontId="9" fillId="0" borderId="0" xfId="1" applyNumberFormat="1" applyFont="1"/>
    <xf numFmtId="43" fontId="15" fillId="0" borderId="0" xfId="1" applyFont="1"/>
    <xf numFmtId="166" fontId="10" fillId="0" borderId="0" xfId="0" applyNumberFormat="1" applyFont="1"/>
    <xf numFmtId="164" fontId="7" fillId="0" borderId="0" xfId="0" applyNumberFormat="1" applyFont="1"/>
    <xf numFmtId="4" fontId="19" fillId="0" borderId="0" xfId="0" applyNumberFormat="1" applyFont="1"/>
    <xf numFmtId="2" fontId="20" fillId="0" borderId="0" xfId="1" applyNumberFormat="1" applyFont="1"/>
    <xf numFmtId="43" fontId="18" fillId="0" borderId="0" xfId="1" applyFont="1"/>
    <xf numFmtId="164" fontId="17" fillId="0" borderId="0" xfId="1" applyNumberFormat="1" applyFont="1"/>
    <xf numFmtId="2" fontId="13" fillId="0" borderId="0" xfId="1" applyNumberFormat="1" applyFont="1"/>
    <xf numFmtId="4" fontId="12" fillId="0" borderId="0" xfId="1" applyNumberFormat="1" applyFont="1"/>
    <xf numFmtId="164" fontId="19" fillId="0" borderId="0" xfId="1" applyNumberFormat="1" applyFont="1"/>
    <xf numFmtId="164" fontId="17" fillId="5" borderId="0" xfId="1" applyNumberFormat="1" applyFont="1" applyFill="1"/>
    <xf numFmtId="2" fontId="13" fillId="5" borderId="0" xfId="1" applyNumberFormat="1" applyFont="1" applyFill="1"/>
    <xf numFmtId="43" fontId="18" fillId="5" borderId="0" xfId="1" applyFont="1" applyFill="1"/>
    <xf numFmtId="43" fontId="12" fillId="3" borderId="0" xfId="1" applyFont="1" applyFill="1"/>
    <xf numFmtId="4" fontId="19" fillId="5" borderId="0" xfId="0" applyNumberFormat="1" applyFont="1" applyFill="1"/>
    <xf numFmtId="164" fontId="19" fillId="5" borderId="0" xfId="1" applyNumberFormat="1" applyFont="1" applyFill="1"/>
    <xf numFmtId="2" fontId="16" fillId="6" borderId="0" xfId="0" applyNumberFormat="1" applyFont="1" applyFill="1"/>
    <xf numFmtId="164" fontId="16" fillId="6" borderId="0" xfId="0" applyNumberFormat="1" applyFont="1" applyFill="1"/>
    <xf numFmtId="164" fontId="7" fillId="6" borderId="0" xfId="0" applyNumberFormat="1" applyFont="1" applyFill="1"/>
    <xf numFmtId="2" fontId="7" fillId="6" borderId="0" xfId="0" applyNumberFormat="1" applyFont="1" applyFill="1"/>
    <xf numFmtId="2" fontId="20" fillId="6" borderId="0" xfId="1" applyNumberFormat="1" applyFont="1" applyFill="1"/>
    <xf numFmtId="0" fontId="18" fillId="0" borderId="0" xfId="0" applyFont="1" applyAlignment="1">
      <alignment horizontal="left"/>
    </xf>
    <xf numFmtId="2" fontId="13" fillId="6" borderId="0" xfId="1" applyNumberFormat="1" applyFont="1" applyFill="1"/>
    <xf numFmtId="43" fontId="21" fillId="0" borderId="0" xfId="1" applyFont="1"/>
    <xf numFmtId="43" fontId="0" fillId="6" borderId="0" xfId="0" applyNumberFormat="1" applyFill="1"/>
    <xf numFmtId="43" fontId="2" fillId="6" borderId="0" xfId="0" applyNumberFormat="1" applyFont="1" applyFill="1"/>
    <xf numFmtId="43" fontId="22" fillId="6" borderId="0" xfId="0" applyNumberFormat="1" applyFont="1" applyFill="1"/>
    <xf numFmtId="43" fontId="23" fillId="6" borderId="0" xfId="0" applyNumberFormat="1" applyFont="1" applyFill="1"/>
    <xf numFmtId="0" fontId="7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4" fontId="7" fillId="7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7" fillId="8" borderId="0" xfId="1" applyFont="1" applyFill="1"/>
    <xf numFmtId="43" fontId="9" fillId="8" borderId="0" xfId="1" applyFont="1" applyFill="1"/>
    <xf numFmtId="0" fontId="7" fillId="8" borderId="0" xfId="0" applyFont="1" applyFill="1"/>
    <xf numFmtId="0" fontId="9" fillId="8" borderId="0" xfId="1" applyNumberFormat="1" applyFont="1" applyFill="1"/>
    <xf numFmtId="43" fontId="7" fillId="9" borderId="0" xfId="1" applyFont="1" applyFill="1"/>
    <xf numFmtId="43" fontId="9" fillId="9" borderId="0" xfId="1" applyFont="1" applyFill="1"/>
    <xf numFmtId="0" fontId="9" fillId="9" borderId="0" xfId="1" applyNumberFormat="1" applyFont="1" applyFill="1"/>
    <xf numFmtId="0" fontId="7" fillId="9" borderId="0" xfId="0" applyFont="1" applyFill="1"/>
    <xf numFmtId="0" fontId="25" fillId="10" borderId="0" xfId="0" applyFont="1" applyFill="1"/>
    <xf numFmtId="43" fontId="26" fillId="10" borderId="0" xfId="1" applyFont="1" applyFill="1"/>
    <xf numFmtId="0" fontId="26" fillId="10" borderId="0" xfId="0" applyFont="1" applyFill="1"/>
    <xf numFmtId="2" fontId="26" fillId="10" borderId="0" xfId="0" applyNumberFormat="1" applyFont="1" applyFill="1"/>
    <xf numFmtId="0" fontId="7" fillId="11" borderId="0" xfId="0" applyFont="1" applyFill="1"/>
    <xf numFmtId="43" fontId="9" fillId="11" borderId="0" xfId="1" applyFont="1" applyFill="1"/>
    <xf numFmtId="2" fontId="9" fillId="11" borderId="0" xfId="0" applyNumberFormat="1" applyFont="1" applyFill="1"/>
    <xf numFmtId="2" fontId="7" fillId="11" borderId="0" xfId="0" applyNumberFormat="1" applyFont="1" applyFill="1"/>
    <xf numFmtId="0" fontId="9" fillId="11" borderId="0" xfId="0" applyFont="1" applyFill="1"/>
    <xf numFmtId="166" fontId="9" fillId="11" borderId="0" xfId="0" applyNumberFormat="1" applyFont="1" applyFill="1"/>
    <xf numFmtId="43" fontId="18" fillId="11" borderId="0" xfId="1" applyFont="1" applyFill="1"/>
    <xf numFmtId="43" fontId="9" fillId="11" borderId="0" xfId="0" applyNumberFormat="1" applyFont="1" applyFill="1"/>
    <xf numFmtId="43" fontId="9" fillId="0" borderId="0" xfId="0" applyNumberFormat="1" applyFont="1"/>
    <xf numFmtId="2" fontId="25" fillId="10" borderId="0" xfId="0" applyNumberFormat="1" applyFont="1" applyFill="1"/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43" fontId="2" fillId="9" borderId="0" xfId="0" applyNumberFormat="1" applyFont="1" applyFill="1"/>
    <xf numFmtId="0" fontId="0" fillId="9" borderId="0" xfId="0" applyFill="1"/>
    <xf numFmtId="43" fontId="0" fillId="12" borderId="0" xfId="1" applyFont="1" applyFill="1"/>
    <xf numFmtId="43" fontId="0" fillId="13" borderId="0" xfId="0" applyNumberFormat="1" applyFill="1"/>
    <xf numFmtId="43" fontId="0" fillId="14" borderId="0" xfId="0" applyNumberFormat="1" applyFill="1"/>
    <xf numFmtId="2" fontId="11" fillId="0" borderId="0" xfId="0" applyNumberFormat="1" applyFont="1"/>
    <xf numFmtId="43" fontId="7" fillId="15" borderId="0" xfId="1" applyFont="1" applyFill="1"/>
    <xf numFmtId="0" fontId="27" fillId="0" borderId="0" xfId="0" applyFont="1"/>
    <xf numFmtId="2" fontId="0" fillId="0" borderId="0" xfId="0" applyNumberFormat="1"/>
    <xf numFmtId="2" fontId="2" fillId="0" borderId="0" xfId="0" applyNumberFormat="1" applyFont="1"/>
    <xf numFmtId="0" fontId="2" fillId="12" borderId="0" xfId="0" applyFont="1" applyFill="1"/>
    <xf numFmtId="43" fontId="28" fillId="0" borderId="0" xfId="1" applyFont="1"/>
    <xf numFmtId="0" fontId="29" fillId="0" borderId="0" xfId="0" applyFont="1"/>
    <xf numFmtId="0" fontId="2" fillId="13" borderId="0" xfId="0" applyFont="1" applyFill="1"/>
    <xf numFmtId="0" fontId="2" fillId="5" borderId="0" xfId="0" applyFont="1" applyFill="1"/>
    <xf numFmtId="0" fontId="2" fillId="14" borderId="0" xfId="0" applyFont="1" applyFill="1"/>
    <xf numFmtId="0" fontId="28" fillId="0" borderId="0" xfId="0" applyFont="1"/>
    <xf numFmtId="43" fontId="23" fillId="0" borderId="0" xfId="0" applyNumberFormat="1" applyFont="1"/>
    <xf numFmtId="43" fontId="22" fillId="0" borderId="0" xfId="0" applyNumberFormat="1" applyFont="1"/>
    <xf numFmtId="0" fontId="30" fillId="0" borderId="0" xfId="0" applyFont="1"/>
    <xf numFmtId="0" fontId="28" fillId="6" borderId="0" xfId="0" applyFont="1" applyFill="1"/>
    <xf numFmtId="0" fontId="29" fillId="6" borderId="0" xfId="0" applyFont="1" applyFill="1"/>
    <xf numFmtId="0" fontId="31" fillId="0" borderId="0" xfId="0" applyFont="1" applyAlignment="1">
      <alignment horizontal="center"/>
    </xf>
    <xf numFmtId="0" fontId="23" fillId="0" borderId="0" xfId="0" applyFont="1"/>
    <xf numFmtId="0" fontId="32" fillId="0" borderId="0" xfId="0" applyFont="1" applyAlignment="1">
      <alignment horizontal="center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43" fontId="16" fillId="0" borderId="0" xfId="0" applyNumberFormat="1" applyFont="1"/>
    <xf numFmtId="43" fontId="23" fillId="0" borderId="0" xfId="1" applyFont="1"/>
    <xf numFmtId="10" fontId="23" fillId="0" borderId="0" xfId="2" applyNumberFormat="1" applyFont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4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43" fontId="0" fillId="5" borderId="0" xfId="1" applyFont="1" applyFill="1"/>
    <xf numFmtId="43" fontId="0" fillId="5" borderId="0" xfId="0" applyNumberFormat="1" applyFill="1"/>
    <xf numFmtId="43" fontId="2" fillId="5" borderId="0" xfId="1" applyFont="1" applyFill="1"/>
    <xf numFmtId="43" fontId="37" fillId="0" borderId="0" xfId="1" applyFont="1"/>
    <xf numFmtId="0" fontId="37" fillId="0" borderId="0" xfId="0" applyFont="1"/>
    <xf numFmtId="43" fontId="38" fillId="0" borderId="0" xfId="1" applyFont="1"/>
    <xf numFmtId="2" fontId="37" fillId="0" borderId="0" xfId="0" applyNumberFormat="1" applyFont="1"/>
    <xf numFmtId="43" fontId="0" fillId="0" borderId="0" xfId="0" applyNumberFormat="1" applyFill="1"/>
    <xf numFmtId="43" fontId="2" fillId="0" borderId="0" xfId="0" applyNumberFormat="1" applyFont="1" applyFill="1"/>
    <xf numFmtId="0" fontId="38" fillId="0" borderId="0" xfId="0" applyFont="1"/>
    <xf numFmtId="0" fontId="39" fillId="0" borderId="0" xfId="0" applyFont="1"/>
    <xf numFmtId="43" fontId="38" fillId="0" borderId="0" xfId="0" applyNumberFormat="1" applyFont="1"/>
    <xf numFmtId="43" fontId="38" fillId="9" borderId="0" xfId="0" applyNumberFormat="1" applyFont="1" applyFill="1"/>
    <xf numFmtId="0" fontId="37" fillId="9" borderId="0" xfId="0" applyFont="1" applyFill="1"/>
    <xf numFmtId="0" fontId="0" fillId="0" borderId="0" xfId="0" applyFont="1"/>
    <xf numFmtId="0" fontId="0" fillId="9" borderId="0" xfId="0" applyFont="1" applyFill="1"/>
    <xf numFmtId="0" fontId="40" fillId="0" borderId="0" xfId="0" applyFont="1"/>
    <xf numFmtId="43" fontId="41" fillId="0" borderId="0" xfId="1" applyFont="1"/>
    <xf numFmtId="2" fontId="37" fillId="0" borderId="0" xfId="2" applyNumberFormat="1" applyFont="1"/>
    <xf numFmtId="10" fontId="37" fillId="0" borderId="0" xfId="2" applyNumberFormat="1" applyFont="1"/>
    <xf numFmtId="0" fontId="6" fillId="6" borderId="0" xfId="0" applyFont="1" applyFill="1"/>
    <xf numFmtId="43" fontId="2" fillId="0" borderId="0" xfId="0" applyNumberFormat="1" applyFont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</cellXfs>
  <cellStyles count="4">
    <cellStyle name="Comma" xfId="1" builtinId="3"/>
    <cellStyle name="Comma 2" xfId="3" xr:uid="{A044B0BE-FED9-46F5-A665-B661767ACF88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%20Yemi%20K/Desktop/STATES%20IGR%20DATA%20%20q1%20q2%202018%20SG%20FN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f year 2018"/>
      <sheetName val="Half Year 2018 Disaggregated"/>
      <sheetName val="Annual IGR disaggregated 2017"/>
      <sheetName val="Annual IGR disagregated 2016"/>
      <sheetName val="2018 Half year rev (FACC+IGR)"/>
      <sheetName val="States IGR 2008-2017"/>
    </sheetNames>
    <sheetDataSet>
      <sheetData sheetId="0"/>
      <sheetData sheetId="1"/>
      <sheetData sheetId="2">
        <row r="6">
          <cell r="G6">
            <v>15028499297.860003</v>
          </cell>
          <cell r="I6">
            <v>15956354035.300003</v>
          </cell>
        </row>
        <row r="9">
          <cell r="G9">
            <v>12164226104.869999</v>
          </cell>
          <cell r="I9">
            <v>12523812450.589998</v>
          </cell>
        </row>
        <row r="12">
          <cell r="G12">
            <v>14651754250.91</v>
          </cell>
          <cell r="I12">
            <v>18104562225.619999</v>
          </cell>
        </row>
        <row r="13">
          <cell r="G13">
            <v>44938635368.580002</v>
          </cell>
          <cell r="I13">
            <v>51888005338.330002</v>
          </cell>
        </row>
        <row r="21">
          <cell r="G21">
            <v>13361527662.75</v>
          </cell>
          <cell r="I21">
            <v>26530562880.889999</v>
          </cell>
        </row>
        <row r="22">
          <cell r="G22">
            <v>27186710232.730003</v>
          </cell>
          <cell r="I22">
            <v>42418811470.639999</v>
          </cell>
        </row>
        <row r="30">
          <cell r="G30">
            <v>49047047920.417633</v>
          </cell>
          <cell r="I30">
            <v>74835979000.507629</v>
          </cell>
        </row>
        <row r="32">
          <cell r="G32">
            <v>0</v>
          </cell>
        </row>
        <row r="33">
          <cell r="G33">
            <v>16882008264.730003</v>
          </cell>
          <cell r="I33">
            <v>22448338824.609997</v>
          </cell>
        </row>
        <row r="35">
          <cell r="G35">
            <v>0</v>
          </cell>
        </row>
        <row r="39">
          <cell r="G39">
            <v>4651243879.8900003</v>
          </cell>
          <cell r="I39">
            <v>6023994930.9400005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11"/>
  <sheetViews>
    <sheetView zoomScale="87" zoomScaleNormal="87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310" sqref="A310:XFD312"/>
    </sheetView>
  </sheetViews>
  <sheetFormatPr defaultColWidth="8.85546875" defaultRowHeight="12.75" x14ac:dyDescent="0.2"/>
  <cols>
    <col min="1" max="1" width="18" style="23" customWidth="1"/>
    <col min="2" max="2" width="17.7109375" style="23" customWidth="1"/>
    <col min="3" max="12" width="12.7109375" style="23" bestFit="1" customWidth="1"/>
    <col min="13" max="22" width="13.5703125" style="23" bestFit="1" customWidth="1"/>
    <col min="23" max="24" width="14.5703125" style="23" bestFit="1" customWidth="1"/>
    <col min="25" max="25" width="10.28515625" style="23" bestFit="1" customWidth="1"/>
    <col min="26" max="16384" width="8.85546875" style="23"/>
  </cols>
  <sheetData>
    <row r="1" spans="1:25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25" x14ac:dyDescent="0.2">
      <c r="A2" s="24">
        <v>2013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25" x14ac:dyDescent="0.2">
      <c r="A3" s="22" t="s">
        <v>1</v>
      </c>
      <c r="B3" s="25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5">
        <v>8</v>
      </c>
      <c r="J3" s="25">
        <v>9</v>
      </c>
      <c r="K3" s="25">
        <v>10</v>
      </c>
      <c r="L3" s="25">
        <v>11</v>
      </c>
    </row>
    <row r="4" spans="1:25" x14ac:dyDescent="0.2">
      <c r="A4" s="22"/>
      <c r="B4" s="22" t="s">
        <v>2</v>
      </c>
      <c r="C4" s="22" t="s">
        <v>3</v>
      </c>
      <c r="D4" s="22" t="s">
        <v>4</v>
      </c>
      <c r="E4" s="22" t="s">
        <v>5</v>
      </c>
      <c r="F4" s="22" t="s">
        <v>6</v>
      </c>
      <c r="G4" s="22" t="s">
        <v>7</v>
      </c>
      <c r="H4" s="22" t="s">
        <v>8</v>
      </c>
      <c r="I4" s="22" t="s">
        <v>9</v>
      </c>
      <c r="J4" s="22" t="s">
        <v>10</v>
      </c>
      <c r="K4" s="22" t="s">
        <v>11</v>
      </c>
      <c r="L4" s="22" t="s">
        <v>12</v>
      </c>
      <c r="M4" s="28" t="s">
        <v>85</v>
      </c>
      <c r="N4" s="28" t="s">
        <v>86</v>
      </c>
      <c r="O4" s="28" t="s">
        <v>87</v>
      </c>
      <c r="P4" s="28" t="s">
        <v>88</v>
      </c>
      <c r="Q4" s="28" t="s">
        <v>89</v>
      </c>
      <c r="R4" s="28" t="s">
        <v>90</v>
      </c>
      <c r="S4" s="28" t="s">
        <v>91</v>
      </c>
      <c r="T4" s="28" t="s">
        <v>92</v>
      </c>
      <c r="U4" s="28" t="s">
        <v>93</v>
      </c>
      <c r="V4" s="28" t="s">
        <v>94</v>
      </c>
      <c r="W4" s="28" t="s">
        <v>95</v>
      </c>
      <c r="X4" s="28" t="s">
        <v>13</v>
      </c>
    </row>
    <row r="5" spans="1:25" s="32" customFormat="1" ht="15" x14ac:dyDescent="0.25">
      <c r="A5" s="28" t="s">
        <v>14</v>
      </c>
      <c r="B5" s="28">
        <f>SUM(B6:B9)</f>
        <v>599808.07049205864</v>
      </c>
      <c r="C5" s="28">
        <f t="shared" ref="C5:V5" si="0">SUM(C6:C9)</f>
        <v>154259.46966681976</v>
      </c>
      <c r="D5" s="28">
        <f t="shared" si="0"/>
        <v>257718.02182766853</v>
      </c>
      <c r="E5" s="28">
        <f t="shared" si="0"/>
        <v>367783.21204424708</v>
      </c>
      <c r="F5" s="28">
        <f t="shared" si="0"/>
        <v>715021.17502438684</v>
      </c>
      <c r="G5" s="28">
        <f t="shared" si="0"/>
        <v>377834.47853555903</v>
      </c>
      <c r="H5" s="28">
        <f t="shared" si="0"/>
        <v>540782.86479729658</v>
      </c>
      <c r="I5" s="28">
        <f t="shared" si="0"/>
        <v>352229.30163220613</v>
      </c>
      <c r="J5" s="28">
        <f t="shared" si="0"/>
        <v>438692.63840784994</v>
      </c>
      <c r="K5" s="28">
        <f t="shared" si="0"/>
        <v>356368.6143897876</v>
      </c>
      <c r="L5" s="28">
        <f t="shared" si="0"/>
        <v>288693.62452018936</v>
      </c>
      <c r="M5" s="8">
        <f t="shared" si="0"/>
        <v>457102.67463983037</v>
      </c>
      <c r="N5" s="8">
        <f t="shared" si="0"/>
        <v>357811.58372671867</v>
      </c>
      <c r="O5" s="8">
        <f t="shared" si="0"/>
        <v>448239.50408411154</v>
      </c>
      <c r="P5" s="8">
        <f t="shared" si="0"/>
        <v>369658.68778812216</v>
      </c>
      <c r="Q5" s="8">
        <f t="shared" si="0"/>
        <v>406418.9363082386</v>
      </c>
      <c r="R5" s="8">
        <f t="shared" si="0"/>
        <v>179954.42283706527</v>
      </c>
      <c r="S5" s="8">
        <f t="shared" si="0"/>
        <v>293678.11839397479</v>
      </c>
      <c r="T5" s="8">
        <f t="shared" si="0"/>
        <v>311670.73435678048</v>
      </c>
      <c r="U5" s="8">
        <f t="shared" si="0"/>
        <v>771241.65622466698</v>
      </c>
      <c r="V5" s="8">
        <f t="shared" si="0"/>
        <v>709795.96767541638</v>
      </c>
      <c r="W5" s="8">
        <f>SUM(W6:W9)</f>
        <v>96266.994030210873</v>
      </c>
      <c r="X5" s="28">
        <f>SUM(B5:W5)</f>
        <v>8851030.7514032051</v>
      </c>
      <c r="Y5" s="28"/>
    </row>
    <row r="6" spans="1:25" x14ac:dyDescent="0.2">
      <c r="A6" s="22" t="s">
        <v>15</v>
      </c>
      <c r="B6" s="22">
        <v>493518.79828745237</v>
      </c>
      <c r="C6" s="22">
        <v>111019.28636271667</v>
      </c>
      <c r="D6" s="22">
        <v>229802.087083249</v>
      </c>
      <c r="E6" s="22">
        <v>295840.85164021124</v>
      </c>
      <c r="F6" s="22">
        <v>659787.27527791611</v>
      </c>
      <c r="G6" s="22">
        <v>276599.50362640346</v>
      </c>
      <c r="H6" s="22">
        <v>498716.76627228945</v>
      </c>
      <c r="I6" s="22">
        <v>312975.30474161479</v>
      </c>
      <c r="J6" s="22">
        <v>368989.22839911404</v>
      </c>
      <c r="K6" s="22">
        <v>300562.24686737679</v>
      </c>
      <c r="L6" s="22">
        <v>152591.94715402648</v>
      </c>
      <c r="M6" s="22">
        <v>439185.88313264132</v>
      </c>
      <c r="N6" s="22">
        <v>330116.64090381638</v>
      </c>
      <c r="O6" s="22">
        <v>413739.75245408592</v>
      </c>
      <c r="P6" s="22">
        <v>312347.49659760122</v>
      </c>
      <c r="Q6" s="22">
        <v>361708.0914071626</v>
      </c>
      <c r="R6" s="22">
        <v>146876.84446304073</v>
      </c>
      <c r="S6" s="22">
        <v>209656.40728344518</v>
      </c>
      <c r="T6" s="22">
        <v>255104.55828965423</v>
      </c>
      <c r="U6" s="22">
        <v>715533.23639377067</v>
      </c>
      <c r="V6" s="22">
        <v>645067.01965611521</v>
      </c>
      <c r="W6" s="22">
        <v>83046.943948456668</v>
      </c>
      <c r="X6" s="28">
        <f t="shared" ref="X6:X58" si="1">SUM(B6:W6)</f>
        <v>7612786.1702421615</v>
      </c>
      <c r="Y6" s="22"/>
    </row>
    <row r="7" spans="1:25" x14ac:dyDescent="0.2">
      <c r="A7" s="22" t="s">
        <v>16</v>
      </c>
      <c r="B7" s="22">
        <v>26142.866736627544</v>
      </c>
      <c r="C7" s="22">
        <v>18180.994972465414</v>
      </c>
      <c r="D7" s="22">
        <v>10219.123208303283</v>
      </c>
      <c r="E7" s="22">
        <v>30470.980141798555</v>
      </c>
      <c r="F7" s="22">
        <v>47726.224283600808</v>
      </c>
      <c r="G7" s="22">
        <v>97405.891244570113</v>
      </c>
      <c r="H7" s="22">
        <v>29251.069606027057</v>
      </c>
      <c r="I7" s="22">
        <v>27957.240657337996</v>
      </c>
      <c r="J7" s="22">
        <v>55371.349177318174</v>
      </c>
      <c r="K7" s="22">
        <v>12796.591872954685</v>
      </c>
      <c r="L7" s="22">
        <v>120651.4660324881</v>
      </c>
      <c r="M7" s="22">
        <v>16008.781465002108</v>
      </c>
      <c r="N7" s="22">
        <v>27116.427619570997</v>
      </c>
      <c r="O7" s="22">
        <v>24564.623941631893</v>
      </c>
      <c r="P7" s="22">
        <v>23226.69213516793</v>
      </c>
      <c r="Q7" s="22">
        <v>5657.723438805534</v>
      </c>
      <c r="R7" s="22">
        <v>32273.237660993811</v>
      </c>
      <c r="S7" s="22">
        <v>83150.473254422803</v>
      </c>
      <c r="T7" s="22">
        <v>52135.74177849845</v>
      </c>
      <c r="U7" s="22">
        <v>50913.885742251456</v>
      </c>
      <c r="V7" s="22">
        <v>18728.513726055658</v>
      </c>
      <c r="W7" s="22">
        <v>12700.389658690683</v>
      </c>
      <c r="X7" s="28">
        <f t="shared" si="1"/>
        <v>822650.28835458285</v>
      </c>
      <c r="Y7" s="22"/>
    </row>
    <row r="8" spans="1:25" x14ac:dyDescent="0.2">
      <c r="A8" s="22" t="s">
        <v>17</v>
      </c>
      <c r="B8" s="22">
        <v>4464.6817666422094</v>
      </c>
      <c r="C8" s="22">
        <v>3977.67451109481</v>
      </c>
      <c r="D8" s="22">
        <v>5952.9090221896104</v>
      </c>
      <c r="E8" s="22">
        <v>21408.121038935584</v>
      </c>
      <c r="F8" s="22">
        <v>4267.2820854790061</v>
      </c>
      <c r="G8" s="22">
        <v>1976.2345110948099</v>
      </c>
      <c r="H8" s="22">
        <v>9375.2191431932533</v>
      </c>
      <c r="I8" s="22">
        <v>8929.3635332844187</v>
      </c>
      <c r="J8" s="22">
        <v>10417.59078883182</v>
      </c>
      <c r="K8" s="22">
        <v>3712.4355112445742</v>
      </c>
      <c r="L8" s="22">
        <v>744.1136277737013</v>
      </c>
      <c r="M8" s="22">
        <v>765.18174421939386</v>
      </c>
      <c r="N8" s="22">
        <v>134.87526517158699</v>
      </c>
      <c r="O8" s="22">
        <v>1291.2884937276251</v>
      </c>
      <c r="P8" s="22">
        <v>31667.375352327315</v>
      </c>
      <c r="Q8" s="22">
        <v>35732.469139352244</v>
      </c>
      <c r="R8" s="22">
        <v>396.64496519910347</v>
      </c>
      <c r="S8" s="22">
        <v>466.98881145733088</v>
      </c>
      <c r="T8" s="22">
        <v>1076.2997062258971</v>
      </c>
      <c r="U8" s="22">
        <v>894.83563112536865</v>
      </c>
      <c r="V8" s="22">
        <v>27951.034500657934</v>
      </c>
      <c r="W8" s="22">
        <v>129.69057731157193</v>
      </c>
      <c r="X8" s="28">
        <f t="shared" si="1"/>
        <v>175732.30972653916</v>
      </c>
      <c r="Y8" s="22"/>
    </row>
    <row r="9" spans="1:25" x14ac:dyDescent="0.2">
      <c r="A9" s="22" t="s">
        <v>18</v>
      </c>
      <c r="B9" s="22">
        <v>75681.723701336508</v>
      </c>
      <c r="C9" s="22">
        <v>21081.513820542878</v>
      </c>
      <c r="D9" s="22">
        <v>11743.902513926618</v>
      </c>
      <c r="E9" s="22">
        <v>20063.259223301662</v>
      </c>
      <c r="F9" s="22">
        <v>3240.3933773909307</v>
      </c>
      <c r="G9" s="22">
        <v>1852.8491534906657</v>
      </c>
      <c r="H9" s="22">
        <v>3439.8097757868168</v>
      </c>
      <c r="I9" s="22">
        <v>2367.3926999689397</v>
      </c>
      <c r="J9" s="22">
        <v>3914.4700425859132</v>
      </c>
      <c r="K9" s="22">
        <v>39297.340138211541</v>
      </c>
      <c r="L9" s="22">
        <v>14706.097705901066</v>
      </c>
      <c r="M9" s="22">
        <v>1142.828297967535</v>
      </c>
      <c r="N9" s="22">
        <v>443.6399381597368</v>
      </c>
      <c r="O9" s="22">
        <v>8643.839194666125</v>
      </c>
      <c r="P9" s="22">
        <v>2417.1237030256912</v>
      </c>
      <c r="Q9" s="22">
        <v>3320.652322918163</v>
      </c>
      <c r="R9" s="22">
        <v>407.69574783158936</v>
      </c>
      <c r="S9" s="22">
        <v>404.24904464943825</v>
      </c>
      <c r="T9" s="22">
        <v>3354.1345824019168</v>
      </c>
      <c r="U9" s="22">
        <v>3899.6984575195511</v>
      </c>
      <c r="V9" s="22">
        <v>18049.399792587647</v>
      </c>
      <c r="W9" s="22">
        <v>389.96984575195506</v>
      </c>
      <c r="X9" s="28">
        <f t="shared" si="1"/>
        <v>239861.98307992294</v>
      </c>
      <c r="Y9" s="22"/>
    </row>
    <row r="10" spans="1:25" s="32" customFormat="1" ht="15" x14ac:dyDescent="0.25">
      <c r="A10" s="28" t="s">
        <v>19</v>
      </c>
      <c r="B10" s="28">
        <f>SUM(B11:B14)</f>
        <v>2773874.0912883691</v>
      </c>
      <c r="C10" s="28">
        <f t="shared" ref="C10:L10" si="2">SUM(C11:C14)</f>
        <v>2040078.8320381558</v>
      </c>
      <c r="D10" s="28">
        <f t="shared" si="2"/>
        <v>6741.6574409962568</v>
      </c>
      <c r="E10" s="28">
        <f t="shared" si="2"/>
        <v>2243278.2525280393</v>
      </c>
      <c r="F10" s="28">
        <f t="shared" si="2"/>
        <v>1233.8873785378751</v>
      </c>
      <c r="G10" s="28">
        <f t="shared" si="2"/>
        <v>893.03833168867379</v>
      </c>
      <c r="H10" s="28">
        <f t="shared" si="2"/>
        <v>10501.538130693083</v>
      </c>
      <c r="I10" s="28">
        <f t="shared" si="2"/>
        <v>1082.6324569561359</v>
      </c>
      <c r="J10" s="28">
        <f t="shared" si="2"/>
        <v>2450.6444713726642</v>
      </c>
      <c r="K10" s="28">
        <f t="shared" si="2"/>
        <v>2430090.0370914228</v>
      </c>
      <c r="L10" s="28">
        <f t="shared" si="2"/>
        <v>3716.8056945515386</v>
      </c>
      <c r="M10" s="28">
        <v>334.45407652351992</v>
      </c>
      <c r="N10" s="28">
        <v>366.59484517256101</v>
      </c>
      <c r="O10" s="28">
        <v>2819.4083210884842</v>
      </c>
      <c r="P10" s="28">
        <v>214605.77730603836</v>
      </c>
      <c r="Q10" s="28">
        <v>201.60493865327516</v>
      </c>
      <c r="R10" s="28">
        <v>6128.6924989311701</v>
      </c>
      <c r="S10" s="28">
        <v>901.67311373466191</v>
      </c>
      <c r="T10" s="28">
        <v>11904.138720058472</v>
      </c>
      <c r="U10" s="28">
        <v>328.65367544027754</v>
      </c>
      <c r="V10" s="28">
        <v>418860.48895075032</v>
      </c>
      <c r="W10" s="8">
        <v>4627.796618938004</v>
      </c>
      <c r="X10" s="28">
        <f t="shared" si="1"/>
        <v>10175020.699916111</v>
      </c>
    </row>
    <row r="11" spans="1:25" ht="15" x14ac:dyDescent="0.25">
      <c r="A11" s="22" t="s">
        <v>20</v>
      </c>
      <c r="B11" s="22">
        <v>2772795.2687197141</v>
      </c>
      <c r="C11" s="22">
        <v>2039510.7417512538</v>
      </c>
      <c r="D11" s="22">
        <v>0</v>
      </c>
      <c r="E11" s="22">
        <v>2242013.314555435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2419617.7779324879</v>
      </c>
      <c r="L11" s="22">
        <v>0</v>
      </c>
      <c r="M11" s="22">
        <v>0</v>
      </c>
      <c r="N11" s="22">
        <v>0</v>
      </c>
      <c r="O11" s="22">
        <v>0</v>
      </c>
      <c r="P11" s="22">
        <v>211862.13924669998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417653.30648220016</v>
      </c>
      <c r="W11" s="7">
        <v>0</v>
      </c>
      <c r="X11" s="28">
        <f t="shared" si="1"/>
        <v>10103452.54868779</v>
      </c>
    </row>
    <row r="12" spans="1:25" ht="15" x14ac:dyDescent="0.25">
      <c r="A12" s="22" t="s">
        <v>21</v>
      </c>
      <c r="B12" s="22">
        <v>0</v>
      </c>
      <c r="C12" s="22">
        <v>0</v>
      </c>
      <c r="D12" s="22">
        <v>0</v>
      </c>
      <c r="E12" s="22">
        <v>0</v>
      </c>
      <c r="F12" s="22">
        <v>348.32353614137219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54.319836647830385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4240.2367281769466</v>
      </c>
      <c r="S12" s="22">
        <v>0</v>
      </c>
      <c r="T12" s="22">
        <v>892.45062925638945</v>
      </c>
      <c r="U12" s="22">
        <v>0</v>
      </c>
      <c r="V12" s="22">
        <v>0</v>
      </c>
      <c r="W12" s="7">
        <v>0</v>
      </c>
      <c r="X12" s="28">
        <f t="shared" si="1"/>
        <v>5535.3307302225385</v>
      </c>
    </row>
    <row r="13" spans="1:25" ht="15" x14ac:dyDescent="0.25">
      <c r="A13" s="22" t="s">
        <v>22</v>
      </c>
      <c r="B13" s="22">
        <v>0</v>
      </c>
      <c r="C13" s="22">
        <v>0</v>
      </c>
      <c r="D13" s="22">
        <v>0</v>
      </c>
      <c r="E13" s="22">
        <v>0</v>
      </c>
      <c r="F13" s="22">
        <v>210.80521545662504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32.874335725240925</v>
      </c>
      <c r="M13" s="22">
        <v>0</v>
      </c>
      <c r="N13" s="22">
        <v>36.150070245905496</v>
      </c>
      <c r="O13" s="22">
        <v>480.09048144341432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7">
        <v>0</v>
      </c>
      <c r="X13" s="28">
        <f t="shared" si="1"/>
        <v>759.9201028711858</v>
      </c>
    </row>
    <row r="14" spans="1:25" ht="15" x14ac:dyDescent="0.25">
      <c r="A14" s="22" t="s">
        <v>23</v>
      </c>
      <c r="B14" s="22">
        <v>1078.822568654823</v>
      </c>
      <c r="C14" s="22">
        <v>568.0902869019676</v>
      </c>
      <c r="D14" s="22">
        <v>6741.6574409962568</v>
      </c>
      <c r="E14" s="22">
        <v>1264.9379726045267</v>
      </c>
      <c r="F14" s="22">
        <v>674.75862693987779</v>
      </c>
      <c r="G14" s="22">
        <v>893.03833168867379</v>
      </c>
      <c r="H14" s="22">
        <v>10501.538130693083</v>
      </c>
      <c r="I14" s="22">
        <v>1082.6324569561359</v>
      </c>
      <c r="J14" s="22">
        <v>2450.6444713726642</v>
      </c>
      <c r="K14" s="22">
        <v>10472.25915893516</v>
      </c>
      <c r="L14" s="22">
        <v>3629.6115221784671</v>
      </c>
      <c r="M14" s="22">
        <v>334.45407652351992</v>
      </c>
      <c r="N14" s="22">
        <v>330.4447749266555</v>
      </c>
      <c r="O14" s="22">
        <v>2339.3178396450699</v>
      </c>
      <c r="P14" s="22">
        <v>2743.6380593383706</v>
      </c>
      <c r="Q14" s="22">
        <v>201.60493865327516</v>
      </c>
      <c r="R14" s="22">
        <v>1888.4557707542231</v>
      </c>
      <c r="S14" s="22">
        <v>901.67311373466191</v>
      </c>
      <c r="T14" s="22">
        <v>11011.688090802083</v>
      </c>
      <c r="U14" s="22">
        <v>328.65367544027754</v>
      </c>
      <c r="V14" s="22">
        <v>1207.1824685501617</v>
      </c>
      <c r="W14" s="7">
        <v>4627.796618938004</v>
      </c>
      <c r="X14" s="28">
        <f t="shared" si="1"/>
        <v>65272.900395227938</v>
      </c>
    </row>
    <row r="15" spans="1:25" s="32" customFormat="1" ht="15" x14ac:dyDescent="0.25">
      <c r="A15" s="28" t="s">
        <v>24</v>
      </c>
      <c r="B15" s="28">
        <f>SUM(B16:B28)</f>
        <v>83604.731806874988</v>
      </c>
      <c r="C15" s="28">
        <f t="shared" ref="C15:L15" si="3">SUM(C16:C28)</f>
        <v>46335.524878321761</v>
      </c>
      <c r="D15" s="28">
        <f t="shared" si="3"/>
        <v>216490.12562639202</v>
      </c>
      <c r="E15" s="28">
        <f t="shared" si="3"/>
        <v>374892.73418289633</v>
      </c>
      <c r="F15" s="28">
        <f t="shared" si="3"/>
        <v>299963.25886963622</v>
      </c>
      <c r="G15" s="28">
        <f t="shared" si="3"/>
        <v>227885.26004478554</v>
      </c>
      <c r="H15" s="28">
        <f t="shared" si="3"/>
        <v>322036.38680391002</v>
      </c>
      <c r="I15" s="28">
        <f t="shared" si="3"/>
        <v>100097.45374461848</v>
      </c>
      <c r="J15" s="28">
        <f t="shared" si="3"/>
        <v>175498.63100846883</v>
      </c>
      <c r="K15" s="28">
        <f t="shared" si="3"/>
        <v>277032.95666430332</v>
      </c>
      <c r="L15" s="28">
        <f t="shared" si="3"/>
        <v>76499.633751697547</v>
      </c>
      <c r="M15" s="28">
        <v>211971.5536611588</v>
      </c>
      <c r="N15" s="28">
        <v>121280.13055842502</v>
      </c>
      <c r="O15" s="28">
        <v>91424.87859966619</v>
      </c>
      <c r="P15" s="28">
        <v>152068.08728165965</v>
      </c>
      <c r="Q15" s="28">
        <v>103508.20220673294</v>
      </c>
      <c r="R15" s="28">
        <v>88414.794007700868</v>
      </c>
      <c r="S15" s="28">
        <v>69772.750215718755</v>
      </c>
      <c r="T15" s="28">
        <v>175607.28750526829</v>
      </c>
      <c r="U15" s="28">
        <v>48839.338626205667</v>
      </c>
      <c r="V15" s="28">
        <v>97663.938565464923</v>
      </c>
      <c r="W15" s="8">
        <v>22608.626386244749</v>
      </c>
      <c r="X15" s="28">
        <f t="shared" si="1"/>
        <v>3383496.2849961501</v>
      </c>
    </row>
    <row r="16" spans="1:25" ht="15" x14ac:dyDescent="0.25">
      <c r="A16" s="22" t="s">
        <v>25</v>
      </c>
      <c r="B16" s="22">
        <v>0</v>
      </c>
      <c r="C16" s="22">
        <v>0</v>
      </c>
      <c r="D16" s="22">
        <v>0</v>
      </c>
      <c r="E16" s="22">
        <v>202785.58269315344</v>
      </c>
      <c r="F16" s="22">
        <v>146884.76955936055</v>
      </c>
      <c r="G16" s="22">
        <v>0</v>
      </c>
      <c r="H16" s="22">
        <v>0</v>
      </c>
      <c r="I16" s="22">
        <v>0</v>
      </c>
      <c r="J16" s="22">
        <v>0</v>
      </c>
      <c r="K16" s="22">
        <v>62629.743837371832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7">
        <v>0</v>
      </c>
      <c r="X16" s="28">
        <f t="shared" si="1"/>
        <v>412300.0960898858</v>
      </c>
    </row>
    <row r="17" spans="1:24" ht="15" x14ac:dyDescent="0.25">
      <c r="A17" s="22" t="s">
        <v>26</v>
      </c>
      <c r="B17" s="22">
        <v>0</v>
      </c>
      <c r="C17" s="22">
        <v>0</v>
      </c>
      <c r="D17" s="22">
        <v>20618.341300449581</v>
      </c>
      <c r="E17" s="22">
        <v>0</v>
      </c>
      <c r="F17" s="22">
        <v>0</v>
      </c>
      <c r="G17" s="22">
        <v>0</v>
      </c>
      <c r="H17" s="22">
        <v>86607.555260553141</v>
      </c>
      <c r="I17" s="22">
        <v>0</v>
      </c>
      <c r="J17" s="22">
        <v>0</v>
      </c>
      <c r="K17" s="22">
        <v>20798.52710258634</v>
      </c>
      <c r="L17" s="22">
        <v>0</v>
      </c>
      <c r="M17" s="22">
        <v>0</v>
      </c>
      <c r="N17" s="22">
        <v>0</v>
      </c>
      <c r="O17" s="22">
        <v>0</v>
      </c>
      <c r="P17" s="22">
        <v>48479.187348579893</v>
      </c>
      <c r="Q17" s="22">
        <v>0</v>
      </c>
      <c r="R17" s="22">
        <v>22893.680261736681</v>
      </c>
      <c r="S17" s="22">
        <v>0</v>
      </c>
      <c r="T17" s="22">
        <v>91353.324866705865</v>
      </c>
      <c r="U17" s="22">
        <v>0</v>
      </c>
      <c r="V17" s="22">
        <v>0</v>
      </c>
      <c r="W17" s="7">
        <v>0</v>
      </c>
      <c r="X17" s="28">
        <f t="shared" si="1"/>
        <v>290750.61614061147</v>
      </c>
    </row>
    <row r="18" spans="1:24" ht="15" x14ac:dyDescent="0.25">
      <c r="A18" s="22" t="s">
        <v>27</v>
      </c>
      <c r="B18" s="22">
        <v>34485.362376610239</v>
      </c>
      <c r="C18" s="22">
        <v>8119.1545862539006</v>
      </c>
      <c r="D18" s="22">
        <v>126263.90617650699</v>
      </c>
      <c r="E18" s="22">
        <v>40818.886678090617</v>
      </c>
      <c r="F18" s="22">
        <v>32968.277965075002</v>
      </c>
      <c r="G18" s="22">
        <v>33219.188648246403</v>
      </c>
      <c r="H18" s="22">
        <v>137824.1334205817</v>
      </c>
      <c r="I18" s="22">
        <v>8352.1723855011187</v>
      </c>
      <c r="J18" s="22">
        <v>104008.91374221802</v>
      </c>
      <c r="K18" s="22">
        <v>31588.215209347749</v>
      </c>
      <c r="L18" s="22">
        <v>5252.2360902431601</v>
      </c>
      <c r="M18" s="22">
        <v>108072.472440617</v>
      </c>
      <c r="N18" s="22">
        <v>105780.247003763</v>
      </c>
      <c r="O18" s="22">
        <v>71478.992046378597</v>
      </c>
      <c r="P18" s="22">
        <v>38119.249246272979</v>
      </c>
      <c r="Q18" s="22">
        <v>45502.1844687107</v>
      </c>
      <c r="R18" s="22">
        <v>41185.906243850899</v>
      </c>
      <c r="S18" s="22">
        <v>43576.051108665299</v>
      </c>
      <c r="T18" s="22">
        <v>46958.166806052002</v>
      </c>
      <c r="U18" s="22">
        <v>20565.883962702199</v>
      </c>
      <c r="V18" s="22">
        <v>32506.223172783582</v>
      </c>
      <c r="W18" s="7">
        <v>1899.5852065749991</v>
      </c>
      <c r="X18" s="28">
        <f t="shared" si="1"/>
        <v>1118545.4089850462</v>
      </c>
    </row>
    <row r="19" spans="1:24" ht="15" x14ac:dyDescent="0.25">
      <c r="A19" s="22" t="s">
        <v>28</v>
      </c>
      <c r="B19" s="22">
        <v>21261.344581422702</v>
      </c>
      <c r="C19" s="22">
        <v>21154.995791117199</v>
      </c>
      <c r="D19" s="22">
        <v>22131.318576403199</v>
      </c>
      <c r="E19" s="22">
        <v>72866.648400000005</v>
      </c>
      <c r="F19" s="22">
        <v>81479.218687346583</v>
      </c>
      <c r="G19" s="22">
        <v>142179.97441571101</v>
      </c>
      <c r="H19" s="22">
        <v>51194.128266626001</v>
      </c>
      <c r="I19" s="22">
        <v>60145.559791454703</v>
      </c>
      <c r="J19" s="22">
        <v>21302.001288120999</v>
      </c>
      <c r="K19" s="22">
        <v>135890.40166120901</v>
      </c>
      <c r="L19" s="22">
        <v>62220.714551441699</v>
      </c>
      <c r="M19" s="22">
        <v>32071.126942008585</v>
      </c>
      <c r="N19" s="22">
        <v>6601.9115465750983</v>
      </c>
      <c r="O19" s="22">
        <v>6650.4778866436982</v>
      </c>
      <c r="P19" s="22">
        <v>39754.034233744183</v>
      </c>
      <c r="Q19" s="22">
        <v>36197.399426187098</v>
      </c>
      <c r="R19" s="22">
        <v>16826.450384885</v>
      </c>
      <c r="S19" s="22">
        <v>20123.607697716699</v>
      </c>
      <c r="T19" s="22">
        <v>14867.512842399899</v>
      </c>
      <c r="U19" s="22">
        <v>18601.911546575098</v>
      </c>
      <c r="V19" s="22">
        <v>37734.423547600003</v>
      </c>
      <c r="W19" s="7">
        <v>6324.9056017866906</v>
      </c>
      <c r="X19" s="28">
        <f t="shared" si="1"/>
        <v>927580.0676669752</v>
      </c>
    </row>
    <row r="20" spans="1:24" ht="15" x14ac:dyDescent="0.25">
      <c r="A20" s="22" t="s">
        <v>29</v>
      </c>
      <c r="B20" s="22">
        <v>5578.1262460360203</v>
      </c>
      <c r="C20" s="22">
        <v>3947.8949735734823</v>
      </c>
      <c r="D20" s="22">
        <v>7835.5499471469739</v>
      </c>
      <c r="E20" s="22">
        <v>28178.559600000008</v>
      </c>
      <c r="F20" s="22">
        <v>5616.834020930085</v>
      </c>
      <c r="G20" s="22">
        <v>3887.6549735734902</v>
      </c>
      <c r="H20" s="22">
        <v>11350.03651212606</v>
      </c>
      <c r="I20" s="22">
        <v>11753.324920720463</v>
      </c>
      <c r="J20" s="22">
        <v>13712.212407507204</v>
      </c>
      <c r="K20" s="22">
        <v>6175.1986746844404</v>
      </c>
      <c r="L20" s="22">
        <v>979.44374339337173</v>
      </c>
      <c r="M20" s="22">
        <v>10481.2257479815</v>
      </c>
      <c r="N20" s="22">
        <v>1580.2042913302491</v>
      </c>
      <c r="O20" s="22">
        <v>2680.688843419246</v>
      </c>
      <c r="P20" s="22">
        <v>14223.733949920445</v>
      </c>
      <c r="Q20" s="22">
        <v>13061.430039311001</v>
      </c>
      <c r="R20" s="22">
        <v>1306.9947868507752</v>
      </c>
      <c r="S20" s="22">
        <v>246.27174105714923</v>
      </c>
      <c r="T20" s="22">
        <v>3158.5132547122998</v>
      </c>
      <c r="U20" s="22">
        <v>3160.4085826605001</v>
      </c>
      <c r="V20" s="22">
        <v>12641.634330641993</v>
      </c>
      <c r="W20" s="7">
        <v>1580.2042913302491</v>
      </c>
      <c r="X20" s="28">
        <f t="shared" si="1"/>
        <v>163136.145878907</v>
      </c>
    </row>
    <row r="21" spans="1:24" ht="15" x14ac:dyDescent="0.25">
      <c r="A21" s="22" t="s">
        <v>30</v>
      </c>
      <c r="B21" s="22">
        <v>263.44261011281947</v>
      </c>
      <c r="C21" s="22">
        <v>705.62840674187999</v>
      </c>
      <c r="D21" s="22">
        <v>551.25681348375895</v>
      </c>
      <c r="E21" s="22">
        <v>168.73840674188</v>
      </c>
      <c r="F21" s="22">
        <v>326.88522022563899</v>
      </c>
      <c r="G21" s="22">
        <v>302.51362696751801</v>
      </c>
      <c r="H21" s="22">
        <v>426.88522022563899</v>
      </c>
      <c r="I21" s="22">
        <v>251.256813483759</v>
      </c>
      <c r="J21" s="22">
        <v>307.34971179828932</v>
      </c>
      <c r="K21" s="22">
        <v>428.14681348376001</v>
      </c>
      <c r="L21" s="22">
        <v>175.62840674187962</v>
      </c>
      <c r="M21" s="22">
        <v>3893.9363692615002</v>
      </c>
      <c r="N21" s="22">
        <v>375.23976520446598</v>
      </c>
      <c r="O21" s="22">
        <v>672.71220003049211</v>
      </c>
      <c r="P21" s="22">
        <v>1164.3910724832936</v>
      </c>
      <c r="Q21" s="22">
        <v>1328.75731777947</v>
      </c>
      <c r="R21" s="22">
        <v>345.64764051629021</v>
      </c>
      <c r="S21" s="22">
        <v>320.92976693115872</v>
      </c>
      <c r="T21" s="22">
        <v>1038.29020096408</v>
      </c>
      <c r="U21" s="22">
        <v>607.44402184415003</v>
      </c>
      <c r="V21" s="22">
        <v>1159.56875421313</v>
      </c>
      <c r="W21" s="7">
        <v>2453.0723202391405</v>
      </c>
      <c r="X21" s="28">
        <f t="shared" si="1"/>
        <v>17267.721479473992</v>
      </c>
    </row>
    <row r="22" spans="1:24" ht="15" x14ac:dyDescent="0.25">
      <c r="A22" s="22" t="s">
        <v>31</v>
      </c>
      <c r="B22" s="22">
        <v>2192.62293002553</v>
      </c>
      <c r="C22" s="22">
        <v>1152.62293002553</v>
      </c>
      <c r="D22" s="22">
        <v>1585.2458600510622</v>
      </c>
      <c r="E22" s="22">
        <v>2138.9343950383</v>
      </c>
      <c r="F22" s="22">
        <v>1179.7130575702099</v>
      </c>
      <c r="G22" s="22">
        <v>1168.6474526085101</v>
      </c>
      <c r="H22" s="22">
        <v>3170.4917201021244</v>
      </c>
      <c r="I22" s="22">
        <v>1092.62293002553</v>
      </c>
      <c r="J22" s="22">
        <v>2272.3359875957399</v>
      </c>
      <c r="K22" s="22">
        <v>1783.4015925574456</v>
      </c>
      <c r="L22" s="22">
        <v>1088.15573250639</v>
      </c>
      <c r="M22" s="22">
        <v>8639.1485269260993</v>
      </c>
      <c r="N22" s="22">
        <v>1309.6111377531035</v>
      </c>
      <c r="O22" s="22">
        <v>2396.7632424759036</v>
      </c>
      <c r="P22" s="22">
        <v>2323.6363957624681</v>
      </c>
      <c r="Q22" s="22">
        <v>1330.6238135475501</v>
      </c>
      <c r="R22" s="22">
        <v>1773.1914211543485</v>
      </c>
      <c r="S22" s="22">
        <v>1130.8219055444399</v>
      </c>
      <c r="T22" s="22">
        <v>3546.3828423087002</v>
      </c>
      <c r="U22" s="22">
        <v>1137.4466493601501</v>
      </c>
      <c r="V22" s="22">
        <v>2316.2523623787934</v>
      </c>
      <c r="W22" s="7">
        <v>1214.2530900661689</v>
      </c>
      <c r="X22" s="28">
        <f t="shared" si="1"/>
        <v>45942.925975384103</v>
      </c>
    </row>
    <row r="23" spans="1:24" ht="15" x14ac:dyDescent="0.25">
      <c r="A23" s="22" t="s">
        <v>32</v>
      </c>
      <c r="B23" s="22">
        <v>5515.7177106978097</v>
      </c>
      <c r="C23" s="22">
        <v>4136.7882830233584</v>
      </c>
      <c r="D23" s="22">
        <v>6205.1824245350381</v>
      </c>
      <c r="E23" s="22">
        <v>2757.8588553489058</v>
      </c>
      <c r="F23" s="22">
        <v>9487.1482850571501</v>
      </c>
      <c r="G23" s="22">
        <v>13099.829562907298</v>
      </c>
      <c r="H23" s="22">
        <v>7584.1118522094903</v>
      </c>
      <c r="I23" s="22">
        <v>4826.252996860585</v>
      </c>
      <c r="J23" s="22">
        <v>8963.0412798839407</v>
      </c>
      <c r="K23" s="22">
        <v>5495.2127710697796</v>
      </c>
      <c r="L23" s="22">
        <v>786.2717396280309</v>
      </c>
      <c r="M23" s="22">
        <v>12489.1949173946</v>
      </c>
      <c r="N23" s="22">
        <v>2553.9006576718393</v>
      </c>
      <c r="O23" s="22">
        <v>3940.3375310380088</v>
      </c>
      <c r="P23" s="22">
        <v>2361.8754088141463</v>
      </c>
      <c r="Q23" s="22">
        <v>2631.8942864134801</v>
      </c>
      <c r="R23" s="22">
        <v>1397.7430333934699</v>
      </c>
      <c r="S23" s="22">
        <v>939.41217551</v>
      </c>
      <c r="T23" s="22">
        <v>2427.3476000000001</v>
      </c>
      <c r="U23" s="22">
        <v>1318.38788880877</v>
      </c>
      <c r="V23" s="22">
        <v>5795.6779669578445</v>
      </c>
      <c r="W23" s="7">
        <v>1218.494202941901</v>
      </c>
      <c r="X23" s="28">
        <f t="shared" si="1"/>
        <v>105931.68143016544</v>
      </c>
    </row>
    <row r="24" spans="1:24" ht="15" x14ac:dyDescent="0.25">
      <c r="A24" s="22" t="s">
        <v>33</v>
      </c>
      <c r="B24" s="22">
        <v>4128.7789246498232</v>
      </c>
      <c r="C24" s="22">
        <v>3538.9533639855631</v>
      </c>
      <c r="D24" s="22">
        <v>16515.115698599293</v>
      </c>
      <c r="E24" s="22">
        <v>10329.0075</v>
      </c>
      <c r="F24" s="22">
        <v>7154.9470978980271</v>
      </c>
      <c r="G24" s="22">
        <v>12386.336773949472</v>
      </c>
      <c r="H24" s="22">
        <v>9437.2089706281677</v>
      </c>
      <c r="I24" s="22">
        <v>2359.3022426570419</v>
      </c>
      <c r="J24" s="22">
        <v>7667.7322886353868</v>
      </c>
      <c r="K24" s="22">
        <v>5898.255606642605</v>
      </c>
      <c r="L24" s="22">
        <v>660.60462794397188</v>
      </c>
      <c r="M24" s="22">
        <v>13029.013996441621</v>
      </c>
      <c r="N24" s="22">
        <v>164.92805334616617</v>
      </c>
      <c r="O24" s="22">
        <v>484.85093882077808</v>
      </c>
      <c r="P24" s="22">
        <v>1570.6021051909036</v>
      </c>
      <c r="Q24" s="22">
        <v>1239.1890390518499</v>
      </c>
      <c r="R24" s="22">
        <v>185.50832362908278</v>
      </c>
      <c r="S24" s="22">
        <v>1157.1389446661899</v>
      </c>
      <c r="T24" s="22">
        <v>2164.5038901351099</v>
      </c>
      <c r="U24" s="22">
        <v>1056.2903770064329</v>
      </c>
      <c r="V24" s="22">
        <v>2171.50233274027</v>
      </c>
      <c r="W24" s="7">
        <v>3257.2534991104053</v>
      </c>
      <c r="X24" s="28">
        <f t="shared" si="1"/>
        <v>106557.02459572817</v>
      </c>
    </row>
    <row r="25" spans="1:24" ht="15" x14ac:dyDescent="0.25">
      <c r="A25" s="22" t="s">
        <v>34</v>
      </c>
      <c r="B25" s="22">
        <v>64.882013034213614</v>
      </c>
      <c r="C25" s="22">
        <v>63.311815098044519</v>
      </c>
      <c r="D25" s="22">
        <v>86.509350712284828</v>
      </c>
      <c r="E25" s="22">
        <v>129.76402606842723</v>
      </c>
      <c r="F25" s="22">
        <v>281.15538981492574</v>
      </c>
      <c r="G25" s="22">
        <v>346.03740284913931</v>
      </c>
      <c r="H25" s="22">
        <v>302.78272749299691</v>
      </c>
      <c r="I25" s="22">
        <v>23.19753561424</v>
      </c>
      <c r="J25" s="22">
        <v>324.41006517106814</v>
      </c>
      <c r="K25" s="22">
        <v>129.76402606842723</v>
      </c>
      <c r="L25" s="22">
        <v>25.952805213685448</v>
      </c>
      <c r="M25" s="22">
        <v>653.81615706733999</v>
      </c>
      <c r="N25" s="22">
        <v>37.856758207889108</v>
      </c>
      <c r="O25" s="22">
        <v>31.547298506574254</v>
      </c>
      <c r="P25" s="22">
        <v>125.80451216626606</v>
      </c>
      <c r="Q25" s="22">
        <v>58.835260380484769</v>
      </c>
      <c r="R25" s="22">
        <v>32.462381504265629</v>
      </c>
      <c r="S25" s="22">
        <v>19.334289143315832</v>
      </c>
      <c r="T25" s="22">
        <v>63.094597013148508</v>
      </c>
      <c r="U25" s="22">
        <v>37.462247051329093</v>
      </c>
      <c r="V25" s="22">
        <v>50.881587649890072</v>
      </c>
      <c r="W25" s="7">
        <v>93.545450522302019</v>
      </c>
      <c r="X25" s="28">
        <f t="shared" si="1"/>
        <v>2982.4076963502584</v>
      </c>
    </row>
    <row r="26" spans="1:24" ht="15" x14ac:dyDescent="0.25">
      <c r="A26" s="22" t="s">
        <v>35</v>
      </c>
      <c r="B26" s="22">
        <v>3524.7732661097957</v>
      </c>
      <c r="C26" s="22">
        <v>1759.4966330549</v>
      </c>
      <c r="D26" s="22">
        <v>2202.9832913186215</v>
      </c>
      <c r="E26" s="22">
        <v>4394.9585826372404</v>
      </c>
      <c r="F26" s="22">
        <v>4714.0626400216579</v>
      </c>
      <c r="G26" s="22">
        <v>7049.5465322195914</v>
      </c>
      <c r="H26" s="22">
        <v>5287.1598991646933</v>
      </c>
      <c r="I26" s="22">
        <v>1462.3866330548999</v>
      </c>
      <c r="J26" s="22">
        <v>4405.9665826372429</v>
      </c>
      <c r="K26" s="22">
        <v>3084.1766078460714</v>
      </c>
      <c r="L26" s="22">
        <v>1195.0913165274501</v>
      </c>
      <c r="M26" s="22">
        <v>11381.107763466522</v>
      </c>
      <c r="N26" s="22">
        <v>1896.8521882951243</v>
      </c>
      <c r="O26" s="22">
        <v>708.15815029684643</v>
      </c>
      <c r="P26" s="22">
        <v>1947.4349133163275</v>
      </c>
      <c r="Q26" s="22">
        <v>1505.8272502120301</v>
      </c>
      <c r="R26" s="22">
        <v>1247.6631306571201</v>
      </c>
      <c r="S26" s="22">
        <v>1024.9166639524301</v>
      </c>
      <c r="T26" s="22">
        <v>9174.8175063609997</v>
      </c>
      <c r="U26" s="22">
        <v>1645.7140573055999</v>
      </c>
      <c r="V26" s="22">
        <v>2529.1362510601657</v>
      </c>
      <c r="W26" s="7">
        <v>1647.1827026040239</v>
      </c>
      <c r="X26" s="28">
        <f t="shared" si="1"/>
        <v>73789.412562119338</v>
      </c>
    </row>
    <row r="27" spans="1:24" ht="15" x14ac:dyDescent="0.25">
      <c r="A27" s="22" t="s">
        <v>36</v>
      </c>
      <c r="B27" s="22">
        <v>710.55964059605606</v>
      </c>
      <c r="C27" s="22">
        <v>426.33578435763354</v>
      </c>
      <c r="D27" s="22">
        <v>284.22385623842274</v>
      </c>
      <c r="E27" s="22">
        <v>651.95826797466998</v>
      </c>
      <c r="F27" s="22">
        <v>1562.7982029802799</v>
      </c>
      <c r="G27" s="22">
        <v>1295.5442156423735</v>
      </c>
      <c r="H27" s="22">
        <v>667.95826797467498</v>
      </c>
      <c r="I27" s="22">
        <v>142.11192811921137</v>
      </c>
      <c r="J27" s="22">
        <v>418.44771247684503</v>
      </c>
      <c r="K27" s="22">
        <v>826.335784357634</v>
      </c>
      <c r="L27" s="22">
        <v>135.23928119210905</v>
      </c>
      <c r="M27" s="22">
        <v>9449.1493259309991</v>
      </c>
      <c r="N27" s="22">
        <v>378.24832613000001</v>
      </c>
      <c r="O27" s="22">
        <v>1526.5532434574632</v>
      </c>
      <c r="P27" s="22">
        <v>381.63831086436579</v>
      </c>
      <c r="Q27" s="22">
        <v>2.8622873314827433</v>
      </c>
      <c r="R27" s="22">
        <v>5.2981762886873272</v>
      </c>
      <c r="S27" s="22">
        <v>4.5796597303723905</v>
      </c>
      <c r="T27" s="22">
        <v>38.163831086436581</v>
      </c>
      <c r="U27" s="22">
        <v>11.449149325930973</v>
      </c>
      <c r="V27" s="22">
        <v>19.463553854082654</v>
      </c>
      <c r="W27" s="7">
        <v>2289.8298651861951</v>
      </c>
      <c r="X27" s="28">
        <f t="shared" si="1"/>
        <v>21228.748671095924</v>
      </c>
    </row>
    <row r="28" spans="1:24" ht="15" x14ac:dyDescent="0.25">
      <c r="A28" s="22" t="s">
        <v>37</v>
      </c>
      <c r="B28" s="22">
        <v>5879.1215075799801</v>
      </c>
      <c r="C28" s="22">
        <v>1330.3423110902759</v>
      </c>
      <c r="D28" s="22">
        <v>12210.492330946799</v>
      </c>
      <c r="E28" s="22">
        <v>9671.8367778428601</v>
      </c>
      <c r="F28" s="22">
        <v>8307.4487433560698</v>
      </c>
      <c r="G28" s="22">
        <v>12949.986440110701</v>
      </c>
      <c r="H28" s="22">
        <v>8183.9346862253597</v>
      </c>
      <c r="I28" s="22">
        <v>9689.2655671269367</v>
      </c>
      <c r="J28" s="22">
        <v>12116.219942424101</v>
      </c>
      <c r="K28" s="22">
        <v>2305.5769770782067</v>
      </c>
      <c r="L28" s="22">
        <v>3980.2954568657801</v>
      </c>
      <c r="M28" s="22">
        <v>1811.3614740630701</v>
      </c>
      <c r="N28" s="22">
        <v>601.13083014811423</v>
      </c>
      <c r="O28" s="22">
        <v>853.79721859859001</v>
      </c>
      <c r="P28" s="22">
        <v>1616.4997845443697</v>
      </c>
      <c r="Q28" s="22">
        <v>649.19901780779799</v>
      </c>
      <c r="R28" s="22">
        <v>1214.2482232342436</v>
      </c>
      <c r="S28" s="22">
        <v>1229.6862628016902</v>
      </c>
      <c r="T28" s="22">
        <v>817.16926752970301</v>
      </c>
      <c r="U28" s="22">
        <v>696.94014356550292</v>
      </c>
      <c r="V28" s="22">
        <v>739.17470558518107</v>
      </c>
      <c r="W28" s="7">
        <v>630.30015588267327</v>
      </c>
      <c r="X28" s="28">
        <f t="shared" si="1"/>
        <v>97484.027824408011</v>
      </c>
    </row>
    <row r="29" spans="1:24" s="32" customFormat="1" ht="15" x14ac:dyDescent="0.25">
      <c r="A29" s="28" t="s">
        <v>38</v>
      </c>
      <c r="B29" s="28">
        <v>0</v>
      </c>
      <c r="C29" s="28">
        <v>0</v>
      </c>
      <c r="D29" s="28">
        <v>0</v>
      </c>
      <c r="E29" s="28">
        <v>108245.69786739304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36233.352108016858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196257.28864478087</v>
      </c>
      <c r="V29" s="28">
        <v>0</v>
      </c>
      <c r="W29" s="7">
        <v>0</v>
      </c>
      <c r="X29" s="28">
        <f t="shared" si="1"/>
        <v>340736.33862019074</v>
      </c>
    </row>
    <row r="30" spans="1:24" s="32" customFormat="1" ht="15" x14ac:dyDescent="0.25">
      <c r="A30" s="28" t="s">
        <v>39</v>
      </c>
      <c r="B30" s="28">
        <v>2179.77415133865</v>
      </c>
      <c r="C30" s="28">
        <v>1150.8331740651199</v>
      </c>
      <c r="D30" s="28">
        <v>1322.4901174408869</v>
      </c>
      <c r="E30" s="28">
        <v>2357.6410719281298</v>
      </c>
      <c r="F30" s="28">
        <v>1545.6166986082601</v>
      </c>
      <c r="G30" s="28">
        <v>2105.1504545897201</v>
      </c>
      <c r="H30" s="28">
        <v>2044.9865920165589</v>
      </c>
      <c r="I30" s="28">
        <v>1046.3564028063599</v>
      </c>
      <c r="J30" s="28">
        <v>1534.0320175212601</v>
      </c>
      <c r="K30" s="28">
        <v>2275.95005898318</v>
      </c>
      <c r="L30" s="28">
        <v>1142.725774616938</v>
      </c>
      <c r="M30" s="28">
        <v>2223.6789645661011</v>
      </c>
      <c r="N30" s="28">
        <v>1615.7655129978475</v>
      </c>
      <c r="O30" s="28">
        <v>1821.3569099009705</v>
      </c>
      <c r="P30" s="28">
        <v>1555.5957516386807</v>
      </c>
      <c r="Q30" s="28">
        <v>1335.9146703339604</v>
      </c>
      <c r="R30" s="28">
        <v>1709.9266098038008</v>
      </c>
      <c r="S30" s="28">
        <v>1158.188880511995</v>
      </c>
      <c r="T30" s="28">
        <v>1550.6076774631952</v>
      </c>
      <c r="U30" s="28">
        <v>1496.9811142849201</v>
      </c>
      <c r="V30" s="28">
        <v>2102.0619277561909</v>
      </c>
      <c r="W30" s="7">
        <v>6451.6796010087037</v>
      </c>
      <c r="X30" s="28">
        <f t="shared" si="1"/>
        <v>41727.314134181433</v>
      </c>
    </row>
    <row r="31" spans="1:24" s="32" customFormat="1" ht="15" x14ac:dyDescent="0.25">
      <c r="A31" s="28" t="s">
        <v>40</v>
      </c>
      <c r="B31" s="28">
        <v>72924.400508089006</v>
      </c>
      <c r="C31" s="28">
        <v>41081.416220864601</v>
      </c>
      <c r="D31" s="28">
        <v>58669.785883841498</v>
      </c>
      <c r="E31" s="28">
        <v>38157.528416659501</v>
      </c>
      <c r="F31" s="28">
        <v>31029.244750575199</v>
      </c>
      <c r="G31" s="28">
        <v>35383.962047945999</v>
      </c>
      <c r="H31" s="28">
        <v>30512.003645291799</v>
      </c>
      <c r="I31" s="28">
        <v>12956.044242559234</v>
      </c>
      <c r="J31" s="28">
        <v>17218.454506625778</v>
      </c>
      <c r="K31" s="28">
        <v>98140.313749032881</v>
      </c>
      <c r="L31" s="28">
        <v>34893.839983212398</v>
      </c>
      <c r="M31" s="28">
        <v>86282.243497723801</v>
      </c>
      <c r="N31" s="28">
        <v>40132.996522922949</v>
      </c>
      <c r="O31" s="28">
        <v>38576.845343666697</v>
      </c>
      <c r="P31" s="28">
        <v>32669.713669673001</v>
      </c>
      <c r="Q31" s="28">
        <v>16586.3324876806</v>
      </c>
      <c r="R31" s="28">
        <v>35957.053566712399</v>
      </c>
      <c r="S31" s="28">
        <v>32312.655052184498</v>
      </c>
      <c r="T31" s="28">
        <v>34822.570889442199</v>
      </c>
      <c r="U31" s="28">
        <v>25703.777654794601</v>
      </c>
      <c r="V31" s="28">
        <v>31704.609973315299</v>
      </c>
      <c r="W31" s="7">
        <v>1007301.4995468155</v>
      </c>
      <c r="X31" s="28">
        <f t="shared" si="1"/>
        <v>1853017.2921596295</v>
      </c>
    </row>
    <row r="32" spans="1:24" s="32" customFormat="1" ht="15" x14ac:dyDescent="0.25">
      <c r="A32" s="28" t="s">
        <v>41</v>
      </c>
      <c r="B32" s="28">
        <v>142127.479528122</v>
      </c>
      <c r="C32" s="28">
        <v>80153.500968252076</v>
      </c>
      <c r="D32" s="28">
        <v>83854.079013831215</v>
      </c>
      <c r="E32" s="28">
        <v>152922.58818108379</v>
      </c>
      <c r="F32" s="28">
        <v>316649.66043409565</v>
      </c>
      <c r="G32" s="28">
        <v>328080.64386943402</v>
      </c>
      <c r="H32" s="28">
        <v>132629.41997436501</v>
      </c>
      <c r="I32" s="28">
        <v>124533.46506975847</v>
      </c>
      <c r="J32" s="28">
        <v>221053.45889722378</v>
      </c>
      <c r="K32" s="28">
        <v>208435.35528085695</v>
      </c>
      <c r="L32" s="28">
        <v>98321.87240891601</v>
      </c>
      <c r="M32" s="28">
        <v>299268.87400751049</v>
      </c>
      <c r="N32" s="28">
        <v>294584.27437055612</v>
      </c>
      <c r="O32" s="28">
        <v>154721.75827528664</v>
      </c>
      <c r="P32" s="28">
        <v>244338.58125816495</v>
      </c>
      <c r="Q32" s="28">
        <v>163287.02171199836</v>
      </c>
      <c r="R32" s="28">
        <v>175180.27431459294</v>
      </c>
      <c r="S32" s="28">
        <v>314523.03032480995</v>
      </c>
      <c r="T32" s="28">
        <v>229668.52857142236</v>
      </c>
      <c r="U32" s="28">
        <v>269679.39257783693</v>
      </c>
      <c r="V32" s="28">
        <v>239197.43382426049</v>
      </c>
      <c r="W32" s="7">
        <v>1495858.7153585295</v>
      </c>
      <c r="X32" s="28">
        <f t="shared" si="1"/>
        <v>5769069.4082209067</v>
      </c>
    </row>
    <row r="33" spans="1:24" s="32" customFormat="1" ht="15" x14ac:dyDescent="0.25">
      <c r="A33" s="28" t="s">
        <v>42</v>
      </c>
      <c r="B33" s="28">
        <v>12662.066607246299</v>
      </c>
      <c r="C33" s="28">
        <v>8821.1615820329007</v>
      </c>
      <c r="D33" s="28">
        <v>7559.3703142507302</v>
      </c>
      <c r="E33" s="28">
        <v>8042.9608924337699</v>
      </c>
      <c r="F33" s="28">
        <v>12992.5577130818</v>
      </c>
      <c r="G33" s="28">
        <v>14611.218133927699</v>
      </c>
      <c r="H33" s="28">
        <v>6287.8476119903098</v>
      </c>
      <c r="I33" s="28">
        <v>9634.9313257681897</v>
      </c>
      <c r="J33" s="28">
        <v>8473.2571619084629</v>
      </c>
      <c r="K33" s="28">
        <v>7844.1850155835</v>
      </c>
      <c r="L33" s="28">
        <v>2029.58546403637</v>
      </c>
      <c r="M33" s="28">
        <v>15135.913437128138</v>
      </c>
      <c r="N33" s="28">
        <v>4278.9059502522214</v>
      </c>
      <c r="O33" s="28">
        <v>3754.0188658760935</v>
      </c>
      <c r="P33" s="28">
        <v>4200.3749045564882</v>
      </c>
      <c r="Q33" s="28">
        <v>3191.3662326182789</v>
      </c>
      <c r="R33" s="28">
        <v>2760.7538273187074</v>
      </c>
      <c r="S33" s="28">
        <v>3730.8264136519556</v>
      </c>
      <c r="T33" s="28">
        <v>3458.8829668601729</v>
      </c>
      <c r="U33" s="28">
        <v>6718.2921412878386</v>
      </c>
      <c r="V33" s="28">
        <v>2230.008616561398</v>
      </c>
      <c r="W33" s="7">
        <v>225139.82718506118</v>
      </c>
      <c r="X33" s="28">
        <f t="shared" si="1"/>
        <v>373558.31236343249</v>
      </c>
    </row>
    <row r="34" spans="1:24" s="32" customFormat="1" ht="15" x14ac:dyDescent="0.25">
      <c r="A34" s="28" t="s">
        <v>43</v>
      </c>
      <c r="B34" s="28">
        <f>SUM(B35:B40)</f>
        <v>6170.0784103235646</v>
      </c>
      <c r="C34" s="28">
        <f t="shared" ref="C34:L34" si="4">SUM(C35:C40)</f>
        <v>6379.730450152002</v>
      </c>
      <c r="D34" s="28">
        <f t="shared" si="4"/>
        <v>15072.115702563169</v>
      </c>
      <c r="E34" s="28">
        <f t="shared" si="4"/>
        <v>35865.530119506831</v>
      </c>
      <c r="F34" s="28">
        <f t="shared" si="4"/>
        <v>9079.0982946078748</v>
      </c>
      <c r="G34" s="28">
        <f t="shared" si="4"/>
        <v>11219.943514269753</v>
      </c>
      <c r="H34" s="28">
        <f t="shared" si="4"/>
        <v>21164.273695937613</v>
      </c>
      <c r="I34" s="28">
        <f t="shared" si="4"/>
        <v>10834.805196017238</v>
      </c>
      <c r="J34" s="28">
        <f t="shared" si="4"/>
        <v>41157.326856215754</v>
      </c>
      <c r="K34" s="28">
        <f t="shared" si="4"/>
        <v>48973.570390833396</v>
      </c>
      <c r="L34" s="28">
        <f t="shared" si="4"/>
        <v>2578.9935183740522</v>
      </c>
      <c r="M34" s="28">
        <v>44003.707943026762</v>
      </c>
      <c r="N34" s="28">
        <v>9469.8954246225403</v>
      </c>
      <c r="O34" s="28">
        <v>10329.197055866849</v>
      </c>
      <c r="P34" s="28">
        <v>28454.334989545136</v>
      </c>
      <c r="Q34" s="28">
        <v>4550.5667350309668</v>
      </c>
      <c r="R34" s="28">
        <v>2737.0460921148087</v>
      </c>
      <c r="S34" s="28">
        <v>1670.6701017097039</v>
      </c>
      <c r="T34" s="28">
        <v>8270.9259516206421</v>
      </c>
      <c r="U34" s="28">
        <v>10669.054957841585</v>
      </c>
      <c r="V34" s="28">
        <v>7771.9874377737842</v>
      </c>
      <c r="W34" s="8">
        <v>115566.61504914804</v>
      </c>
      <c r="X34" s="28">
        <f t="shared" si="1"/>
        <v>451989.46788710204</v>
      </c>
    </row>
    <row r="35" spans="1:24" ht="15" x14ac:dyDescent="0.25">
      <c r="A35" s="22" t="s">
        <v>44</v>
      </c>
      <c r="B35" s="22">
        <v>4029.4904116674415</v>
      </c>
      <c r="C35" s="22">
        <v>4146.376393074589</v>
      </c>
      <c r="D35" s="22">
        <v>9030.2964933907679</v>
      </c>
      <c r="E35" s="22">
        <v>31147.038098125584</v>
      </c>
      <c r="F35" s="22">
        <v>7002.2221844141259</v>
      </c>
      <c r="G35" s="22">
        <v>3285.7948106675817</v>
      </c>
      <c r="H35" s="22">
        <v>19923.933251786697</v>
      </c>
      <c r="I35" s="22">
        <v>10277.763838817924</v>
      </c>
      <c r="J35" s="22">
        <v>39507.461715615747</v>
      </c>
      <c r="K35" s="22">
        <v>33825.162514226184</v>
      </c>
      <c r="L35" s="22">
        <v>2376.6816219453258</v>
      </c>
      <c r="M35" s="22">
        <v>41015.359230143025</v>
      </c>
      <c r="N35" s="22">
        <v>8813.6131243494474</v>
      </c>
      <c r="O35" s="22">
        <v>9689.9162130275909</v>
      </c>
      <c r="P35" s="22">
        <v>24806.486264601037</v>
      </c>
      <c r="Q35" s="22">
        <v>4080.7561929863655</v>
      </c>
      <c r="R35" s="22">
        <v>2455.2891533010093</v>
      </c>
      <c r="S35" s="22">
        <v>1441.5937706881484</v>
      </c>
      <c r="T35" s="22">
        <v>7584.6014601971037</v>
      </c>
      <c r="U35" s="22">
        <v>9778.0933568961409</v>
      </c>
      <c r="V35" s="22">
        <v>6831.3362466843791</v>
      </c>
      <c r="W35" s="7">
        <v>86330.208653566515</v>
      </c>
      <c r="X35" s="28">
        <f t="shared" si="1"/>
        <v>367379.47500017262</v>
      </c>
    </row>
    <row r="36" spans="1:24" ht="15" x14ac:dyDescent="0.25">
      <c r="A36" s="22" t="s">
        <v>45</v>
      </c>
      <c r="B36" s="22">
        <v>0</v>
      </c>
      <c r="C36" s="22">
        <v>0</v>
      </c>
      <c r="D36" s="22">
        <v>0</v>
      </c>
      <c r="E36" s="22">
        <v>0</v>
      </c>
      <c r="F36" s="22">
        <v>32.58327098425606</v>
      </c>
      <c r="G36" s="22">
        <v>8.494707519172902</v>
      </c>
      <c r="H36" s="22">
        <v>11.831914044562255</v>
      </c>
      <c r="I36" s="22">
        <v>5.8856187811412246</v>
      </c>
      <c r="J36" s="22">
        <v>3.8832948659076125</v>
      </c>
      <c r="K36" s="22">
        <v>2.245029844352838</v>
      </c>
      <c r="L36" s="22">
        <v>6.6744130507787087</v>
      </c>
      <c r="M36" s="22">
        <v>0</v>
      </c>
      <c r="N36" s="22">
        <v>13.95559092435548</v>
      </c>
      <c r="O36" s="22">
        <v>0</v>
      </c>
      <c r="P36" s="22">
        <v>0</v>
      </c>
      <c r="Q36" s="22">
        <v>0</v>
      </c>
      <c r="R36" s="22">
        <v>10.497031434406514</v>
      </c>
      <c r="S36" s="22">
        <v>10.921766810365158</v>
      </c>
      <c r="T36" s="22">
        <v>0</v>
      </c>
      <c r="U36" s="22">
        <v>21.722180656170707</v>
      </c>
      <c r="V36" s="22">
        <v>0</v>
      </c>
      <c r="W36" s="7">
        <v>0</v>
      </c>
      <c r="X36" s="28">
        <f t="shared" si="1"/>
        <v>128.69481891546945</v>
      </c>
    </row>
    <row r="37" spans="1:24" ht="15" x14ac:dyDescent="0.25">
      <c r="A37" s="22" t="s">
        <v>46</v>
      </c>
      <c r="B37" s="22">
        <v>124.40927498154893</v>
      </c>
      <c r="C37" s="22">
        <v>1866.1391247232339</v>
      </c>
      <c r="D37" s="22">
        <v>1270.4873158244714</v>
      </c>
      <c r="E37" s="22">
        <v>729.8300999999999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1259.0389390729333</v>
      </c>
      <c r="L37" s="22">
        <v>0</v>
      </c>
      <c r="M37" s="22">
        <v>43.090000321443696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39.172727564948808</v>
      </c>
      <c r="V37" s="22">
        <v>74.428182373403175</v>
      </c>
      <c r="W37" s="7">
        <v>0</v>
      </c>
      <c r="X37" s="28">
        <f t="shared" si="1"/>
        <v>5406.595664861984</v>
      </c>
    </row>
    <row r="38" spans="1:24" ht="15" x14ac:dyDescent="0.25">
      <c r="A38" s="22" t="s">
        <v>47</v>
      </c>
      <c r="B38" s="26">
        <v>928.17420974325717</v>
      </c>
      <c r="C38" s="22">
        <v>0</v>
      </c>
      <c r="D38" s="22">
        <v>1507.5870761370325</v>
      </c>
      <c r="E38" s="22">
        <v>1820.5486247878928</v>
      </c>
      <c r="F38" s="22">
        <v>1082.8868104843918</v>
      </c>
      <c r="G38" s="22">
        <v>1584.0467133857915</v>
      </c>
      <c r="H38" s="22">
        <v>0</v>
      </c>
      <c r="I38" s="22">
        <v>0</v>
      </c>
      <c r="J38" s="22">
        <v>466.2549142342678</v>
      </c>
      <c r="K38" s="22">
        <v>8359.2485425008599</v>
      </c>
      <c r="L38" s="22">
        <v>0</v>
      </c>
      <c r="M38" s="22">
        <v>0</v>
      </c>
      <c r="N38" s="22">
        <v>0</v>
      </c>
      <c r="O38" s="22">
        <v>0</v>
      </c>
      <c r="P38" s="22">
        <v>1732.2995656470948</v>
      </c>
      <c r="Q38" s="22">
        <v>0</v>
      </c>
      <c r="R38" s="22">
        <v>0</v>
      </c>
      <c r="S38" s="22">
        <v>0</v>
      </c>
      <c r="T38" s="22">
        <v>0</v>
      </c>
      <c r="U38" s="22">
        <v>37.820047648283854</v>
      </c>
      <c r="V38" s="22">
        <v>80.7840429186449</v>
      </c>
      <c r="W38" s="7">
        <v>23438.307095299566</v>
      </c>
      <c r="X38" s="28">
        <f t="shared" si="1"/>
        <v>41037.957642787078</v>
      </c>
    </row>
    <row r="39" spans="1:24" ht="15" x14ac:dyDescent="0.25">
      <c r="A39" s="22" t="s">
        <v>48</v>
      </c>
      <c r="B39" s="22">
        <v>717.22264061519752</v>
      </c>
      <c r="C39" s="22">
        <v>223.57258832449776</v>
      </c>
      <c r="D39" s="22">
        <v>2966.8445939758417</v>
      </c>
      <c r="E39" s="22">
        <v>1441.1384432200007</v>
      </c>
      <c r="F39" s="22">
        <v>284.55172611842835</v>
      </c>
      <c r="G39" s="22">
        <v>5611.4557978399898</v>
      </c>
      <c r="H39" s="22">
        <v>161.52813223916343</v>
      </c>
      <c r="I39" s="22">
        <v>127.56640276472028</v>
      </c>
      <c r="J39" s="22">
        <v>331.76900730647611</v>
      </c>
      <c r="K39" s="22">
        <v>4470.8963097848855</v>
      </c>
      <c r="L39" s="22">
        <v>63.71388366312614</v>
      </c>
      <c r="M39" s="22">
        <v>2063.3895100831487</v>
      </c>
      <c r="N39" s="22">
        <v>443.39284619378913</v>
      </c>
      <c r="O39" s="22">
        <v>487.47766307144053</v>
      </c>
      <c r="P39" s="22">
        <v>1247.9579479772608</v>
      </c>
      <c r="Q39" s="22">
        <v>205.29357001527231</v>
      </c>
      <c r="R39" s="22">
        <v>123.52001733582212</v>
      </c>
      <c r="S39" s="22">
        <v>72.523306392329872</v>
      </c>
      <c r="T39" s="22">
        <v>381.56406246054627</v>
      </c>
      <c r="U39" s="22">
        <v>491.91365478533845</v>
      </c>
      <c r="V39" s="22">
        <v>343.66900146275236</v>
      </c>
      <c r="W39" s="7">
        <v>4343.0766006346503</v>
      </c>
      <c r="X39" s="28">
        <f t="shared" si="1"/>
        <v>26604.037706264684</v>
      </c>
    </row>
    <row r="40" spans="1:24" ht="15" x14ac:dyDescent="0.25">
      <c r="A40" s="22" t="s">
        <v>49</v>
      </c>
      <c r="B40" s="22">
        <v>370.78187331611895</v>
      </c>
      <c r="C40" s="22">
        <v>143.64234402968134</v>
      </c>
      <c r="D40" s="22">
        <v>296.90022323505434</v>
      </c>
      <c r="E40" s="22">
        <v>726.97485337335638</v>
      </c>
      <c r="F40" s="22">
        <v>676.85430260667249</v>
      </c>
      <c r="G40" s="22">
        <v>730.1514848572175</v>
      </c>
      <c r="H40" s="22">
        <v>1066.9803978671878</v>
      </c>
      <c r="I40" s="22">
        <v>423.58933565345222</v>
      </c>
      <c r="J40" s="22">
        <v>847.95792419335385</v>
      </c>
      <c r="K40" s="22">
        <v>1056.9790554041901</v>
      </c>
      <c r="L40" s="22">
        <v>131.92359971482151</v>
      </c>
      <c r="M40" s="22">
        <v>881.86920247914657</v>
      </c>
      <c r="N40" s="22">
        <v>198.93386315494811</v>
      </c>
      <c r="O40" s="22">
        <v>151.80317976781762</v>
      </c>
      <c r="P40" s="22">
        <v>667.59121131974234</v>
      </c>
      <c r="Q40" s="22">
        <v>264.51697202932928</v>
      </c>
      <c r="R40" s="22">
        <v>147.73989004357114</v>
      </c>
      <c r="S40" s="22">
        <v>145.6312578188604</v>
      </c>
      <c r="T40" s="22">
        <v>304.76042896299083</v>
      </c>
      <c r="U40" s="22">
        <v>300.33299029070355</v>
      </c>
      <c r="V40" s="22">
        <v>441.7699643346038</v>
      </c>
      <c r="W40" s="7">
        <v>1455.0226996473086</v>
      </c>
      <c r="X40" s="28">
        <f t="shared" si="1"/>
        <v>11432.707054100129</v>
      </c>
    </row>
    <row r="41" spans="1:24" s="32" customFormat="1" ht="15" x14ac:dyDescent="0.25">
      <c r="A41" s="28" t="s">
        <v>50</v>
      </c>
      <c r="B41" s="28">
        <f>SUM(B42:B45)</f>
        <v>219015.79459345265</v>
      </c>
      <c r="C41" s="28">
        <f t="shared" ref="C41:L41" si="5">SUM(C42:C45)</f>
        <v>100587.82004803178</v>
      </c>
      <c r="D41" s="28">
        <f t="shared" si="5"/>
        <v>135871.30501643848</v>
      </c>
      <c r="E41" s="28">
        <f t="shared" si="5"/>
        <v>258950.35348268959</v>
      </c>
      <c r="F41" s="28">
        <f t="shared" si="5"/>
        <v>363660.93632590683</v>
      </c>
      <c r="G41" s="28">
        <f t="shared" si="5"/>
        <v>429272.10987074318</v>
      </c>
      <c r="H41" s="28">
        <f t="shared" si="5"/>
        <v>419641.39294500998</v>
      </c>
      <c r="I41" s="28">
        <f t="shared" si="5"/>
        <v>201839.90499671813</v>
      </c>
      <c r="J41" s="28">
        <f t="shared" si="5"/>
        <v>365707.54424310767</v>
      </c>
      <c r="K41" s="28">
        <f t="shared" si="5"/>
        <v>373395.87797139771</v>
      </c>
      <c r="L41" s="28">
        <f t="shared" si="5"/>
        <v>80396.794979235143</v>
      </c>
      <c r="M41" s="28">
        <v>264647.46775072301</v>
      </c>
      <c r="N41" s="28">
        <v>141819.23406806469</v>
      </c>
      <c r="O41" s="28">
        <v>82063.063115859011</v>
      </c>
      <c r="P41" s="28">
        <v>252854.25785532137</v>
      </c>
      <c r="Q41" s="28">
        <v>82035.678656297052</v>
      </c>
      <c r="R41" s="28">
        <v>96153.580791641798</v>
      </c>
      <c r="S41" s="28">
        <v>83740.31374254571</v>
      </c>
      <c r="T41" s="28">
        <v>119903.74871854397</v>
      </c>
      <c r="U41" s="28">
        <v>240293.20637494873</v>
      </c>
      <c r="V41" s="28">
        <v>216995.24287430831</v>
      </c>
      <c r="W41" s="8">
        <v>333403.26831242815</v>
      </c>
      <c r="X41" s="28">
        <f t="shared" si="1"/>
        <v>4862248.8967334135</v>
      </c>
    </row>
    <row r="42" spans="1:24" ht="15" x14ac:dyDescent="0.25">
      <c r="A42" s="22" t="s">
        <v>51</v>
      </c>
      <c r="B42" s="22">
        <v>136937.70593643733</v>
      </c>
      <c r="C42" s="22">
        <v>51569.174954188253</v>
      </c>
      <c r="D42" s="22">
        <v>100017.40996040124</v>
      </c>
      <c r="E42" s="22">
        <v>198318.4076210963</v>
      </c>
      <c r="F42" s="22">
        <v>307297.23688134801</v>
      </c>
      <c r="G42" s="22">
        <v>329736.85191979638</v>
      </c>
      <c r="H42" s="22">
        <v>391009.59670910041</v>
      </c>
      <c r="I42" s="22">
        <v>165997.05825193148</v>
      </c>
      <c r="J42" s="22">
        <v>314876.27898765285</v>
      </c>
      <c r="K42" s="22">
        <v>266906.48417219054</v>
      </c>
      <c r="L42" s="22">
        <v>70081.035510818678</v>
      </c>
      <c r="M42" s="22">
        <v>196564.09377960715</v>
      </c>
      <c r="N42" s="22">
        <v>120929.49410435879</v>
      </c>
      <c r="O42" s="22">
        <v>64010.00483763322</v>
      </c>
      <c r="P42" s="22">
        <v>226771.71961435839</v>
      </c>
      <c r="Q42" s="22">
        <v>62288.580200893521</v>
      </c>
      <c r="R42" s="22">
        <v>81386.643322668286</v>
      </c>
      <c r="S42" s="22">
        <v>77652.246514229817</v>
      </c>
      <c r="T42" s="22">
        <v>104261.38028720027</v>
      </c>
      <c r="U42" s="22">
        <v>213027.85915861675</v>
      </c>
      <c r="V42" s="22">
        <v>162665.81893127109</v>
      </c>
      <c r="W42" s="7">
        <v>225387.43614854102</v>
      </c>
      <c r="X42" s="28">
        <f t="shared" si="1"/>
        <v>3867692.5178043395</v>
      </c>
    </row>
    <row r="43" spans="1:24" ht="15" x14ac:dyDescent="0.25">
      <c r="A43" s="22" t="s">
        <v>52</v>
      </c>
      <c r="B43" s="22">
        <v>249.4948152274593</v>
      </c>
      <c r="C43" s="22">
        <v>204.94114931495949</v>
      </c>
      <c r="D43" s="22">
        <v>356.7659445343316</v>
      </c>
      <c r="E43" s="22">
        <v>354.76704494751664</v>
      </c>
      <c r="F43" s="22">
        <v>943.8072748811926</v>
      </c>
      <c r="G43" s="22">
        <v>820.19833488911763</v>
      </c>
      <c r="H43" s="22">
        <v>657.27531513802876</v>
      </c>
      <c r="I43" s="22">
        <v>294.16845431974411</v>
      </c>
      <c r="J43" s="22">
        <v>1205.4511516557786</v>
      </c>
      <c r="K43" s="22">
        <v>560.21658602507625</v>
      </c>
      <c r="L43" s="22">
        <v>424.93406063385282</v>
      </c>
      <c r="M43" s="22">
        <v>1232.4084665779999</v>
      </c>
      <c r="N43" s="22">
        <v>242.25468728551999</v>
      </c>
      <c r="O43" s="22">
        <v>224.58742175285499</v>
      </c>
      <c r="P43" s="22">
        <v>352.44201521999997</v>
      </c>
      <c r="Q43" s="22">
        <v>176.58352368299998</v>
      </c>
      <c r="R43" s="22">
        <v>236.54683</v>
      </c>
      <c r="S43" s="22">
        <v>121.24572129999999</v>
      </c>
      <c r="T43" s="22">
        <v>264.54587600000002</v>
      </c>
      <c r="U43" s="22">
        <v>238.22147799999999</v>
      </c>
      <c r="V43" s="22">
        <v>464.52468212999992</v>
      </c>
      <c r="W43" s="7">
        <v>828.21548759999996</v>
      </c>
      <c r="X43" s="28">
        <f t="shared" si="1"/>
        <v>10453.596321116434</v>
      </c>
    </row>
    <row r="44" spans="1:24" ht="15" x14ac:dyDescent="0.25">
      <c r="A44" s="22" t="s">
        <v>53</v>
      </c>
      <c r="B44" s="22">
        <v>19270.751963703973</v>
      </c>
      <c r="C44" s="22">
        <v>8210.9212733591885</v>
      </c>
      <c r="D44" s="22">
        <v>20022.792046393304</v>
      </c>
      <c r="E44" s="22">
        <v>14941.321562695208</v>
      </c>
      <c r="F44" s="22">
        <v>26324.541294336712</v>
      </c>
      <c r="G44" s="22">
        <v>48726.809086980698</v>
      </c>
      <c r="H44" s="22">
        <v>10957.714612193722</v>
      </c>
      <c r="I44" s="22">
        <v>23491.665768120172</v>
      </c>
      <c r="J44" s="22">
        <v>43830.858448774889</v>
      </c>
      <c r="K44" s="22">
        <v>40401.945810363773</v>
      </c>
      <c r="L44" s="22">
        <v>8064.44559054199</v>
      </c>
      <c r="M44" s="22">
        <v>47478.722000851878</v>
      </c>
      <c r="N44" s="22">
        <v>6702.4497327901927</v>
      </c>
      <c r="O44" s="22">
        <v>6940.1648768665118</v>
      </c>
      <c r="P44" s="22">
        <v>14256.714637398247</v>
      </c>
      <c r="Q44" s="22">
        <v>6468.3705040585655</v>
      </c>
      <c r="R44" s="22">
        <v>242.36414883577024</v>
      </c>
      <c r="S44" s="22">
        <v>213.85071956097372</v>
      </c>
      <c r="T44" s="22">
        <v>5057.6304993495696</v>
      </c>
      <c r="U44" s="22">
        <v>10692.648624491447</v>
      </c>
      <c r="V44" s="22">
        <v>11753.591211139892</v>
      </c>
      <c r="W44" s="7">
        <v>28513.429274796494</v>
      </c>
      <c r="X44" s="28">
        <f t="shared" si="1"/>
        <v>402563.70368760318</v>
      </c>
    </row>
    <row r="45" spans="1:24" ht="15" x14ac:dyDescent="0.25">
      <c r="A45" s="22" t="s">
        <v>54</v>
      </c>
      <c r="B45" s="22">
        <v>62557.841878083898</v>
      </c>
      <c r="C45" s="22">
        <v>40602.782671169371</v>
      </c>
      <c r="D45" s="22">
        <v>15474.33706510961</v>
      </c>
      <c r="E45" s="22">
        <v>45335.857253950599</v>
      </c>
      <c r="F45" s="22">
        <v>29095.350875340944</v>
      </c>
      <c r="G45" s="22">
        <v>49988.250529076977</v>
      </c>
      <c r="H45" s="22">
        <v>17016.806308577849</v>
      </c>
      <c r="I45" s="22">
        <v>12057.012522346748</v>
      </c>
      <c r="J45" s="22">
        <v>5794.9556550241705</v>
      </c>
      <c r="K45" s="22">
        <v>65527.231402818361</v>
      </c>
      <c r="L45" s="22">
        <v>1826.3798172406198</v>
      </c>
      <c r="M45" s="22">
        <v>19372.243503685964</v>
      </c>
      <c r="N45" s="22">
        <v>13945.035543630191</v>
      </c>
      <c r="O45" s="22">
        <v>10888.305979606421</v>
      </c>
      <c r="P45" s="22">
        <v>11473.381588344717</v>
      </c>
      <c r="Q45" s="22">
        <v>13102.144427661957</v>
      </c>
      <c r="R45" s="22">
        <v>14288.026490137732</v>
      </c>
      <c r="S45" s="22">
        <v>5752.9707874549258</v>
      </c>
      <c r="T45" s="22">
        <v>10320.192055994115</v>
      </c>
      <c r="U45" s="22">
        <v>16334.477113840547</v>
      </c>
      <c r="V45" s="22">
        <v>42111.308049767322</v>
      </c>
      <c r="W45" s="7">
        <v>78674.187401490621</v>
      </c>
      <c r="X45" s="28">
        <f t="shared" si="1"/>
        <v>581539.07892035367</v>
      </c>
    </row>
    <row r="46" spans="1:24" s="32" customFormat="1" ht="15" x14ac:dyDescent="0.25">
      <c r="A46" s="28" t="s">
        <v>55</v>
      </c>
      <c r="B46" s="28">
        <v>3131.3472482746802</v>
      </c>
      <c r="C46" s="28">
        <v>1990.0872497947601</v>
      </c>
      <c r="D46" s="28">
        <v>3331.69667426145</v>
      </c>
      <c r="E46" s="28">
        <v>2374.34145272141</v>
      </c>
      <c r="F46" s="28">
        <v>1217.8023286238099</v>
      </c>
      <c r="G46" s="28">
        <v>1314.71330302515</v>
      </c>
      <c r="H46" s="28">
        <v>1770.3376431763427</v>
      </c>
      <c r="I46" s="28">
        <v>1846.4712639887621</v>
      </c>
      <c r="J46" s="28">
        <v>1218.8494591869801</v>
      </c>
      <c r="K46" s="28">
        <v>2048.2605161693514</v>
      </c>
      <c r="L46" s="28">
        <v>803.42586673103483</v>
      </c>
      <c r="M46" s="28">
        <v>621.01494038474686</v>
      </c>
      <c r="N46" s="28">
        <v>308.1749210627666</v>
      </c>
      <c r="O46" s="28">
        <v>437.70653117292215</v>
      </c>
      <c r="P46" s="28">
        <v>828.71260051193212</v>
      </c>
      <c r="Q46" s="28">
        <v>332.8174933527344</v>
      </c>
      <c r="R46" s="28">
        <v>622.49485732351673</v>
      </c>
      <c r="S46" s="28">
        <v>630.40930187777383</v>
      </c>
      <c r="T46" s="28">
        <v>418.92889515221765</v>
      </c>
      <c r="U46" s="28">
        <v>357.29239452891142</v>
      </c>
      <c r="V46" s="28">
        <v>378.94430816196842</v>
      </c>
      <c r="W46" s="7">
        <v>29182.915821335653</v>
      </c>
      <c r="X46" s="28">
        <f t="shared" si="1"/>
        <v>55166.74507081887</v>
      </c>
    </row>
    <row r="47" spans="1:24" s="32" customFormat="1" x14ac:dyDescent="0.2">
      <c r="A47" s="28" t="s">
        <v>56</v>
      </c>
      <c r="B47" s="28">
        <f>SUM(B48:B49)</f>
        <v>26435.989825874552</v>
      </c>
      <c r="C47" s="28">
        <f t="shared" ref="C47:L47" si="6">SUM(C48:C49)</f>
        <v>10123.288142937035</v>
      </c>
      <c r="D47" s="28">
        <f t="shared" si="6"/>
        <v>24024.659481591476</v>
      </c>
      <c r="E47" s="28">
        <f t="shared" si="6"/>
        <v>50844.601391777636</v>
      </c>
      <c r="F47" s="28">
        <f t="shared" si="6"/>
        <v>36408.716165343052</v>
      </c>
      <c r="G47" s="28">
        <f t="shared" si="6"/>
        <v>36724.23162349929</v>
      </c>
      <c r="H47" s="28">
        <f t="shared" si="6"/>
        <v>32798.356000864245</v>
      </c>
      <c r="I47" s="28">
        <f t="shared" si="6"/>
        <v>27259.402393930573</v>
      </c>
      <c r="J47" s="28">
        <f t="shared" si="6"/>
        <v>38661.611887085674</v>
      </c>
      <c r="K47" s="28">
        <f t="shared" si="6"/>
        <v>136542.66820025523</v>
      </c>
      <c r="L47" s="28">
        <f t="shared" si="6"/>
        <v>6697.2346315842151</v>
      </c>
      <c r="M47" s="28">
        <f>SUM(M48:M49)</f>
        <v>41665.844574791838</v>
      </c>
      <c r="N47" s="28">
        <f t="shared" ref="N47:W47" si="7">SUM(N48:N49)</f>
        <v>7644.714882361216</v>
      </c>
      <c r="O47" s="28">
        <f t="shared" si="7"/>
        <v>10613.682834953934</v>
      </c>
      <c r="P47" s="28">
        <f t="shared" si="7"/>
        <v>37930.865482658141</v>
      </c>
      <c r="Q47" s="28">
        <f t="shared" si="7"/>
        <v>10189.257093556207</v>
      </c>
      <c r="R47" s="28">
        <f t="shared" si="7"/>
        <v>6237.1196806957596</v>
      </c>
      <c r="S47" s="28">
        <f t="shared" si="7"/>
        <v>5936.0150894705384</v>
      </c>
      <c r="T47" s="28">
        <f t="shared" si="7"/>
        <v>17744.164506765646</v>
      </c>
      <c r="U47" s="28">
        <f t="shared" si="7"/>
        <v>13217.472013636425</v>
      </c>
      <c r="V47" s="28">
        <f t="shared" si="7"/>
        <v>25775.407860514762</v>
      </c>
      <c r="W47" s="28">
        <f t="shared" si="7"/>
        <v>282402.52726492984</v>
      </c>
      <c r="X47" s="28">
        <f t="shared" si="1"/>
        <v>885877.83102907718</v>
      </c>
    </row>
    <row r="48" spans="1:24" ht="15" x14ac:dyDescent="0.25">
      <c r="A48" s="22" t="s">
        <v>57</v>
      </c>
      <c r="B48" s="22">
        <v>21863.937763480368</v>
      </c>
      <c r="C48" s="22">
        <v>8223.3382029337336</v>
      </c>
      <c r="D48" s="22">
        <v>18795.552114139129</v>
      </c>
      <c r="E48" s="22">
        <v>41934.296671228112</v>
      </c>
      <c r="F48" s="22">
        <v>26498.650155805488</v>
      </c>
      <c r="G48" s="22">
        <v>26184.292933149725</v>
      </c>
      <c r="H48" s="22">
        <v>25429.284844422709</v>
      </c>
      <c r="I48" s="22">
        <v>23130.147608581778</v>
      </c>
      <c r="J48" s="22">
        <v>30995.744245373444</v>
      </c>
      <c r="K48" s="22">
        <v>109677.99977541176</v>
      </c>
      <c r="L48" s="22">
        <v>5044.9067164040125</v>
      </c>
      <c r="M48" s="22">
        <v>28953.103442349988</v>
      </c>
      <c r="N48" s="22">
        <v>5248.9342725637753</v>
      </c>
      <c r="O48" s="22">
        <v>9162.0728670853387</v>
      </c>
      <c r="P48" s="22">
        <v>29729.648179904223</v>
      </c>
      <c r="Q48" s="22">
        <v>6873.9855437301367</v>
      </c>
      <c r="R48" s="22">
        <v>4875.1686717827924</v>
      </c>
      <c r="S48" s="22">
        <v>4194.2979870546797</v>
      </c>
      <c r="T48" s="22">
        <v>14254.802785041122</v>
      </c>
      <c r="U48" s="22">
        <v>12016.417984719275</v>
      </c>
      <c r="V48" s="22">
        <v>20480.092084390573</v>
      </c>
      <c r="W48" s="7">
        <v>257194.14924231058</v>
      </c>
      <c r="X48" s="28">
        <f t="shared" si="1"/>
        <v>730760.82409186277</v>
      </c>
    </row>
    <row r="49" spans="1:24" ht="15" x14ac:dyDescent="0.25">
      <c r="A49" s="22" t="s">
        <v>58</v>
      </c>
      <c r="B49" s="22">
        <v>4572.0520623941866</v>
      </c>
      <c r="C49" s="22">
        <v>1899.9499400033028</v>
      </c>
      <c r="D49" s="22">
        <v>5229.1073674523468</v>
      </c>
      <c r="E49" s="22">
        <v>8910.3047205495259</v>
      </c>
      <c r="F49" s="22">
        <v>9910.0660095375642</v>
      </c>
      <c r="G49" s="22">
        <v>10539.938690349565</v>
      </c>
      <c r="H49" s="22">
        <v>7369.0711564415351</v>
      </c>
      <c r="I49" s="22">
        <v>4129.2547853487958</v>
      </c>
      <c r="J49" s="22">
        <v>7665.8676417122324</v>
      </c>
      <c r="K49" s="22">
        <v>26864.668424843461</v>
      </c>
      <c r="L49" s="22">
        <v>1652.3279151802026</v>
      </c>
      <c r="M49" s="22">
        <v>12712.741132441852</v>
      </c>
      <c r="N49" s="22">
        <v>2395.7806097974408</v>
      </c>
      <c r="O49" s="22">
        <v>1451.609967868595</v>
      </c>
      <c r="P49" s="22">
        <v>8201.2173027539193</v>
      </c>
      <c r="Q49" s="22">
        <v>3315.2715498260714</v>
      </c>
      <c r="R49" s="22">
        <v>1361.9510089129672</v>
      </c>
      <c r="S49" s="22">
        <v>1741.717102415859</v>
      </c>
      <c r="T49" s="22">
        <v>3489.3617217245246</v>
      </c>
      <c r="U49" s="22">
        <v>1201.0540289171495</v>
      </c>
      <c r="V49" s="22">
        <v>5295.3157761241891</v>
      </c>
      <c r="W49" s="7">
        <v>25208.378022619265</v>
      </c>
      <c r="X49" s="28">
        <f t="shared" si="1"/>
        <v>155117.00693721455</v>
      </c>
    </row>
    <row r="50" spans="1:24" s="32" customFormat="1" ht="15" x14ac:dyDescent="0.25">
      <c r="A50" s="28" t="s">
        <v>59</v>
      </c>
      <c r="B50" s="28">
        <v>41713.60321144083</v>
      </c>
      <c r="C50" s="28">
        <v>15287.963230333044</v>
      </c>
      <c r="D50" s="28">
        <v>40334.931056701367</v>
      </c>
      <c r="E50" s="28">
        <v>70607.16656990617</v>
      </c>
      <c r="F50" s="28">
        <v>61903.695084135914</v>
      </c>
      <c r="G50" s="28">
        <v>146510.84399595097</v>
      </c>
      <c r="H50" s="28">
        <v>68749.985439075477</v>
      </c>
      <c r="I50" s="28">
        <v>32380.407697659681</v>
      </c>
      <c r="J50" s="28">
        <v>77832.120463989995</v>
      </c>
      <c r="K50" s="28">
        <v>82165.773254416243</v>
      </c>
      <c r="L50" s="28">
        <v>29471.776592648806</v>
      </c>
      <c r="M50" s="28">
        <v>168736.88972153835</v>
      </c>
      <c r="N50" s="28">
        <v>14513.044331985986</v>
      </c>
      <c r="O50" s="28">
        <v>20291.464793627205</v>
      </c>
      <c r="P50" s="28">
        <v>12025.489970726399</v>
      </c>
      <c r="Q50" s="28">
        <v>12940.179522042734</v>
      </c>
      <c r="R50" s="28">
        <v>48711.387537392497</v>
      </c>
      <c r="S50" s="28">
        <v>19228.845119066253</v>
      </c>
      <c r="T50" s="28">
        <v>29305.43558404288</v>
      </c>
      <c r="U50" s="28">
        <v>48291.092439011234</v>
      </c>
      <c r="V50" s="28">
        <v>27060.10114624404</v>
      </c>
      <c r="W50" s="7">
        <v>1788033.4119112859</v>
      </c>
      <c r="X50" s="28">
        <f t="shared" si="1"/>
        <v>2856095.6086732224</v>
      </c>
    </row>
    <row r="51" spans="1:24" s="32" customFormat="1" ht="15" x14ac:dyDescent="0.25">
      <c r="A51" s="28" t="s">
        <v>60</v>
      </c>
      <c r="B51" s="28">
        <v>14515.118267558701</v>
      </c>
      <c r="C51" s="28">
        <v>14152.127386259001</v>
      </c>
      <c r="D51" s="28">
        <v>20113.677816944099</v>
      </c>
      <c r="E51" s="28">
        <v>14307.8178769244</v>
      </c>
      <c r="F51" s="28">
        <v>12803.616621962599</v>
      </c>
      <c r="G51" s="28">
        <v>26645.611267761498</v>
      </c>
      <c r="H51" s="28">
        <v>22892.8391226737</v>
      </c>
      <c r="I51" s="28">
        <v>11017.9227163169</v>
      </c>
      <c r="J51" s="28">
        <v>26480.9252645052</v>
      </c>
      <c r="K51" s="28">
        <v>29822.649601414301</v>
      </c>
      <c r="L51" s="28">
        <v>10338.790291919215</v>
      </c>
      <c r="M51" s="28">
        <v>65076.486425693394</v>
      </c>
      <c r="N51" s="28">
        <v>30835.174237528052</v>
      </c>
      <c r="O51" s="28">
        <v>30275.112566553693</v>
      </c>
      <c r="P51" s="28">
        <v>31108.992841973064</v>
      </c>
      <c r="Q51" s="28">
        <v>29650.155037217068</v>
      </c>
      <c r="R51" s="28">
        <v>30465.85816951414</v>
      </c>
      <c r="S51" s="28">
        <v>30784.697972963982</v>
      </c>
      <c r="T51" s="28">
        <v>43075.397866492567</v>
      </c>
      <c r="U51" s="28">
        <v>42046.034820774352</v>
      </c>
      <c r="V51" s="28">
        <v>75109.88310986021</v>
      </c>
      <c r="W51" s="7">
        <v>511781.58262013143</v>
      </c>
      <c r="X51" s="28">
        <f t="shared" si="1"/>
        <v>1123300.4719029418</v>
      </c>
    </row>
    <row r="52" spans="1:24" s="32" customFormat="1" ht="15" x14ac:dyDescent="0.25">
      <c r="A52" s="28" t="s">
        <v>61</v>
      </c>
      <c r="B52" s="28">
        <v>449.85829720423902</v>
      </c>
      <c r="C52" s="28">
        <v>377.46524767019883</v>
      </c>
      <c r="D52" s="28">
        <v>603.94439627231804</v>
      </c>
      <c r="E52" s="28">
        <v>528.4513467382784</v>
      </c>
      <c r="F52" s="28">
        <v>505.83033039145573</v>
      </c>
      <c r="G52" s="28">
        <v>981.40964394251705</v>
      </c>
      <c r="H52" s="28">
        <v>905.91659440847729</v>
      </c>
      <c r="I52" s="28">
        <v>365.46524767019901</v>
      </c>
      <c r="J52" s="28">
        <v>830.42354487443743</v>
      </c>
      <c r="K52" s="28">
        <v>452.95829720423865</v>
      </c>
      <c r="L52" s="28">
        <v>154.08609906807987</v>
      </c>
      <c r="M52" s="28">
        <v>463.23145779500004</v>
      </c>
      <c r="N52" s="28">
        <v>351.66421300000007</v>
      </c>
      <c r="O52" s="28">
        <v>371.36254100000008</v>
      </c>
      <c r="P52" s="28">
        <v>466.58974000000006</v>
      </c>
      <c r="Q52" s="28">
        <v>280.36412569999999</v>
      </c>
      <c r="R52" s="28">
        <v>351.37514200000004</v>
      </c>
      <c r="S52" s="28">
        <v>228.62422780759061</v>
      </c>
      <c r="T52" s="28">
        <v>332.22641234000008</v>
      </c>
      <c r="U52" s="28">
        <v>381.0403796793176</v>
      </c>
      <c r="V52" s="28">
        <v>375.24153500000006</v>
      </c>
      <c r="W52" s="7">
        <v>1765.2088018154082</v>
      </c>
      <c r="X52" s="28">
        <f t="shared" si="1"/>
        <v>11522.737621581759</v>
      </c>
    </row>
    <row r="53" spans="1:24" s="32" customFormat="1" ht="15" x14ac:dyDescent="0.25">
      <c r="A53" s="28" t="s">
        <v>62</v>
      </c>
      <c r="B53" s="28">
        <v>65013.195438743001</v>
      </c>
      <c r="C53" s="28">
        <v>36118.013952603476</v>
      </c>
      <c r="D53" s="28">
        <v>31520.430056769932</v>
      </c>
      <c r="E53" s="28">
        <v>50701.133268453799</v>
      </c>
      <c r="F53" s="28">
        <v>75726.938547368001</v>
      </c>
      <c r="G53" s="28">
        <v>43469.026298037257</v>
      </c>
      <c r="H53" s="28">
        <v>60730.517004238885</v>
      </c>
      <c r="I53" s="28">
        <v>36018.223419338537</v>
      </c>
      <c r="J53" s="28">
        <v>45557.83771566717</v>
      </c>
      <c r="K53" s="28">
        <v>68290.734992076381</v>
      </c>
      <c r="L53" s="28">
        <v>17655.522257438723</v>
      </c>
      <c r="M53" s="28">
        <v>35691.491826885576</v>
      </c>
      <c r="N53" s="28">
        <v>20816.508794172274</v>
      </c>
      <c r="O53" s="28">
        <v>35691.491826885576</v>
      </c>
      <c r="P53" s="28">
        <v>50325.690703703804</v>
      </c>
      <c r="Q53" s="28">
        <v>18982.218161581004</v>
      </c>
      <c r="R53" s="28">
        <v>20456.495200000001</v>
      </c>
      <c r="S53" s="28">
        <v>43803.016512966344</v>
      </c>
      <c r="T53" s="28">
        <v>29862.147854500003</v>
      </c>
      <c r="U53" s="28">
        <v>33789.510652959398</v>
      </c>
      <c r="V53" s="28">
        <v>28982.218161581</v>
      </c>
      <c r="W53" s="7">
        <v>1051475.0342945089</v>
      </c>
      <c r="X53" s="28">
        <f t="shared" si="1"/>
        <v>1900677.3969404791</v>
      </c>
    </row>
    <row r="54" spans="1:24" s="32" customFormat="1" ht="15" x14ac:dyDescent="0.25">
      <c r="A54" s="28" t="s">
        <v>63</v>
      </c>
      <c r="B54" s="28">
        <v>24021.447749358998</v>
      </c>
      <c r="C54" s="28">
        <v>49458.764923671901</v>
      </c>
      <c r="D54" s="28">
        <v>40017.026941469798</v>
      </c>
      <c r="E54" s="28">
        <v>48621.830475487703</v>
      </c>
      <c r="F54" s="28">
        <v>46334.951822445597</v>
      </c>
      <c r="G54" s="28">
        <v>39138.026407171899</v>
      </c>
      <c r="H54" s="28">
        <v>42432.891970345801</v>
      </c>
      <c r="I54" s="28">
        <v>39868.479252059689</v>
      </c>
      <c r="J54" s="28">
        <v>46180.5954711675</v>
      </c>
      <c r="K54" s="28">
        <v>28111.2755188923</v>
      </c>
      <c r="L54" s="28">
        <v>26851.782495971202</v>
      </c>
      <c r="M54" s="28">
        <v>19334.815690052284</v>
      </c>
      <c r="N54" s="28">
        <v>38389.63861539866</v>
      </c>
      <c r="O54" s="28">
        <v>16452.760142259885</v>
      </c>
      <c r="P54" s="28">
        <v>32794.00686449869</v>
      </c>
      <c r="Q54" s="28">
        <v>18968.607854850306</v>
      </c>
      <c r="R54" s="28">
        <v>2012.6779434097612</v>
      </c>
      <c r="S54" s="28">
        <v>21807.056142444206</v>
      </c>
      <c r="T54" s="28">
        <v>28509.350259013379</v>
      </c>
      <c r="U54" s="28">
        <v>12850.093528293977</v>
      </c>
      <c r="V54" s="28">
        <v>23757.899886664112</v>
      </c>
      <c r="W54" s="7">
        <v>7472.9820134643705</v>
      </c>
      <c r="X54" s="28">
        <f t="shared" si="1"/>
        <v>653386.96196839213</v>
      </c>
    </row>
    <row r="55" spans="1:24" s="32" customFormat="1" ht="15" x14ac:dyDescent="0.25">
      <c r="A55" s="28" t="s">
        <v>64</v>
      </c>
      <c r="B55" s="28">
        <v>19116.494032536699</v>
      </c>
      <c r="C55" s="28">
        <v>29817.482672119339</v>
      </c>
      <c r="D55" s="28">
        <v>10027.387452624294</v>
      </c>
      <c r="E55" s="28">
        <v>15462.1675261661</v>
      </c>
      <c r="F55" s="28">
        <v>15690.929585404399</v>
      </c>
      <c r="G55" s="28">
        <v>23525.794989558799</v>
      </c>
      <c r="H55" s="28">
        <v>2034.89114690662</v>
      </c>
      <c r="I55" s="28">
        <v>11598.8593951114</v>
      </c>
      <c r="J55" s="28">
        <v>1056.3670202068399</v>
      </c>
      <c r="K55" s="28">
        <v>4862.9756561998101</v>
      </c>
      <c r="L55" s="28">
        <v>163.91154760438999</v>
      </c>
      <c r="M55" s="28">
        <v>66639.162501624611</v>
      </c>
      <c r="N55" s="28">
        <v>5113.1187486819417</v>
      </c>
      <c r="O55" s="28">
        <v>2806.6610772944991</v>
      </c>
      <c r="P55" s="28">
        <v>5956.713953100947</v>
      </c>
      <c r="Q55" s="28">
        <v>2774.355579983639</v>
      </c>
      <c r="R55" s="28">
        <v>5668.7661129059616</v>
      </c>
      <c r="S55" s="28">
        <v>3381.199374525138</v>
      </c>
      <c r="T55" s="28">
        <v>5177.964356141254</v>
      </c>
      <c r="U55" s="28">
        <v>4735.937706312623</v>
      </c>
      <c r="V55" s="28">
        <v>3952.4183857264616</v>
      </c>
      <c r="W55" s="7">
        <v>47041.496966039049</v>
      </c>
      <c r="X55" s="28">
        <f t="shared" si="1"/>
        <v>286605.05578677484</v>
      </c>
    </row>
    <row r="56" spans="1:24" s="32" customFormat="1" ht="15" x14ac:dyDescent="0.25">
      <c r="A56" s="28" t="s">
        <v>65</v>
      </c>
      <c r="B56" s="28">
        <v>15454.9968731556</v>
      </c>
      <c r="C56" s="28">
        <v>10214.473181517</v>
      </c>
      <c r="D56" s="28">
        <v>10047.165958511499</v>
      </c>
      <c r="E56" s="28">
        <v>14882.3668442497</v>
      </c>
      <c r="F56" s="28">
        <v>19579.362856736199</v>
      </c>
      <c r="G56" s="28">
        <v>136778.8715270902</v>
      </c>
      <c r="H56" s="28">
        <v>14627.804006937</v>
      </c>
      <c r="I56" s="28">
        <v>11568.7261123645</v>
      </c>
      <c r="J56" s="28">
        <v>24516.412674210402</v>
      </c>
      <c r="K56" s="28">
        <v>18466.720186668699</v>
      </c>
      <c r="L56" s="28">
        <v>20636.686599455701</v>
      </c>
      <c r="M56" s="28">
        <v>8756.4933417080774</v>
      </c>
      <c r="N56" s="28">
        <v>4345.3570419669222</v>
      </c>
      <c r="O56" s="28">
        <v>6171.7908484830568</v>
      </c>
      <c r="P56" s="28">
        <v>11685.091447359571</v>
      </c>
      <c r="Q56" s="28">
        <v>4692.8245602942206</v>
      </c>
      <c r="R56" s="28">
        <v>8777.3606058878904</v>
      </c>
      <c r="S56" s="28">
        <v>8888.9566022736362</v>
      </c>
      <c r="T56" s="28">
        <v>5907.0206568247895</v>
      </c>
      <c r="U56" s="28">
        <v>5037.9278665937109</v>
      </c>
      <c r="V56" s="28">
        <v>5343.2262181046099</v>
      </c>
      <c r="W56" s="7">
        <v>411487.69774014514</v>
      </c>
      <c r="X56" s="28">
        <f t="shared" si="1"/>
        <v>777867.33375053806</v>
      </c>
    </row>
    <row r="57" spans="1:24" s="32" customFormat="1" ht="15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7"/>
      <c r="X57" s="28">
        <f t="shared" si="1"/>
        <v>0</v>
      </c>
    </row>
    <row r="58" spans="1:24" s="32" customFormat="1" ht="15" x14ac:dyDescent="0.25">
      <c r="A58" s="28" t="s">
        <v>66</v>
      </c>
      <c r="B58" s="27">
        <v>4122218.5383300232</v>
      </c>
      <c r="C58" s="28">
        <v>2646387.9550136011</v>
      </c>
      <c r="D58" s="28">
        <v>963319.87077856902</v>
      </c>
      <c r="E58" s="28">
        <v>3858826.3755393033</v>
      </c>
      <c r="F58" s="28">
        <v>2021347.2788318475</v>
      </c>
      <c r="G58" s="28">
        <v>1882374.3338589813</v>
      </c>
      <c r="H58" s="28">
        <v>1732544.2531251372</v>
      </c>
      <c r="I58" s="28">
        <v>986178.85256584873</v>
      </c>
      <c r="J58" s="28">
        <v>1534121.131071188</v>
      </c>
      <c r="K58" s="28">
        <v>4209554.2289435146</v>
      </c>
      <c r="L58" s="28">
        <v>701047.09247725084</v>
      </c>
      <c r="M58" s="28">
        <v>1787955.9984586649</v>
      </c>
      <c r="N58" s="28">
        <v>1093676.7767658907</v>
      </c>
      <c r="O58" s="28">
        <v>956862.06373355351</v>
      </c>
      <c r="P58" s="28">
        <v>1483527.5644092518</v>
      </c>
      <c r="Q58" s="28">
        <v>879926.40337616182</v>
      </c>
      <c r="R58" s="28">
        <v>712300.0797950112</v>
      </c>
      <c r="S58" s="28">
        <v>936177.04658223735</v>
      </c>
      <c r="T58" s="28">
        <v>1057190.0617487326</v>
      </c>
      <c r="U58" s="28">
        <v>1731934.0437938785</v>
      </c>
      <c r="V58" s="28">
        <v>1917057.0804574643</v>
      </c>
      <c r="W58" s="8">
        <v>7437867.8795220405</v>
      </c>
      <c r="X58" s="28">
        <f t="shared" si="1"/>
        <v>44652394.909178153</v>
      </c>
    </row>
    <row r="59" spans="1:24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">
      <c r="A64" s="22" t="s">
        <v>0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A65" s="25">
        <v>2014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">
      <c r="A66" s="22" t="s">
        <v>1</v>
      </c>
      <c r="B66" s="22">
        <v>1</v>
      </c>
      <c r="C66" s="22">
        <v>2</v>
      </c>
      <c r="D66" s="22">
        <v>3</v>
      </c>
      <c r="E66" s="22">
        <v>4</v>
      </c>
      <c r="F66" s="22">
        <v>5</v>
      </c>
      <c r="G66" s="22">
        <v>6</v>
      </c>
      <c r="H66" s="22">
        <v>7</v>
      </c>
      <c r="I66" s="22">
        <v>8</v>
      </c>
      <c r="J66" s="22">
        <v>9</v>
      </c>
      <c r="K66" s="22">
        <v>10</v>
      </c>
      <c r="L66" s="22">
        <v>11</v>
      </c>
      <c r="M66" s="22">
        <v>1</v>
      </c>
      <c r="N66" s="22">
        <v>2</v>
      </c>
      <c r="O66" s="22">
        <v>3</v>
      </c>
      <c r="P66" s="22">
        <v>4</v>
      </c>
      <c r="Q66" s="22">
        <v>5</v>
      </c>
      <c r="R66" s="22">
        <v>6</v>
      </c>
      <c r="S66" s="22">
        <v>7</v>
      </c>
      <c r="T66" s="22">
        <v>8</v>
      </c>
      <c r="U66" s="22">
        <v>9</v>
      </c>
      <c r="V66" s="22">
        <v>10</v>
      </c>
      <c r="W66" s="22">
        <v>11</v>
      </c>
      <c r="X66" s="22"/>
    </row>
    <row r="67" spans="1:24" x14ac:dyDescent="0.2">
      <c r="A67" s="22"/>
      <c r="B67" s="22" t="s">
        <v>2</v>
      </c>
      <c r="C67" s="22" t="s">
        <v>3</v>
      </c>
      <c r="D67" s="22" t="s">
        <v>4</v>
      </c>
      <c r="E67" s="22" t="s">
        <v>5</v>
      </c>
      <c r="F67" s="22" t="s">
        <v>6</v>
      </c>
      <c r="G67" s="22" t="s">
        <v>7</v>
      </c>
      <c r="H67" s="22" t="s">
        <v>8</v>
      </c>
      <c r="I67" s="22" t="s">
        <v>9</v>
      </c>
      <c r="J67" s="22" t="s">
        <v>10</v>
      </c>
      <c r="K67" s="22" t="s">
        <v>11</v>
      </c>
      <c r="L67" s="22" t="s">
        <v>12</v>
      </c>
      <c r="M67" s="22" t="s">
        <v>85</v>
      </c>
      <c r="N67" s="22" t="s">
        <v>86</v>
      </c>
      <c r="O67" s="22" t="s">
        <v>87</v>
      </c>
      <c r="P67" s="22" t="s">
        <v>88</v>
      </c>
      <c r="Q67" s="22" t="s">
        <v>89</v>
      </c>
      <c r="R67" s="22" t="s">
        <v>90</v>
      </c>
      <c r="S67" s="22" t="s">
        <v>91</v>
      </c>
      <c r="T67" s="22" t="s">
        <v>92</v>
      </c>
      <c r="U67" s="22" t="s">
        <v>93</v>
      </c>
      <c r="V67" s="22" t="s">
        <v>94</v>
      </c>
      <c r="W67" s="22" t="s">
        <v>95</v>
      </c>
      <c r="X67" s="22" t="s">
        <v>13</v>
      </c>
    </row>
    <row r="68" spans="1:24" s="32" customFormat="1" x14ac:dyDescent="0.2">
      <c r="A68" s="28" t="s">
        <v>14</v>
      </c>
      <c r="B68" s="28">
        <f>SUM(B69:B72)</f>
        <v>566176.67074918642</v>
      </c>
      <c r="C68" s="28">
        <f t="shared" ref="C68:L68" si="8">SUM(C69:C72)</f>
        <v>169320.54105621495</v>
      </c>
      <c r="D68" s="28">
        <f t="shared" si="8"/>
        <v>911291.32715449878</v>
      </c>
      <c r="E68" s="28">
        <f t="shared" si="8"/>
        <v>422039.87919193925</v>
      </c>
      <c r="F68" s="28">
        <f t="shared" si="8"/>
        <v>740956.01823037409</v>
      </c>
      <c r="G68" s="28">
        <f t="shared" si="8"/>
        <v>408009.27632821281</v>
      </c>
      <c r="H68" s="28">
        <f t="shared" si="8"/>
        <v>582034.43620909308</v>
      </c>
      <c r="I68" s="28">
        <f t="shared" si="8"/>
        <v>376128.64677470678</v>
      </c>
      <c r="J68" s="28">
        <f t="shared" si="8"/>
        <v>465249.64275093947</v>
      </c>
      <c r="K68" s="28">
        <f t="shared" si="8"/>
        <v>412960.69718248089</v>
      </c>
      <c r="L68" s="28">
        <f t="shared" si="8"/>
        <v>314800.48262592411</v>
      </c>
      <c r="M68" s="28">
        <v>410260.56531874515</v>
      </c>
      <c r="N68" s="28">
        <v>347521.49101051677</v>
      </c>
      <c r="O68" s="28">
        <v>410505.00143379072</v>
      </c>
      <c r="P68" s="28">
        <v>436260.14018950186</v>
      </c>
      <c r="Q68" s="28">
        <v>371138.75418140367</v>
      </c>
      <c r="R68" s="28">
        <v>183181.99857770232</v>
      </c>
      <c r="S68" s="28">
        <v>320487.35229028075</v>
      </c>
      <c r="T68" s="28">
        <v>405191.79505031492</v>
      </c>
      <c r="U68" s="28">
        <v>889248.00740868622</v>
      </c>
      <c r="V68" s="28">
        <v>839492.8332725442</v>
      </c>
      <c r="W68" s="28">
        <v>91736.516366991622</v>
      </c>
      <c r="X68" s="28">
        <f>SUM(B68:W68)</f>
        <v>10073992.073354051</v>
      </c>
    </row>
    <row r="69" spans="1:24" x14ac:dyDescent="0.2">
      <c r="A69" s="22" t="s">
        <v>15</v>
      </c>
      <c r="B69" s="22">
        <v>442327.50131902494</v>
      </c>
      <c r="C69" s="22">
        <v>119548.50558919173</v>
      </c>
      <c r="D69" s="22">
        <v>876771.52571250359</v>
      </c>
      <c r="E69" s="22">
        <v>350948.29227163171</v>
      </c>
      <c r="F69" s="22">
        <v>675326.87427940546</v>
      </c>
      <c r="G69" s="22">
        <v>292708.51879741723</v>
      </c>
      <c r="H69" s="22">
        <v>532340.35878741823</v>
      </c>
      <c r="I69" s="22">
        <v>331561.79913267324</v>
      </c>
      <c r="J69" s="22">
        <v>386211.77654544043</v>
      </c>
      <c r="K69" s="22">
        <v>346522.17094398732</v>
      </c>
      <c r="L69" s="22">
        <v>161902.67437445658</v>
      </c>
      <c r="M69" s="22">
        <v>389290.2310765771</v>
      </c>
      <c r="N69" s="22">
        <v>315704.23960921209</v>
      </c>
      <c r="O69" s="22">
        <v>370091.43254302302</v>
      </c>
      <c r="P69" s="22">
        <v>373075.285216527</v>
      </c>
      <c r="Q69" s="22">
        <v>322446.19351690158</v>
      </c>
      <c r="R69" s="22">
        <v>145858.99648156701</v>
      </c>
      <c r="S69" s="22">
        <v>227099.09609213701</v>
      </c>
      <c r="T69" s="22">
        <v>341048.093080719</v>
      </c>
      <c r="U69" s="22">
        <v>826340.28007000999</v>
      </c>
      <c r="V69" s="22">
        <v>766978.40811903076</v>
      </c>
      <c r="W69" s="22">
        <v>76664.759867196</v>
      </c>
      <c r="X69" s="28">
        <f t="shared" ref="X69:X121" si="9">SUM(B69:W69)</f>
        <v>8670767.0134260487</v>
      </c>
    </row>
    <row r="70" spans="1:24" x14ac:dyDescent="0.2">
      <c r="A70" s="22" t="s">
        <v>16</v>
      </c>
      <c r="B70" s="22">
        <v>29313.422380613294</v>
      </c>
      <c r="C70" s="22">
        <v>20493.648163625232</v>
      </c>
      <c r="D70" s="22">
        <v>11673.873946637174</v>
      </c>
      <c r="E70" s="22">
        <v>34061.76066484247</v>
      </c>
      <c r="F70" s="22">
        <v>54599.75631345727</v>
      </c>
      <c r="G70" s="22">
        <v>109333.49850589302</v>
      </c>
      <c r="H70" s="22">
        <v>33359.554749385192</v>
      </c>
      <c r="I70" s="22">
        <v>31188.229126073464</v>
      </c>
      <c r="J70" s="22">
        <v>62826.453798612318</v>
      </c>
      <c r="K70" s="22">
        <v>14325.308017586431</v>
      </c>
      <c r="L70" s="22">
        <v>134652.54343623974</v>
      </c>
      <c r="M70" s="22">
        <v>18265.22034992549</v>
      </c>
      <c r="N70" s="22">
        <v>30736.062104771441</v>
      </c>
      <c r="O70" s="22">
        <v>27996.417186754825</v>
      </c>
      <c r="P70" s="22">
        <v>26248.094427023334</v>
      </c>
      <c r="Q70" s="22">
        <v>6238.0911613025773</v>
      </c>
      <c r="R70" s="22">
        <v>36308.420929971326</v>
      </c>
      <c r="S70" s="22">
        <v>92415.880852307484</v>
      </c>
      <c r="T70" s="22">
        <v>58931.241291608065</v>
      </c>
      <c r="U70" s="22">
        <v>57732.461532674912</v>
      </c>
      <c r="V70" s="22">
        <v>20837.83391711998</v>
      </c>
      <c r="W70" s="22">
        <v>14339.817749464017</v>
      </c>
      <c r="X70" s="28">
        <f t="shared" si="9"/>
        <v>925877.59060588921</v>
      </c>
    </row>
    <row r="71" spans="1:24" x14ac:dyDescent="0.2">
      <c r="A71" s="22" t="s">
        <v>17</v>
      </c>
      <c r="B71" s="22">
        <v>6430.1316758824696</v>
      </c>
      <c r="C71" s="22">
        <v>4166.7605839216503</v>
      </c>
      <c r="D71" s="22">
        <v>8310.9251425562998</v>
      </c>
      <c r="E71" s="22">
        <v>13236.910659804751</v>
      </c>
      <c r="F71" s="22">
        <v>7151.8157798223747</v>
      </c>
      <c r="G71" s="22">
        <v>3750.14087588247</v>
      </c>
      <c r="H71" s="22">
        <v>11333.521167843301</v>
      </c>
      <c r="I71" s="22">
        <v>10582.95093347</v>
      </c>
      <c r="J71" s="22">
        <v>11791.766104258901</v>
      </c>
      <c r="K71" s="22">
        <v>5750.14087588247</v>
      </c>
      <c r="L71" s="22">
        <v>1291.6901459804124</v>
      </c>
      <c r="M71" s="22">
        <v>854.42908954233758</v>
      </c>
      <c r="N71" s="22">
        <v>153.04112683458669</v>
      </c>
      <c r="O71" s="22">
        <v>2136.2553212748676</v>
      </c>
      <c r="P71" s="22">
        <v>34752.75046344423</v>
      </c>
      <c r="Q71" s="22">
        <v>38534.249966612653</v>
      </c>
      <c r="R71" s="22">
        <v>440.52096205172671</v>
      </c>
      <c r="S71" s="22">
        <v>471.82627245587105</v>
      </c>
      <c r="T71" s="22">
        <v>1283.8238363553457</v>
      </c>
      <c r="U71" s="22">
        <v>1021.0451891457708</v>
      </c>
      <c r="V71" s="22">
        <v>29802.260037468161</v>
      </c>
      <c r="W71" s="22">
        <v>145.5331654857417</v>
      </c>
      <c r="X71" s="28">
        <f t="shared" si="9"/>
        <v>193392.48937597638</v>
      </c>
    </row>
    <row r="72" spans="1:24" x14ac:dyDescent="0.2">
      <c r="A72" s="22" t="s">
        <v>18</v>
      </c>
      <c r="B72" s="22">
        <v>88105.6153736657</v>
      </c>
      <c r="C72" s="22">
        <v>25111.626719476331</v>
      </c>
      <c r="D72" s="22">
        <v>14535.002352801697</v>
      </c>
      <c r="E72" s="22">
        <v>23792.915595660255</v>
      </c>
      <c r="F72" s="22">
        <v>3877.5718576889708</v>
      </c>
      <c r="G72" s="22">
        <v>2217.1181490201338</v>
      </c>
      <c r="H72" s="22">
        <v>5001.0015044463253</v>
      </c>
      <c r="I72" s="22">
        <v>2795.6675824900799</v>
      </c>
      <c r="J72" s="22">
        <v>4419.6463026278343</v>
      </c>
      <c r="K72" s="22">
        <v>46363.077345024671</v>
      </c>
      <c r="L72" s="22">
        <v>16953.574669247351</v>
      </c>
      <c r="M72" s="22">
        <v>1850.6848027001777</v>
      </c>
      <c r="N72" s="22">
        <v>928.14816969863352</v>
      </c>
      <c r="O72" s="22">
        <v>10280.896382738008</v>
      </c>
      <c r="P72" s="22">
        <v>2184.0100825073046</v>
      </c>
      <c r="Q72" s="22">
        <v>3920.2195365868524</v>
      </c>
      <c r="R72" s="22">
        <v>574.06020411227462</v>
      </c>
      <c r="S72" s="22">
        <v>500.54907338039976</v>
      </c>
      <c r="T72" s="22">
        <v>3928.6368416324872</v>
      </c>
      <c r="U72" s="22">
        <v>4154.2206168554922</v>
      </c>
      <c r="V72" s="22">
        <v>21874.331198925294</v>
      </c>
      <c r="W72" s="22">
        <v>586.40558484587189</v>
      </c>
      <c r="X72" s="28">
        <f t="shared" si="9"/>
        <v>283954.97994613211</v>
      </c>
    </row>
    <row r="73" spans="1:24" s="32" customFormat="1" x14ac:dyDescent="0.2">
      <c r="A73" s="28" t="s">
        <v>19</v>
      </c>
      <c r="B73" s="28">
        <f>SUM(B74:B77)</f>
        <v>3040615.2639382873</v>
      </c>
      <c r="C73" s="28">
        <f t="shared" ref="C73:L73" si="10">SUM(C74:C77)</f>
        <v>2074773.8584166002</v>
      </c>
      <c r="D73" s="28">
        <f t="shared" si="10"/>
        <v>7592.7571440164293</v>
      </c>
      <c r="E73" s="28">
        <f t="shared" si="10"/>
        <v>1694941.0212311908</v>
      </c>
      <c r="F73" s="28">
        <f t="shared" si="10"/>
        <v>703.70931221127057</v>
      </c>
      <c r="G73" s="28">
        <f t="shared" si="10"/>
        <v>772.8598030764158</v>
      </c>
      <c r="H73" s="28">
        <f t="shared" si="10"/>
        <v>13897.533997155786</v>
      </c>
      <c r="I73" s="28">
        <f t="shared" si="10"/>
        <v>1056.1147247068698</v>
      </c>
      <c r="J73" s="28">
        <f t="shared" si="10"/>
        <v>3216.8474715080897</v>
      </c>
      <c r="K73" s="28">
        <f t="shared" si="10"/>
        <v>2008837.0810240591</v>
      </c>
      <c r="L73" s="28">
        <f t="shared" si="10"/>
        <v>3933.7605817156582</v>
      </c>
      <c r="M73" s="28">
        <v>416.82867317677699</v>
      </c>
      <c r="N73" s="28">
        <v>255.45534838368221</v>
      </c>
      <c r="O73" s="28">
        <v>5905.4772900150629</v>
      </c>
      <c r="P73" s="28">
        <v>204798.62426123492</v>
      </c>
      <c r="Q73" s="28">
        <v>236.87494051494099</v>
      </c>
      <c r="R73" s="28">
        <v>9148.4645812573453</v>
      </c>
      <c r="S73" s="28">
        <v>1360.7866648520198</v>
      </c>
      <c r="T73" s="28">
        <v>18685.444285601028</v>
      </c>
      <c r="U73" s="28">
        <v>1044.2017042931518</v>
      </c>
      <c r="V73" s="28">
        <v>402308.37703174434</v>
      </c>
      <c r="W73" s="28">
        <v>6538.2787377207296</v>
      </c>
      <c r="X73" s="28">
        <f t="shared" si="9"/>
        <v>9501039.6211633217</v>
      </c>
    </row>
    <row r="74" spans="1:24" x14ac:dyDescent="0.2">
      <c r="A74" s="22" t="s">
        <v>20</v>
      </c>
      <c r="B74" s="22">
        <v>3039068.6757155927</v>
      </c>
      <c r="C74" s="22">
        <v>2074192.6409122772</v>
      </c>
      <c r="D74" s="22">
        <v>0</v>
      </c>
      <c r="E74" s="22">
        <v>1694571.421345083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2002213.8722179218</v>
      </c>
      <c r="L74" s="22">
        <v>0</v>
      </c>
      <c r="M74" s="22">
        <v>0</v>
      </c>
      <c r="N74" s="22">
        <v>0</v>
      </c>
      <c r="O74" s="22">
        <v>0</v>
      </c>
      <c r="P74" s="22">
        <v>202461.86336856746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400874.78386382194</v>
      </c>
      <c r="W74" s="22">
        <v>0</v>
      </c>
      <c r="X74" s="28">
        <f t="shared" si="9"/>
        <v>9413383.257423263</v>
      </c>
    </row>
    <row r="75" spans="1:24" x14ac:dyDescent="0.2">
      <c r="A75" s="22" t="s">
        <v>21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6914.7664481637639</v>
      </c>
      <c r="S75" s="22">
        <v>0</v>
      </c>
      <c r="T75" s="22">
        <v>12.586247647285319</v>
      </c>
      <c r="U75" s="22">
        <v>0</v>
      </c>
      <c r="V75" s="22">
        <v>0</v>
      </c>
      <c r="W75" s="22">
        <v>0</v>
      </c>
      <c r="X75" s="28">
        <f t="shared" si="9"/>
        <v>6927.3526958110497</v>
      </c>
    </row>
    <row r="76" spans="1:24" x14ac:dyDescent="0.2">
      <c r="A76" s="22" t="s">
        <v>22</v>
      </c>
      <c r="B76" s="22">
        <v>0</v>
      </c>
      <c r="C76" s="22">
        <v>0</v>
      </c>
      <c r="D76" s="22">
        <v>0</v>
      </c>
      <c r="E76" s="22">
        <v>0</v>
      </c>
      <c r="F76" s="22">
        <v>202.04637140294534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0.18158751174620608</v>
      </c>
      <c r="M76" s="22">
        <v>0</v>
      </c>
      <c r="N76" s="22">
        <v>6.2690926674285432</v>
      </c>
      <c r="O76" s="22">
        <v>2577.813074115003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8">
        <f t="shared" si="9"/>
        <v>2786.3101256971231</v>
      </c>
    </row>
    <row r="77" spans="1:24" x14ac:dyDescent="0.2">
      <c r="A77" s="22" t="s">
        <v>23</v>
      </c>
      <c r="B77" s="22">
        <v>1546.5882226945798</v>
      </c>
      <c r="C77" s="22">
        <v>581.21750432299189</v>
      </c>
      <c r="D77" s="22">
        <v>7592.7571440164293</v>
      </c>
      <c r="E77" s="22">
        <v>369.59988610777367</v>
      </c>
      <c r="F77" s="22">
        <v>501.66294080832517</v>
      </c>
      <c r="G77" s="22">
        <v>772.8598030764158</v>
      </c>
      <c r="H77" s="22">
        <v>13897.533997155786</v>
      </c>
      <c r="I77" s="22">
        <v>1056.1147247068698</v>
      </c>
      <c r="J77" s="22">
        <v>3216.8474715080897</v>
      </c>
      <c r="K77" s="22">
        <v>6623.2088061373561</v>
      </c>
      <c r="L77" s="22">
        <v>3933.5789942039119</v>
      </c>
      <c r="M77" s="22">
        <v>416.82867317677699</v>
      </c>
      <c r="N77" s="22">
        <v>249.18625571625367</v>
      </c>
      <c r="O77" s="22">
        <v>3327.6642159000598</v>
      </c>
      <c r="P77" s="22">
        <v>2336.7608926674443</v>
      </c>
      <c r="Q77" s="22">
        <v>236.87494051494099</v>
      </c>
      <c r="R77" s="22">
        <v>2233.6981330935814</v>
      </c>
      <c r="S77" s="22">
        <v>1360.7866648520198</v>
      </c>
      <c r="T77" s="22">
        <v>18672.858037953742</v>
      </c>
      <c r="U77" s="22">
        <v>1044.2017042931518</v>
      </c>
      <c r="V77" s="22">
        <v>1433.5931679223886</v>
      </c>
      <c r="W77" s="22">
        <v>6538.2787377207296</v>
      </c>
      <c r="X77" s="28">
        <f t="shared" si="9"/>
        <v>77942.700918549614</v>
      </c>
    </row>
    <row r="78" spans="1:24" s="32" customFormat="1" x14ac:dyDescent="0.2">
      <c r="A78" s="28" t="s">
        <v>24</v>
      </c>
      <c r="B78" s="28">
        <f>SUM(B79:B91)</f>
        <v>95815.657859655039</v>
      </c>
      <c r="C78" s="28">
        <f t="shared" ref="C78:L78" si="11">SUM(C79:C91)</f>
        <v>47233.362222176023</v>
      </c>
      <c r="D78" s="28">
        <f t="shared" si="11"/>
        <v>197038.94250635518</v>
      </c>
      <c r="E78" s="28">
        <f t="shared" si="11"/>
        <v>300146.02823931794</v>
      </c>
      <c r="F78" s="28">
        <f t="shared" si="11"/>
        <v>247273.65302864974</v>
      </c>
      <c r="G78" s="28">
        <f t="shared" si="11"/>
        <v>198278.62406686056</v>
      </c>
      <c r="H78" s="28">
        <f t="shared" si="11"/>
        <v>343235.48723728687</v>
      </c>
      <c r="I78" s="28">
        <f t="shared" si="11"/>
        <v>91239.945254363978</v>
      </c>
      <c r="J78" s="28">
        <f t="shared" si="11"/>
        <v>160079.48284311261</v>
      </c>
      <c r="K78" s="28">
        <f t="shared" si="11"/>
        <v>367060.82385962084</v>
      </c>
      <c r="L78" s="28">
        <f t="shared" si="11"/>
        <v>82021.176427169135</v>
      </c>
      <c r="M78" s="28">
        <v>339234.4359474837</v>
      </c>
      <c r="N78" s="28">
        <v>193496.2588860525</v>
      </c>
      <c r="O78" s="28">
        <v>151461.68459706372</v>
      </c>
      <c r="P78" s="28">
        <v>246071.92628198842</v>
      </c>
      <c r="Q78" s="28">
        <v>146995.02495585621</v>
      </c>
      <c r="R78" s="28">
        <v>139670.97904195279</v>
      </c>
      <c r="S78" s="28">
        <v>120565.23451996218</v>
      </c>
      <c r="T78" s="28">
        <v>247027.30780548186</v>
      </c>
      <c r="U78" s="28">
        <v>218577.63133547493</v>
      </c>
      <c r="V78" s="28">
        <v>216500.07130001549</v>
      </c>
      <c r="W78" s="28">
        <v>123828.58845655137</v>
      </c>
      <c r="X78" s="28">
        <f t="shared" si="9"/>
        <v>4272852.3266724516</v>
      </c>
    </row>
    <row r="79" spans="1:24" x14ac:dyDescent="0.2">
      <c r="A79" s="22" t="s">
        <v>25</v>
      </c>
      <c r="B79" s="22">
        <v>0</v>
      </c>
      <c r="C79" s="22">
        <v>0</v>
      </c>
      <c r="D79" s="22">
        <v>0</v>
      </c>
      <c r="E79" s="22">
        <v>154149.14402958457</v>
      </c>
      <c r="F79" s="22">
        <v>88417.102197677043</v>
      </c>
      <c r="G79" s="22">
        <v>0</v>
      </c>
      <c r="H79" s="22">
        <v>0</v>
      </c>
      <c r="I79" s="22">
        <v>0</v>
      </c>
      <c r="J79" s="22">
        <v>0</v>
      </c>
      <c r="K79" s="22">
        <v>143248.86650474311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8">
        <f t="shared" si="9"/>
        <v>385815.11273200472</v>
      </c>
    </row>
    <row r="80" spans="1:24" x14ac:dyDescent="0.2">
      <c r="A80" s="22" t="s">
        <v>26</v>
      </c>
      <c r="B80" s="22">
        <v>0</v>
      </c>
      <c r="C80" s="22">
        <v>0</v>
      </c>
      <c r="D80" s="22">
        <v>31794.058880486467</v>
      </c>
      <c r="E80" s="22">
        <v>0</v>
      </c>
      <c r="F80" s="22">
        <v>0</v>
      </c>
      <c r="G80" s="22">
        <v>0</v>
      </c>
      <c r="H80" s="22">
        <v>112553.32064842989</v>
      </c>
      <c r="I80" s="22">
        <v>0</v>
      </c>
      <c r="J80" s="22">
        <v>0</v>
      </c>
      <c r="K80" s="22">
        <v>25172.583486017877</v>
      </c>
      <c r="L80" s="22">
        <v>0</v>
      </c>
      <c r="M80" s="22">
        <v>0</v>
      </c>
      <c r="N80" s="22">
        <v>0</v>
      </c>
      <c r="O80" s="22">
        <v>0</v>
      </c>
      <c r="P80" s="22">
        <v>64685.816464614851</v>
      </c>
      <c r="Q80" s="22">
        <v>0</v>
      </c>
      <c r="R80" s="22">
        <v>29089.015646511649</v>
      </c>
      <c r="S80" s="22">
        <v>0</v>
      </c>
      <c r="T80" s="22">
        <v>137976.80669527996</v>
      </c>
      <c r="U80" s="22">
        <v>0</v>
      </c>
      <c r="V80" s="22">
        <v>0</v>
      </c>
      <c r="W80" s="22">
        <v>0</v>
      </c>
      <c r="X80" s="28">
        <f t="shared" si="9"/>
        <v>401271.60182134068</v>
      </c>
    </row>
    <row r="81" spans="1:24" x14ac:dyDescent="0.2">
      <c r="A81" s="22" t="s">
        <v>27</v>
      </c>
      <c r="B81" s="22">
        <v>41257.157599446196</v>
      </c>
      <c r="C81" s="22">
        <v>5979.6548669013773</v>
      </c>
      <c r="D81" s="22">
        <v>104200.675662383</v>
      </c>
      <c r="E81" s="22">
        <v>31332.780317470479</v>
      </c>
      <c r="F81" s="22">
        <v>21787.8607133857</v>
      </c>
      <c r="G81" s="22">
        <v>23037.884220021584</v>
      </c>
      <c r="H81" s="22">
        <v>118975.19356405723</v>
      </c>
      <c r="I81" s="22">
        <v>6456.9256626484002</v>
      </c>
      <c r="J81" s="22">
        <v>83905.631686288907</v>
      </c>
      <c r="K81" s="22">
        <v>28431.058004237428</v>
      </c>
      <c r="L81" s="22">
        <v>4511.629523327967</v>
      </c>
      <c r="M81" s="22">
        <v>133570.02357568999</v>
      </c>
      <c r="N81" s="22">
        <v>127268.325641</v>
      </c>
      <c r="O81" s="22">
        <v>116977.69774823599</v>
      </c>
      <c r="P81" s="22">
        <v>128032.469880629</v>
      </c>
      <c r="Q81" s="22">
        <v>98900.623364080006</v>
      </c>
      <c r="R81" s="22">
        <v>82636.930330981995</v>
      </c>
      <c r="S81" s="22">
        <v>84939.160556157905</v>
      </c>
      <c r="T81" s="22">
        <v>68296.162913727007</v>
      </c>
      <c r="U81" s="22">
        <v>148668.265143</v>
      </c>
      <c r="V81" s="22">
        <v>153955.39549647231</v>
      </c>
      <c r="W81" s="22">
        <v>51318.465165490801</v>
      </c>
      <c r="X81" s="28">
        <f t="shared" si="9"/>
        <v>1664439.9716356331</v>
      </c>
    </row>
    <row r="82" spans="1:24" x14ac:dyDescent="0.2">
      <c r="A82" s="22" t="s">
        <v>28</v>
      </c>
      <c r="B82" s="22">
        <v>21646.364344019472</v>
      </c>
      <c r="C82" s="22">
        <v>21407.184592599886</v>
      </c>
      <c r="D82" s="22">
        <v>22172.878741393604</v>
      </c>
      <c r="E82" s="22">
        <v>73123.445320494342</v>
      </c>
      <c r="F82" s="22">
        <v>85759.209221312805</v>
      </c>
      <c r="G82" s="22">
        <v>103113.446183359</v>
      </c>
      <c r="H82" s="22">
        <v>51529.908698942498</v>
      </c>
      <c r="I82" s="22">
        <v>60228.680121435515</v>
      </c>
      <c r="J82" s="22">
        <v>21366.523444268605</v>
      </c>
      <c r="K82" s="22">
        <v>128217.13208877596</v>
      </c>
      <c r="L82" s="22">
        <v>65093.159739966803</v>
      </c>
      <c r="M82" s="22">
        <v>118751.99468232665</v>
      </c>
      <c r="N82" s="22">
        <v>50893.712006711423</v>
      </c>
      <c r="O82" s="22">
        <v>16781.846572999999</v>
      </c>
      <c r="P82" s="22">
        <v>8482.2853344519044</v>
      </c>
      <c r="Q82" s="22">
        <v>22564.254631</v>
      </c>
      <c r="R82" s="22">
        <v>16964.570668903809</v>
      </c>
      <c r="S82" s="22">
        <v>25446.856003355711</v>
      </c>
      <c r="T82" s="22">
        <v>15458.1598426</v>
      </c>
      <c r="U82" s="22">
        <v>49895.324568144999</v>
      </c>
      <c r="V82" s="22">
        <v>33929.141337807603</v>
      </c>
      <c r="W82" s="22">
        <v>30251.365241</v>
      </c>
      <c r="X82" s="28">
        <f t="shared" si="9"/>
        <v>1043077.4433858705</v>
      </c>
    </row>
    <row r="83" spans="1:24" x14ac:dyDescent="0.2">
      <c r="A83" s="22" t="s">
        <v>29</v>
      </c>
      <c r="B83" s="22">
        <v>7443.5663882557501</v>
      </c>
      <c r="C83" s="22">
        <v>5033.2375921705006</v>
      </c>
      <c r="D83" s="22">
        <v>11018.620411191909</v>
      </c>
      <c r="E83" s="22">
        <v>12583.093980426253</v>
      </c>
      <c r="F83" s="22">
        <v>6966.993622134908</v>
      </c>
      <c r="G83" s="22">
        <v>7549.8563882557519</v>
      </c>
      <c r="H83" s="22">
        <v>10066.475184341001</v>
      </c>
      <c r="I83" s="22">
        <v>5438.6724635610644</v>
      </c>
      <c r="J83" s="22">
        <v>6616.2485986991533</v>
      </c>
      <c r="K83" s="22">
        <v>7656.14638825576</v>
      </c>
      <c r="L83" s="22">
        <v>1258.3093980426252</v>
      </c>
      <c r="M83" s="22">
        <v>12036.775128266498</v>
      </c>
      <c r="N83" s="22">
        <v>2169.1204622999999</v>
      </c>
      <c r="O83" s="22">
        <v>2188.504568775727</v>
      </c>
      <c r="P83" s="22">
        <v>17508.036550205816</v>
      </c>
      <c r="Q83" s="22">
        <v>13131.027412654361</v>
      </c>
      <c r="R83" s="22">
        <v>2176.5324876210002</v>
      </c>
      <c r="S83" s="22">
        <v>2136.4856940999998</v>
      </c>
      <c r="T83" s="22">
        <v>4263.2315243009098</v>
      </c>
      <c r="U83" s="22">
        <v>4377.0091375514539</v>
      </c>
      <c r="V83" s="22">
        <v>13033.42440766473</v>
      </c>
      <c r="W83" s="22">
        <v>6565.5137063271804</v>
      </c>
      <c r="X83" s="28">
        <f t="shared" si="9"/>
        <v>161216.88149510231</v>
      </c>
    </row>
    <row r="84" spans="1:24" x14ac:dyDescent="0.2">
      <c r="A84" s="22" t="s">
        <v>30</v>
      </c>
      <c r="B84" s="22">
        <v>226.3773554722826</v>
      </c>
      <c r="C84" s="22">
        <v>617.17597398210296</v>
      </c>
      <c r="D84" s="22">
        <v>475.20001744829881</v>
      </c>
      <c r="E84" s="22">
        <v>144.95438566952956</v>
      </c>
      <c r="F84" s="22">
        <v>279.71693849778137</v>
      </c>
      <c r="G84" s="22">
        <v>263.4402536730787</v>
      </c>
      <c r="H84" s="22">
        <v>364.0904142043903</v>
      </c>
      <c r="I84" s="22">
        <v>220.64572503245282</v>
      </c>
      <c r="J84" s="22">
        <v>262.80035850865585</v>
      </c>
      <c r="K84" s="22">
        <v>361.11198506866492</v>
      </c>
      <c r="L84" s="22">
        <v>155.14621851080813</v>
      </c>
      <c r="M84" s="22">
        <v>5067.9658287107923</v>
      </c>
      <c r="N84" s="22">
        <v>1266.9914571776981</v>
      </c>
      <c r="O84" s="22">
        <v>1742.113253619335</v>
      </c>
      <c r="P84" s="22">
        <v>3800.9743715330947</v>
      </c>
      <c r="Q84" s="22">
        <v>1288.6235139999999</v>
      </c>
      <c r="R84" s="22">
        <v>1132.2547810000001</v>
      </c>
      <c r="S84" s="22">
        <v>1024.328546</v>
      </c>
      <c r="T84" s="22">
        <v>1868.8123993371053</v>
      </c>
      <c r="U84" s="22">
        <v>1900.4871857665473</v>
      </c>
      <c r="V84" s="22">
        <v>3167.4786429442456</v>
      </c>
      <c r="W84" s="22">
        <v>2533.9829143553961</v>
      </c>
      <c r="X84" s="28">
        <f t="shared" si="9"/>
        <v>28164.672520512257</v>
      </c>
    </row>
    <row r="85" spans="1:24" x14ac:dyDescent="0.2">
      <c r="A85" s="22" t="s">
        <v>31</v>
      </c>
      <c r="B85" s="22">
        <v>1616.119389371881</v>
      </c>
      <c r="C85" s="22">
        <v>836.27332821974187</v>
      </c>
      <c r="D85" s="22">
        <v>1161.5028488896883</v>
      </c>
      <c r="E85" s="22">
        <v>1566.1331878867504</v>
      </c>
      <c r="F85" s="22">
        <v>1393.6138487872367</v>
      </c>
      <c r="G85" s="22">
        <v>1094.0027150913199</v>
      </c>
      <c r="H85" s="22">
        <v>2320.369855113051</v>
      </c>
      <c r="I85" s="22">
        <v>908.22766290203003</v>
      </c>
      <c r="J85" s="22">
        <v>1708.7720642133804</v>
      </c>
      <c r="K85" s="22">
        <v>1510.4075489690372</v>
      </c>
      <c r="L85" s="22">
        <v>922.73150531260637</v>
      </c>
      <c r="M85" s="22">
        <v>10588.81275164699</v>
      </c>
      <c r="N85" s="22">
        <v>2842.5231478000001</v>
      </c>
      <c r="O85" s="22">
        <v>3652.2546397999999</v>
      </c>
      <c r="P85" s="22">
        <v>4626.4773642352702</v>
      </c>
      <c r="Q85" s="22">
        <v>2362.3695210000001</v>
      </c>
      <c r="R85" s="22">
        <v>1925.2386821176344</v>
      </c>
      <c r="S85" s="22">
        <v>1135.5841203</v>
      </c>
      <c r="T85" s="22">
        <v>2813.09670529409</v>
      </c>
      <c r="U85" s="22">
        <v>2738.3353874117201</v>
      </c>
      <c r="V85" s="22">
        <v>2450.4232579999998</v>
      </c>
      <c r="W85" s="22">
        <v>7700.9547284705377</v>
      </c>
      <c r="X85" s="28">
        <f t="shared" si="9"/>
        <v>57874.224260832969</v>
      </c>
    </row>
    <row r="86" spans="1:24" x14ac:dyDescent="0.2">
      <c r="A86" s="22" t="s">
        <v>32</v>
      </c>
      <c r="B86" s="22">
        <v>10122.431700675699</v>
      </c>
      <c r="C86" s="22">
        <v>5260.9463503378502</v>
      </c>
      <c r="D86" s="22">
        <v>9175.783062729477</v>
      </c>
      <c r="E86" s="22">
        <v>10273.59994347722</v>
      </c>
      <c r="F86" s="22">
        <v>16286.773879007951</v>
      </c>
      <c r="G86" s="22">
        <v>15782.839051013552</v>
      </c>
      <c r="H86" s="22">
        <v>13152.365875844625</v>
      </c>
      <c r="I86" s="22">
        <v>8891.4195255067807</v>
      </c>
      <c r="J86" s="22">
        <v>9921.3537006756978</v>
      </c>
      <c r="K86" s="22">
        <v>10521.8927006757</v>
      </c>
      <c r="L86" s="22">
        <v>5260.9463503378502</v>
      </c>
      <c r="M86" s="22">
        <v>13960.091896292535</v>
      </c>
      <c r="N86" s="22">
        <v>4353.8512419374656</v>
      </c>
      <c r="O86" s="22">
        <v>3523.2341780000002</v>
      </c>
      <c r="P86" s="22">
        <v>6530.7768629061984</v>
      </c>
      <c r="Q86" s="22">
        <v>4348.3418256300001</v>
      </c>
      <c r="R86" s="22">
        <v>1413.20013229037</v>
      </c>
      <c r="S86" s="22">
        <v>1306.1553725812396</v>
      </c>
      <c r="T86" s="22">
        <v>2635.5781244999998</v>
      </c>
      <c r="U86" s="22">
        <v>2176.9256209687328</v>
      </c>
      <c r="V86" s="22">
        <v>3562.1458746200001</v>
      </c>
      <c r="W86" s="22">
        <v>10890.137521151131</v>
      </c>
      <c r="X86" s="28">
        <f t="shared" si="9"/>
        <v>169350.79079116011</v>
      </c>
    </row>
    <row r="87" spans="1:24" x14ac:dyDescent="0.2">
      <c r="A87" s="22" t="s">
        <v>33</v>
      </c>
      <c r="B87" s="22">
        <v>3406.0556015890129</v>
      </c>
      <c r="C87" s="22">
        <v>2554.5417011917598</v>
      </c>
      <c r="D87" s="22">
        <v>1092.3133342532158</v>
      </c>
      <c r="E87" s="22">
        <v>5109.0834023835196</v>
      </c>
      <c r="F87" s="22">
        <v>10557.799143394372</v>
      </c>
      <c r="G87" s="22">
        <v>27248.444812712103</v>
      </c>
      <c r="H87" s="22">
        <v>17030.278007945064</v>
      </c>
      <c r="I87" s="22">
        <v>1703.0278007945064</v>
      </c>
      <c r="J87" s="22">
        <v>16962.156895913286</v>
      </c>
      <c r="K87" s="22">
        <v>11904.164327553603</v>
      </c>
      <c r="L87" s="22">
        <v>851.51390039725322</v>
      </c>
      <c r="M87" s="22">
        <v>15082.5702048491</v>
      </c>
      <c r="N87" s="22">
        <v>1286.2153645648</v>
      </c>
      <c r="O87" s="22">
        <v>2092.1989539271581</v>
      </c>
      <c r="P87" s="22">
        <v>2789.5986052362105</v>
      </c>
      <c r="Q87" s="22">
        <v>1394.7993026181052</v>
      </c>
      <c r="R87" s="22">
        <v>1116.1596569999999</v>
      </c>
      <c r="S87" s="22">
        <v>1697.3996513090499</v>
      </c>
      <c r="T87" s="22">
        <v>2368.79581570863</v>
      </c>
      <c r="U87" s="22">
        <v>1236.564248632</v>
      </c>
      <c r="V87" s="22">
        <v>1813.2390934035368</v>
      </c>
      <c r="W87" s="22">
        <v>6973.9965130905257</v>
      </c>
      <c r="X87" s="28">
        <f t="shared" si="9"/>
        <v>136270.91633846681</v>
      </c>
    </row>
    <row r="88" spans="1:24" x14ac:dyDescent="0.2">
      <c r="A88" s="22" t="s">
        <v>34</v>
      </c>
      <c r="B88" s="22">
        <v>86.802152761605754</v>
      </c>
      <c r="C88" s="22">
        <v>68.252101841070512</v>
      </c>
      <c r="D88" s="22">
        <v>115.736203682141</v>
      </c>
      <c r="E88" s="22">
        <v>173.60430552321151</v>
      </c>
      <c r="F88" s="22">
        <v>309.83326524700874</v>
      </c>
      <c r="G88" s="22">
        <v>462.94481472856398</v>
      </c>
      <c r="H88" s="22">
        <v>405.07671288749356</v>
      </c>
      <c r="I88" s="22">
        <v>47.484101841070498</v>
      </c>
      <c r="J88" s="22">
        <v>434.01076380802874</v>
      </c>
      <c r="K88" s="22">
        <v>173.60430552321151</v>
      </c>
      <c r="L88" s="22">
        <v>34.720861104642296</v>
      </c>
      <c r="M88" s="22">
        <v>714.99984287771247</v>
      </c>
      <c r="N88" s="22">
        <v>25.94075198133314</v>
      </c>
      <c r="O88" s="22">
        <v>21.617293317777619</v>
      </c>
      <c r="P88" s="22">
        <v>86.469173271110478</v>
      </c>
      <c r="Q88" s="22">
        <v>43.234586635555239</v>
      </c>
      <c r="R88" s="22">
        <v>33.632541000000003</v>
      </c>
      <c r="S88" s="22">
        <v>23.2651478921</v>
      </c>
      <c r="T88" s="22">
        <v>32.256421400000001</v>
      </c>
      <c r="U88" s="22">
        <v>36.563258742099997</v>
      </c>
      <c r="V88" s="22">
        <v>44.214321300000002</v>
      </c>
      <c r="W88" s="22">
        <v>64.851879953332841</v>
      </c>
      <c r="X88" s="28">
        <f t="shared" si="9"/>
        <v>3439.1148073190693</v>
      </c>
    </row>
    <row r="89" spans="1:24" x14ac:dyDescent="0.2">
      <c r="A89" s="22" t="s">
        <v>35</v>
      </c>
      <c r="B89" s="22">
        <v>6410.5835968107422</v>
      </c>
      <c r="C89" s="22">
        <v>3205.2917984053711</v>
      </c>
      <c r="D89" s="22">
        <v>4006.6147480067129</v>
      </c>
      <c r="E89" s="22">
        <v>8113.2294960134304</v>
      </c>
      <c r="F89" s="22">
        <v>8573.5706534718829</v>
      </c>
      <c r="G89" s="22">
        <v>12831.140740033574</v>
      </c>
      <c r="H89" s="22">
        <v>9615.8753952161132</v>
      </c>
      <c r="I89" s="22">
        <v>3095.3017984053699</v>
      </c>
      <c r="J89" s="22">
        <v>8013.2459496013398</v>
      </c>
      <c r="K89" s="22">
        <v>5609.2606472093994</v>
      </c>
      <c r="L89" s="22">
        <v>1602.6458992026855</v>
      </c>
      <c r="M89" s="22">
        <v>12860.355980207823</v>
      </c>
      <c r="N89" s="22">
        <v>2032.9310195418147</v>
      </c>
      <c r="O89" s="22">
        <v>1355.28734636121</v>
      </c>
      <c r="P89" s="22">
        <v>5421.1493854448399</v>
      </c>
      <c r="Q89" s="22">
        <v>1762.2365156200001</v>
      </c>
      <c r="R89" s="22">
        <v>1238.5469214570001</v>
      </c>
      <c r="S89" s="22">
        <v>1032.6654897000001</v>
      </c>
      <c r="T89" s="22">
        <v>9487.0114245284694</v>
      </c>
      <c r="U89" s="22">
        <v>4065.8620390836295</v>
      </c>
      <c r="V89" s="22">
        <v>2710.57469272242</v>
      </c>
      <c r="W89" s="22">
        <v>4065.8620390836295</v>
      </c>
      <c r="X89" s="28">
        <f t="shared" si="9"/>
        <v>117109.24357612745</v>
      </c>
    </row>
    <row r="90" spans="1:24" x14ac:dyDescent="0.2">
      <c r="A90" s="22" t="s">
        <v>36</v>
      </c>
      <c r="B90" s="22">
        <v>1773.7164663442461</v>
      </c>
      <c r="C90" s="22">
        <v>928.66556640249996</v>
      </c>
      <c r="D90" s="22">
        <v>900.49557850020142</v>
      </c>
      <c r="E90" s="22">
        <v>1342.84974401052</v>
      </c>
      <c r="F90" s="22">
        <v>5644.2864286873655</v>
      </c>
      <c r="G90" s="22">
        <v>4871.2152500472803</v>
      </c>
      <c r="H90" s="22">
        <v>2052.9948515613401</v>
      </c>
      <c r="I90" s="22">
        <v>556.76954436028336</v>
      </c>
      <c r="J90" s="22">
        <v>1113.5390887205667</v>
      </c>
      <c r="K90" s="22">
        <v>2360.9197127087782</v>
      </c>
      <c r="L90" s="22">
        <v>509.75360030878898</v>
      </c>
      <c r="M90" s="22">
        <v>10172.307113662995</v>
      </c>
      <c r="N90" s="22">
        <v>212.6542178</v>
      </c>
      <c r="O90" s="22">
        <v>1541.2586535853025</v>
      </c>
      <c r="P90" s="22">
        <v>411.00230762274731</v>
      </c>
      <c r="Q90" s="22">
        <v>3.0825173071706051</v>
      </c>
      <c r="R90" s="22">
        <v>32.880184609819786</v>
      </c>
      <c r="S90" s="22">
        <v>205.50115381137365</v>
      </c>
      <c r="T90" s="22">
        <v>41.100230762274727</v>
      </c>
      <c r="U90" s="22">
        <v>1027.5057690568683</v>
      </c>
      <c r="V90" s="22">
        <v>20.961117688760112</v>
      </c>
      <c r="W90" s="22">
        <v>2466.0138457364842</v>
      </c>
      <c r="X90" s="28">
        <f t="shared" si="9"/>
        <v>38189.472943295674</v>
      </c>
    </row>
    <row r="91" spans="1:24" x14ac:dyDescent="0.2">
      <c r="A91" s="22" t="s">
        <v>37</v>
      </c>
      <c r="B91" s="22">
        <v>1826.4832649081234</v>
      </c>
      <c r="C91" s="22">
        <v>1342.1383501238533</v>
      </c>
      <c r="D91" s="22">
        <v>10925.063017390421</v>
      </c>
      <c r="E91" s="22">
        <v>2234.110126378127</v>
      </c>
      <c r="F91" s="22">
        <v>1296.8931170456867</v>
      </c>
      <c r="G91" s="22">
        <v>2023.4096379247337</v>
      </c>
      <c r="H91" s="22">
        <v>5169.5380287442067</v>
      </c>
      <c r="I91" s="22">
        <v>3692.790847876513</v>
      </c>
      <c r="J91" s="22">
        <v>9775.2002924149838</v>
      </c>
      <c r="K91" s="22">
        <v>1893.6761598822698</v>
      </c>
      <c r="L91" s="22">
        <v>1820.6194306570967</v>
      </c>
      <c r="M91" s="22">
        <v>6428.5389429525003</v>
      </c>
      <c r="N91" s="22">
        <v>1143.9935752379479</v>
      </c>
      <c r="O91" s="22">
        <v>1585.6713884411893</v>
      </c>
      <c r="P91" s="22">
        <v>3696.8699818373352</v>
      </c>
      <c r="Q91" s="22">
        <v>1196.431765311035</v>
      </c>
      <c r="R91" s="22">
        <v>1912.01700845953</v>
      </c>
      <c r="S91" s="22">
        <v>1617.832784754775</v>
      </c>
      <c r="T91" s="22">
        <v>1786.2957080434346</v>
      </c>
      <c r="U91" s="22">
        <v>2454.7889771168798</v>
      </c>
      <c r="V91" s="22">
        <v>1813.073057391877</v>
      </c>
      <c r="W91" s="22">
        <v>997.44490189235944</v>
      </c>
      <c r="X91" s="28">
        <f t="shared" si="9"/>
        <v>66632.880364784884</v>
      </c>
    </row>
    <row r="92" spans="1:24" s="32" customFormat="1" x14ac:dyDescent="0.2">
      <c r="A92" s="28" t="s">
        <v>38</v>
      </c>
      <c r="B92" s="28">
        <v>8637.2819362854843</v>
      </c>
      <c r="C92" s="28">
        <v>0</v>
      </c>
      <c r="D92" s="28">
        <v>25835.409685526494</v>
      </c>
      <c r="E92" s="28">
        <v>104886.58539230231</v>
      </c>
      <c r="F92" s="28">
        <v>0</v>
      </c>
      <c r="G92" s="28">
        <v>0</v>
      </c>
      <c r="H92" s="28">
        <v>55492.625537550994</v>
      </c>
      <c r="I92" s="28">
        <v>0</v>
      </c>
      <c r="J92" s="28">
        <v>0</v>
      </c>
      <c r="K92" s="28">
        <v>20796.740435615528</v>
      </c>
      <c r="L92" s="28">
        <v>0</v>
      </c>
      <c r="M92" s="28">
        <v>0</v>
      </c>
      <c r="N92" s="28">
        <v>0</v>
      </c>
      <c r="O92" s="28">
        <v>0</v>
      </c>
      <c r="P92" s="28">
        <v>34396.255498482031</v>
      </c>
      <c r="Q92" s="28">
        <v>0</v>
      </c>
      <c r="R92" s="28">
        <v>0</v>
      </c>
      <c r="S92" s="28">
        <v>0</v>
      </c>
      <c r="T92" s="28">
        <v>37468.49449047869</v>
      </c>
      <c r="U92" s="28">
        <v>40281.836994888952</v>
      </c>
      <c r="V92" s="28">
        <v>16577.466427801737</v>
      </c>
      <c r="W92" s="28">
        <v>0</v>
      </c>
      <c r="X92" s="28">
        <f t="shared" si="9"/>
        <v>344372.69639893225</v>
      </c>
    </row>
    <row r="93" spans="1:24" s="32" customFormat="1" x14ac:dyDescent="0.2">
      <c r="A93" s="28" t="s">
        <v>39</v>
      </c>
      <c r="B93" s="28">
        <v>3099.0688243362702</v>
      </c>
      <c r="C93" s="28">
        <v>2189.7077489568301</v>
      </c>
      <c r="D93" s="28">
        <v>2032.4395215089862</v>
      </c>
      <c r="E93" s="28">
        <v>2636.2108809301199</v>
      </c>
      <c r="F93" s="28">
        <v>1697.49116485131</v>
      </c>
      <c r="G93" s="28">
        <v>2704.2728839064098</v>
      </c>
      <c r="H93" s="28">
        <v>2057.0384536820961</v>
      </c>
      <c r="I93" s="28">
        <v>1449.4622562849299</v>
      </c>
      <c r="J93" s="28">
        <v>1821.77487856267</v>
      </c>
      <c r="K93" s="28">
        <v>2853.1794231465801</v>
      </c>
      <c r="L93" s="28">
        <v>1564.01387248274</v>
      </c>
      <c r="M93" s="28">
        <v>3590.9598764892617</v>
      </c>
      <c r="N93" s="28">
        <v>2127.7332141357774</v>
      </c>
      <c r="O93" s="28">
        <v>2330.9117028624819</v>
      </c>
      <c r="P93" s="28">
        <v>2009.9198568618069</v>
      </c>
      <c r="Q93" s="28">
        <v>1974.5290406528479</v>
      </c>
      <c r="R93" s="28">
        <v>2202.0462540749504</v>
      </c>
      <c r="S93" s="28">
        <v>1519.0987713376201</v>
      </c>
      <c r="T93" s="28">
        <v>1983.4186510176496</v>
      </c>
      <c r="U93" s="28">
        <v>2112.5113944199352</v>
      </c>
      <c r="V93" s="28">
        <v>2683.978874867139</v>
      </c>
      <c r="W93" s="28">
        <v>8068.1041739084167</v>
      </c>
      <c r="X93" s="28">
        <f t="shared" si="9"/>
        <v>54707.871719276838</v>
      </c>
    </row>
    <row r="94" spans="1:24" s="32" customFormat="1" x14ac:dyDescent="0.2">
      <c r="A94" s="28" t="s">
        <v>40</v>
      </c>
      <c r="B94" s="28">
        <v>69105.742887732646</v>
      </c>
      <c r="C94" s="28">
        <v>36267.153710011698</v>
      </c>
      <c r="D94" s="28">
        <v>57309.117050187502</v>
      </c>
      <c r="E94" s="28">
        <v>35254.1518027028</v>
      </c>
      <c r="F94" s="28">
        <v>30887.797553519398</v>
      </c>
      <c r="G94" s="28">
        <v>30635.060054218</v>
      </c>
      <c r="H94" s="28">
        <v>27331.829066705999</v>
      </c>
      <c r="I94" s="28">
        <v>10668.114298909088</v>
      </c>
      <c r="J94" s="28">
        <v>15879.398024035676</v>
      </c>
      <c r="K94" s="28">
        <v>149987.23956379481</v>
      </c>
      <c r="L94" s="28">
        <v>26915.385279985072</v>
      </c>
      <c r="M94" s="28">
        <v>97437.152669031639</v>
      </c>
      <c r="N94" s="28">
        <v>42235.655414259207</v>
      </c>
      <c r="O94" s="28">
        <v>39152.803071989998</v>
      </c>
      <c r="P94" s="28">
        <v>33473.799150282997</v>
      </c>
      <c r="Q94" s="28">
        <v>16843.081131584098</v>
      </c>
      <c r="R94" s="28">
        <v>36643.350876514</v>
      </c>
      <c r="S94" s="28">
        <v>28356.669572613999</v>
      </c>
      <c r="T94" s="28">
        <v>35358.766716598002</v>
      </c>
      <c r="U94" s="28">
        <v>38201.066866789399</v>
      </c>
      <c r="V94" s="28">
        <v>34174.708920482197</v>
      </c>
      <c r="W94" s="28">
        <v>1252877.2312247795</v>
      </c>
      <c r="X94" s="28">
        <f t="shared" si="9"/>
        <v>2144995.2749067275</v>
      </c>
    </row>
    <row r="95" spans="1:24" s="32" customFormat="1" x14ac:dyDescent="0.2">
      <c r="A95" s="28" t="s">
        <v>41</v>
      </c>
      <c r="B95" s="28">
        <v>187468.96201286884</v>
      </c>
      <c r="C95" s="28">
        <v>100862.68964596</v>
      </c>
      <c r="D95" s="28">
        <v>120192.121525325</v>
      </c>
      <c r="E95" s="28">
        <v>173795.8109740268</v>
      </c>
      <c r="F95" s="28">
        <v>328377.86510122602</v>
      </c>
      <c r="G95" s="28">
        <v>339180.98616582807</v>
      </c>
      <c r="H95" s="28">
        <v>166211.94556313846</v>
      </c>
      <c r="I95" s="28">
        <v>131346.02092511719</v>
      </c>
      <c r="J95" s="28">
        <v>275691.24299961544</v>
      </c>
      <c r="K95" s="28">
        <v>218474.49748747027</v>
      </c>
      <c r="L95" s="28">
        <v>123012.07181560225</v>
      </c>
      <c r="M95" s="28">
        <v>342976.94571070798</v>
      </c>
      <c r="N95" s="28">
        <v>337608.16260324797</v>
      </c>
      <c r="O95" s="28">
        <v>177318.79489384024</v>
      </c>
      <c r="P95" s="28">
        <v>280024.11075035471</v>
      </c>
      <c r="Q95" s="28">
        <v>187135.01083835997</v>
      </c>
      <c r="R95" s="28">
        <v>200765.26712789794</v>
      </c>
      <c r="S95" s="28">
        <v>360458.96404773614</v>
      </c>
      <c r="T95" s="28">
        <v>263211.50409154169</v>
      </c>
      <c r="U95" s="28">
        <v>309065.93508666812</v>
      </c>
      <c r="V95" s="28">
        <v>274132.10126498219</v>
      </c>
      <c r="W95" s="28">
        <v>1714328.1442477587</v>
      </c>
      <c r="X95" s="28">
        <f t="shared" si="9"/>
        <v>6611639.1548792738</v>
      </c>
    </row>
    <row r="96" spans="1:24" s="32" customFormat="1" x14ac:dyDescent="0.2">
      <c r="A96" s="28" t="s">
        <v>42</v>
      </c>
      <c r="B96" s="28">
        <v>16122.387140647301</v>
      </c>
      <c r="C96" s="28">
        <v>10645.495050441101</v>
      </c>
      <c r="D96" s="28">
        <v>9126.9252823655861</v>
      </c>
      <c r="E96" s="28">
        <v>10659.8580038033</v>
      </c>
      <c r="F96" s="28">
        <v>18381.750758485701</v>
      </c>
      <c r="G96" s="28">
        <v>24231.578725506188</v>
      </c>
      <c r="H96" s="28">
        <v>8455.9706868679696</v>
      </c>
      <c r="I96" s="28">
        <v>10025.992506903387</v>
      </c>
      <c r="J96" s="28">
        <v>9026.5352275374735</v>
      </c>
      <c r="K96" s="28">
        <v>10501.178964525499</v>
      </c>
      <c r="L96" s="28">
        <v>2037.8896732527</v>
      </c>
      <c r="M96" s="28">
        <v>18588.260601421021</v>
      </c>
      <c r="N96" s="28">
        <v>5745.6067532732923</v>
      </c>
      <c r="O96" s="28">
        <v>4398.1120781725585</v>
      </c>
      <c r="P96" s="28">
        <v>5476.6832480557214</v>
      </c>
      <c r="Q96" s="28">
        <v>3364.0069077377239</v>
      </c>
      <c r="R96" s="28">
        <v>2982.3883326363548</v>
      </c>
      <c r="S96" s="28">
        <v>4871.8853242917567</v>
      </c>
      <c r="T96" s="28">
        <v>4307.7569726025577</v>
      </c>
      <c r="U96" s="28">
        <v>8327.4809051253451</v>
      </c>
      <c r="V96" s="28">
        <v>2849.0153265743479</v>
      </c>
      <c r="W96" s="28">
        <v>282395.788174733</v>
      </c>
      <c r="X96" s="28">
        <f t="shared" si="9"/>
        <v>472522.54664495995</v>
      </c>
    </row>
    <row r="97" spans="1:24" s="32" customFormat="1" x14ac:dyDescent="0.2">
      <c r="A97" s="28" t="s">
        <v>43</v>
      </c>
      <c r="B97" s="28">
        <f>SUM(B98:B103)</f>
        <v>12707.451561267535</v>
      </c>
      <c r="C97" s="28">
        <f t="shared" ref="C97:L97" si="12">SUM(C98:C103)</f>
        <v>13516.7772339905</v>
      </c>
      <c r="D97" s="28">
        <f t="shared" si="12"/>
        <v>14738.93297805305</v>
      </c>
      <c r="E97" s="28">
        <f t="shared" si="12"/>
        <v>42083.332910349454</v>
      </c>
      <c r="F97" s="28">
        <f t="shared" si="12"/>
        <v>12182.564861169576</v>
      </c>
      <c r="G97" s="28">
        <f t="shared" si="12"/>
        <v>18219.349526814764</v>
      </c>
      <c r="H97" s="28">
        <f t="shared" si="12"/>
        <v>39269.640640291036</v>
      </c>
      <c r="I97" s="28">
        <f t="shared" si="12"/>
        <v>9406.1527730174348</v>
      </c>
      <c r="J97" s="28">
        <f t="shared" si="12"/>
        <v>37805.701091605682</v>
      </c>
      <c r="K97" s="28">
        <f t="shared" si="12"/>
        <v>54466.342661346782</v>
      </c>
      <c r="L97" s="28">
        <f t="shared" si="12"/>
        <v>3422.0403770431012</v>
      </c>
      <c r="M97" s="28">
        <v>34235.35698266753</v>
      </c>
      <c r="N97" s="28">
        <v>8148.4215263073438</v>
      </c>
      <c r="O97" s="28">
        <v>11698.590203347134</v>
      </c>
      <c r="P97" s="28">
        <v>28334.007173035629</v>
      </c>
      <c r="Q97" s="28">
        <v>6139.8619319991149</v>
      </c>
      <c r="R97" s="28">
        <v>8928.7112192071181</v>
      </c>
      <c r="S97" s="28">
        <v>3598.0069229512674</v>
      </c>
      <c r="T97" s="28">
        <v>10478.653121394902</v>
      </c>
      <c r="U97" s="28">
        <v>9848.3183809900784</v>
      </c>
      <c r="V97" s="28">
        <v>12078.882008866269</v>
      </c>
      <c r="W97" s="28">
        <v>146561.10882978028</v>
      </c>
      <c r="X97" s="28">
        <f t="shared" si="9"/>
        <v>537868.20491549559</v>
      </c>
    </row>
    <row r="98" spans="1:24" x14ac:dyDescent="0.2">
      <c r="A98" s="22" t="s">
        <v>44</v>
      </c>
      <c r="B98" s="22">
        <v>10291.295995484947</v>
      </c>
      <c r="C98" s="22">
        <v>10921.400655688194</v>
      </c>
      <c r="D98" s="22">
        <v>8260.8209388851064</v>
      </c>
      <c r="E98" s="22">
        <v>37863.336333394414</v>
      </c>
      <c r="F98" s="22">
        <v>9798.2515025109478</v>
      </c>
      <c r="G98" s="22">
        <v>8120.659862895016</v>
      </c>
      <c r="H98" s="22">
        <v>37681.002898256862</v>
      </c>
      <c r="I98" s="22">
        <v>8748.2837960895886</v>
      </c>
      <c r="J98" s="22">
        <v>35861.389637394328</v>
      </c>
      <c r="K98" s="22">
        <v>38763.220055790982</v>
      </c>
      <c r="L98" s="22">
        <v>3182.7727521290071</v>
      </c>
      <c r="M98" s="22">
        <v>31411.585565584963</v>
      </c>
      <c r="N98" s="22">
        <v>7489.9350209395961</v>
      </c>
      <c r="O98" s="22">
        <v>10913.958474662169</v>
      </c>
      <c r="P98" s="22">
        <v>24843.860810120004</v>
      </c>
      <c r="Q98" s="22">
        <v>5543.184500882513</v>
      </c>
      <c r="R98" s="22">
        <v>8289.9694812370271</v>
      </c>
      <c r="S98" s="22">
        <v>3239.2092915763442</v>
      </c>
      <c r="T98" s="22">
        <v>9596.6924330561651</v>
      </c>
      <c r="U98" s="22">
        <v>8722.8563442506766</v>
      </c>
      <c r="V98" s="22">
        <v>10658.443592768726</v>
      </c>
      <c r="W98" s="22">
        <v>116504.86323537541</v>
      </c>
      <c r="X98" s="28">
        <f t="shared" si="9"/>
        <v>446706.99317897297</v>
      </c>
    </row>
    <row r="99" spans="1:24" x14ac:dyDescent="0.2">
      <c r="A99" s="22" t="s">
        <v>45</v>
      </c>
      <c r="B99" s="22">
        <v>0</v>
      </c>
      <c r="C99" s="22">
        <v>0</v>
      </c>
      <c r="D99" s="22">
        <v>0</v>
      </c>
      <c r="E99" s="22">
        <v>0</v>
      </c>
      <c r="F99" s="22">
        <v>38.012994241905893</v>
      </c>
      <c r="G99" s="22">
        <v>9.910277828429841</v>
      </c>
      <c r="H99" s="22">
        <v>13.80360126102728</v>
      </c>
      <c r="I99" s="22">
        <v>6.8664067811263907</v>
      </c>
      <c r="J99" s="22">
        <v>4.5304127215679282</v>
      </c>
      <c r="K99" s="22">
        <v>2.6191448546564584</v>
      </c>
      <c r="L99" s="22">
        <v>7.7866468651948759</v>
      </c>
      <c r="M99" s="22">
        <v>0</v>
      </c>
      <c r="N99" s="22">
        <v>16.281170718134739</v>
      </c>
      <c r="O99" s="22">
        <v>0</v>
      </c>
      <c r="P99" s="22">
        <v>0</v>
      </c>
      <c r="Q99" s="22">
        <v>0</v>
      </c>
      <c r="R99" s="22">
        <v>12.246271887988305</v>
      </c>
      <c r="S99" s="22">
        <v>12.741785779409796</v>
      </c>
      <c r="T99" s="22">
        <v>0</v>
      </c>
      <c r="U99" s="22">
        <v>25.341996161270597</v>
      </c>
      <c r="V99" s="22">
        <v>0</v>
      </c>
      <c r="W99" s="22">
        <v>0</v>
      </c>
      <c r="X99" s="28">
        <f t="shared" si="9"/>
        <v>150.14070910071212</v>
      </c>
    </row>
    <row r="100" spans="1:24" x14ac:dyDescent="0.2">
      <c r="A100" s="22" t="s">
        <v>46</v>
      </c>
      <c r="B100" s="22">
        <v>142.97700385857291</v>
      </c>
      <c r="C100" s="22">
        <v>2144.6550578785932</v>
      </c>
      <c r="D100" s="22">
        <v>1462.9187871210895</v>
      </c>
      <c r="E100" s="22">
        <v>398.3008539874055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1449.5627731459094</v>
      </c>
      <c r="L100" s="22">
        <v>0</v>
      </c>
      <c r="M100" s="22">
        <v>78.637352122215106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62.654477318019993</v>
      </c>
      <c r="V100" s="22">
        <v>119.04350690423865</v>
      </c>
      <c r="W100" s="22">
        <v>0</v>
      </c>
      <c r="X100" s="28">
        <f t="shared" si="9"/>
        <v>5858.7498123360447</v>
      </c>
    </row>
    <row r="101" spans="1:24" x14ac:dyDescent="0.2">
      <c r="A101" s="22" t="s">
        <v>47</v>
      </c>
      <c r="B101" s="26">
        <v>1104.0187608298997</v>
      </c>
      <c r="C101" s="22">
        <v>0</v>
      </c>
      <c r="D101" s="22">
        <v>1124.9272277062389</v>
      </c>
      <c r="E101" s="22">
        <v>1791.8492288435157</v>
      </c>
      <c r="F101" s="22">
        <v>1221.4741332878948</v>
      </c>
      <c r="G101" s="22">
        <v>2531.1829826521748</v>
      </c>
      <c r="H101" s="22">
        <v>0</v>
      </c>
      <c r="I101" s="22">
        <v>0</v>
      </c>
      <c r="J101" s="22">
        <v>603.6598529289638</v>
      </c>
      <c r="K101" s="22">
        <v>7708.7880661977015</v>
      </c>
      <c r="L101" s="22">
        <v>0</v>
      </c>
      <c r="M101" s="22">
        <v>0</v>
      </c>
      <c r="N101" s="22">
        <v>0</v>
      </c>
      <c r="O101" s="22">
        <v>0</v>
      </c>
      <c r="P101" s="22">
        <v>1358.4212089516705</v>
      </c>
      <c r="Q101" s="22">
        <v>0</v>
      </c>
      <c r="R101" s="22">
        <v>0</v>
      </c>
      <c r="S101" s="22">
        <v>0</v>
      </c>
      <c r="T101" s="22">
        <v>0</v>
      </c>
      <c r="U101" s="22">
        <v>210.49608708147142</v>
      </c>
      <c r="V101" s="22">
        <v>209.57428917366082</v>
      </c>
      <c r="W101" s="22">
        <v>21968.793892313253</v>
      </c>
      <c r="X101" s="28">
        <f t="shared" si="9"/>
        <v>39833.185729966441</v>
      </c>
    </row>
    <row r="102" spans="1:24" x14ac:dyDescent="0.2">
      <c r="A102" s="22" t="s">
        <v>48</v>
      </c>
      <c r="B102" s="22">
        <v>742.64376119216229</v>
      </c>
      <c r="C102" s="22">
        <v>283.55249708653548</v>
      </c>
      <c r="D102" s="22">
        <v>3548.3462229679462</v>
      </c>
      <c r="E102" s="22">
        <v>1199.1672889892466</v>
      </c>
      <c r="F102" s="22">
        <v>349.48789711805438</v>
      </c>
      <c r="G102" s="22">
        <v>6714.8989948006647</v>
      </c>
      <c r="H102" s="22">
        <v>190.30906017309394</v>
      </c>
      <c r="I102" s="22">
        <v>152.1569821898</v>
      </c>
      <c r="J102" s="22">
        <v>374.42134868269358</v>
      </c>
      <c r="K102" s="22">
        <v>5354.5873064434554</v>
      </c>
      <c r="L102" s="22">
        <v>79.406824622759004</v>
      </c>
      <c r="M102" s="22">
        <v>1732.9060971578899</v>
      </c>
      <c r="N102" s="22">
        <v>413.20276679452382</v>
      </c>
      <c r="O102" s="22">
        <v>602.09839281692723</v>
      </c>
      <c r="P102" s="22">
        <v>1370.5795839216551</v>
      </c>
      <c r="Q102" s="22">
        <v>305.80494573233864</v>
      </c>
      <c r="R102" s="22">
        <v>457.33885764199709</v>
      </c>
      <c r="S102" s="22">
        <v>178.69984689639793</v>
      </c>
      <c r="T102" s="22">
        <v>529.4278060262036</v>
      </c>
      <c r="U102" s="22">
        <v>481.22024633311065</v>
      </c>
      <c r="V102" s="22">
        <v>588.00221496486597</v>
      </c>
      <c r="W102" s="22">
        <v>6427.3096761573288</v>
      </c>
      <c r="X102" s="28">
        <f t="shared" si="9"/>
        <v>32075.568618709651</v>
      </c>
    </row>
    <row r="103" spans="1:24" x14ac:dyDescent="0.2">
      <c r="A103" s="22" t="s">
        <v>49</v>
      </c>
      <c r="B103" s="22">
        <v>426.51603990195304</v>
      </c>
      <c r="C103" s="22">
        <v>167.16902333717749</v>
      </c>
      <c r="D103" s="22">
        <v>341.91980137266842</v>
      </c>
      <c r="E103" s="22">
        <v>830.67920513487252</v>
      </c>
      <c r="F103" s="22">
        <v>775.338334010773</v>
      </c>
      <c r="G103" s="22">
        <v>842.69740863848074</v>
      </c>
      <c r="H103" s="22">
        <v>1384.525080600057</v>
      </c>
      <c r="I103" s="22">
        <v>498.84558795692095</v>
      </c>
      <c r="J103" s="22">
        <v>961.69983987812873</v>
      </c>
      <c r="K103" s="22">
        <v>1187.565314914073</v>
      </c>
      <c r="L103" s="22">
        <v>152.07415342613996</v>
      </c>
      <c r="M103" s="22">
        <v>1012.2279678024614</v>
      </c>
      <c r="N103" s="22">
        <v>229.00256785508887</v>
      </c>
      <c r="O103" s="22">
        <v>182.5333358680372</v>
      </c>
      <c r="P103" s="22">
        <v>761.14557004229937</v>
      </c>
      <c r="Q103" s="22">
        <v>290.87248538426354</v>
      </c>
      <c r="R103" s="22">
        <v>169.1566084401052</v>
      </c>
      <c r="S103" s="22">
        <v>167.35599869911528</v>
      </c>
      <c r="T103" s="22">
        <v>352.53288231253208</v>
      </c>
      <c r="U103" s="22">
        <v>345.74922984552819</v>
      </c>
      <c r="V103" s="22">
        <v>503.81840505477771</v>
      </c>
      <c r="W103" s="22">
        <v>1660.1420259342792</v>
      </c>
      <c r="X103" s="28">
        <f t="shared" si="9"/>
        <v>13243.566866409732</v>
      </c>
    </row>
    <row r="104" spans="1:24" s="32" customFormat="1" x14ac:dyDescent="0.2">
      <c r="A104" s="28" t="s">
        <v>50</v>
      </c>
      <c r="B104" s="28">
        <f>SUM(B105:B108)</f>
        <v>253601.60013626327</v>
      </c>
      <c r="C104" s="28">
        <f t="shared" ref="C104:L104" si="13">SUM(C105:C108)</f>
        <v>115946.34707046984</v>
      </c>
      <c r="D104" s="28">
        <f t="shared" si="13"/>
        <v>144748.36205628631</v>
      </c>
      <c r="E104" s="28">
        <f t="shared" si="13"/>
        <v>283738.14224975137</v>
      </c>
      <c r="F104" s="28">
        <f t="shared" si="13"/>
        <v>421007.13352755684</v>
      </c>
      <c r="G104" s="28">
        <f t="shared" si="13"/>
        <v>460456.24345029134</v>
      </c>
      <c r="H104" s="28">
        <f t="shared" si="13"/>
        <v>454837.99763469957</v>
      </c>
      <c r="I104" s="28">
        <f t="shared" si="13"/>
        <v>218335.82735164269</v>
      </c>
      <c r="J104" s="28">
        <f t="shared" si="13"/>
        <v>392573.24353238143</v>
      </c>
      <c r="K104" s="28">
        <f t="shared" si="13"/>
        <v>409622.45735054591</v>
      </c>
      <c r="L104" s="28">
        <f t="shared" si="13"/>
        <v>87604.698208851594</v>
      </c>
      <c r="M104" s="28">
        <v>301926.69319037476</v>
      </c>
      <c r="N104" s="28">
        <v>165527.47354711016</v>
      </c>
      <c r="O104" s="28">
        <v>97497.591515033739</v>
      </c>
      <c r="P104" s="28">
        <v>289903.19051765505</v>
      </c>
      <c r="Q104" s="28">
        <v>94733.560298819968</v>
      </c>
      <c r="R104" s="28">
        <v>111667.40168422644</v>
      </c>
      <c r="S104" s="28">
        <v>96770.07774006101</v>
      </c>
      <c r="T104" s="28">
        <v>138097.58564809206</v>
      </c>
      <c r="U104" s="28">
        <v>281511.70583978598</v>
      </c>
      <c r="V104" s="28">
        <v>253820.68667386714</v>
      </c>
      <c r="W104" s="28">
        <v>412795.82510646735</v>
      </c>
      <c r="X104" s="28">
        <f t="shared" si="9"/>
        <v>5486723.8443302345</v>
      </c>
    </row>
    <row r="105" spans="1:24" x14ac:dyDescent="0.2">
      <c r="A105" s="22" t="s">
        <v>51</v>
      </c>
      <c r="B105" s="22">
        <v>145046.86030839643</v>
      </c>
      <c r="C105" s="22">
        <v>54290.872875713161</v>
      </c>
      <c r="D105" s="22">
        <v>105296.09004491595</v>
      </c>
      <c r="E105" s="22">
        <v>209545.48125264165</v>
      </c>
      <c r="F105" s="22">
        <v>323905.28602653818</v>
      </c>
      <c r="G105" s="22">
        <v>348831.73149493907</v>
      </c>
      <c r="H105" s="22">
        <v>413652.74720445799</v>
      </c>
      <c r="I105" s="22">
        <v>175394.37652394501</v>
      </c>
      <c r="J105" s="22">
        <v>333522.5702842527</v>
      </c>
      <c r="K105" s="22">
        <v>282712.10811066808</v>
      </c>
      <c r="L105" s="22">
        <v>74048.417839534013</v>
      </c>
      <c r="M105" s="22">
        <v>225384.88393387652</v>
      </c>
      <c r="N105" s="22">
        <v>139675.67871376692</v>
      </c>
      <c r="O105" s="22">
        <v>73395.334994969337</v>
      </c>
      <c r="P105" s="22">
        <v>259712.928073021</v>
      </c>
      <c r="Q105" s="22">
        <v>71679.881916876999</v>
      </c>
      <c r="R105" s="22">
        <v>93771.676391075787</v>
      </c>
      <c r="S105" s="22">
        <v>89144.373138125069</v>
      </c>
      <c r="T105" s="22">
        <v>119835.67331382152</v>
      </c>
      <c r="U105" s="22">
        <v>246050.89960306094</v>
      </c>
      <c r="V105" s="22">
        <v>186964.41465743896</v>
      </c>
      <c r="W105" s="22">
        <v>285177.39525915298</v>
      </c>
      <c r="X105" s="28">
        <f t="shared" si="9"/>
        <v>4257039.6819611881</v>
      </c>
    </row>
    <row r="106" spans="1:24" x14ac:dyDescent="0.2">
      <c r="A106" s="22" t="s">
        <v>52</v>
      </c>
      <c r="B106" s="22">
        <v>454.36192843169198</v>
      </c>
      <c r="C106" s="22">
        <v>308.93911525670501</v>
      </c>
      <c r="D106" s="22">
        <v>363.72568932053343</v>
      </c>
      <c r="E106" s="22">
        <v>561.68779545416203</v>
      </c>
      <c r="F106" s="22">
        <v>962.218947467004</v>
      </c>
      <c r="G106" s="22">
        <v>836.198659954748</v>
      </c>
      <c r="H106" s="22">
        <v>870.09735860297303</v>
      </c>
      <c r="I106" s="22">
        <v>499.90705520803601</v>
      </c>
      <c r="J106" s="22">
        <v>1223.2660789290801</v>
      </c>
      <c r="K106" s="22">
        <v>871.14522011547695</v>
      </c>
      <c r="L106" s="22">
        <v>433.22362038103165</v>
      </c>
      <c r="M106" s="22">
        <v>1605.3851019829219</v>
      </c>
      <c r="N106" s="22">
        <v>321.54682179658403</v>
      </c>
      <c r="O106" s="22">
        <v>301.25487299999998</v>
      </c>
      <c r="P106" s="22">
        <v>408.4532562</v>
      </c>
      <c r="Q106" s="22">
        <v>214.05134693105623</v>
      </c>
      <c r="R106" s="22">
        <v>314.245879</v>
      </c>
      <c r="S106" s="22">
        <v>214.52487369310501</v>
      </c>
      <c r="T106" s="22">
        <v>321.441258</v>
      </c>
      <c r="U106" s="22">
        <v>401.457831</v>
      </c>
      <c r="V106" s="22">
        <v>621.07702039658398</v>
      </c>
      <c r="W106" s="22">
        <v>915.39762242678705</v>
      </c>
      <c r="X106" s="28">
        <f t="shared" si="9"/>
        <v>13023.607353548479</v>
      </c>
    </row>
    <row r="107" spans="1:24" x14ac:dyDescent="0.2">
      <c r="A107" s="22" t="s">
        <v>53</v>
      </c>
      <c r="B107" s="22">
        <v>32646.809994475701</v>
      </c>
      <c r="C107" s="22">
        <v>12373.8607123128</v>
      </c>
      <c r="D107" s="22">
        <v>20424.316427387701</v>
      </c>
      <c r="E107" s="22">
        <v>18949.544284925101</v>
      </c>
      <c r="F107" s="22">
        <v>61046.537630281491</v>
      </c>
      <c r="G107" s="22">
        <v>50495.442849250998</v>
      </c>
      <c r="H107" s="22">
        <v>19790.488029131098</v>
      </c>
      <c r="I107" s="22">
        <v>27899.088569850199</v>
      </c>
      <c r="J107" s="22">
        <v>50837.874491989802</v>
      </c>
      <c r="K107" s="22">
        <v>47004.134141357703</v>
      </c>
      <c r="L107" s="22">
        <v>10920.185463367299</v>
      </c>
      <c r="M107" s="22">
        <v>51570.770116682157</v>
      </c>
      <c r="N107" s="22">
        <v>8710.571137479239</v>
      </c>
      <c r="O107" s="22">
        <v>10668.17113473133</v>
      </c>
      <c r="P107" s="22">
        <v>15943.295090348358</v>
      </c>
      <c r="Q107" s="22">
        <v>7036.5955589609739</v>
      </c>
      <c r="R107" s="22">
        <v>348.10715200497509</v>
      </c>
      <c r="S107" s="22">
        <v>472.28671443905057</v>
      </c>
      <c r="T107" s="22">
        <v>5492.865968556961</v>
      </c>
      <c r="U107" s="22">
        <v>15357.668470807728</v>
      </c>
      <c r="V107" s="22">
        <v>15443.026562661278</v>
      </c>
      <c r="W107" s="22">
        <v>31810.881804565277</v>
      </c>
      <c r="X107" s="28">
        <f t="shared" si="9"/>
        <v>515242.52230556711</v>
      </c>
    </row>
    <row r="108" spans="1:24" x14ac:dyDescent="0.2">
      <c r="A108" s="22" t="s">
        <v>54</v>
      </c>
      <c r="B108" s="22">
        <v>75453.567904959433</v>
      </c>
      <c r="C108" s="22">
        <v>48972.674367187181</v>
      </c>
      <c r="D108" s="22">
        <v>18664.229894662109</v>
      </c>
      <c r="E108" s="22">
        <v>54681.428916730467</v>
      </c>
      <c r="F108" s="22">
        <v>35093.090923270203</v>
      </c>
      <c r="G108" s="22">
        <v>60292.870446146553</v>
      </c>
      <c r="H108" s="22">
        <v>20524.665042507506</v>
      </c>
      <c r="I108" s="22">
        <v>14542.455202639439</v>
      </c>
      <c r="J108" s="22">
        <v>6989.5326772098606</v>
      </c>
      <c r="K108" s="22">
        <v>79035.069878404582</v>
      </c>
      <c r="L108" s="22">
        <v>2202.8712855692493</v>
      </c>
      <c r="M108" s="22">
        <v>23365.654037833137</v>
      </c>
      <c r="N108" s="22">
        <v>16819.676874067409</v>
      </c>
      <c r="O108" s="22">
        <v>13132.830512333087</v>
      </c>
      <c r="P108" s="22">
        <v>13838.514098085689</v>
      </c>
      <c r="Q108" s="22">
        <v>15803.031476050937</v>
      </c>
      <c r="R108" s="22">
        <v>17233.37226214568</v>
      </c>
      <c r="S108" s="22">
        <v>6938.8930138037849</v>
      </c>
      <c r="T108" s="22">
        <v>12447.605107713567</v>
      </c>
      <c r="U108" s="22">
        <v>19701.67993491728</v>
      </c>
      <c r="V108" s="22">
        <v>50792.168433370294</v>
      </c>
      <c r="W108" s="22">
        <v>94892.150420322316</v>
      </c>
      <c r="X108" s="28">
        <f t="shared" si="9"/>
        <v>701418.03270992986</v>
      </c>
    </row>
    <row r="109" spans="1:24" s="32" customFormat="1" x14ac:dyDescent="0.2">
      <c r="A109" s="28" t="s">
        <v>55</v>
      </c>
      <c r="B109" s="28">
        <v>4023.2875212874501</v>
      </c>
      <c r="C109" s="28">
        <v>2202.364487599496</v>
      </c>
      <c r="D109" s="28">
        <v>5247.8905936456504</v>
      </c>
      <c r="E109" s="28">
        <v>3452.0029403207582</v>
      </c>
      <c r="F109" s="28">
        <v>1576.0282831576787</v>
      </c>
      <c r="G109" s="28">
        <v>4871.5672332545437</v>
      </c>
      <c r="H109" s="28">
        <v>1859.3507525454286</v>
      </c>
      <c r="I109" s="28">
        <v>1976.6336082928392</v>
      </c>
      <c r="J109" s="28">
        <v>2600.5324905663019</v>
      </c>
      <c r="K109" s="28">
        <v>2955.2056339270998</v>
      </c>
      <c r="L109" s="28">
        <v>1331.4502470601883</v>
      </c>
      <c r="M109" s="28">
        <v>6064.8830537092708</v>
      </c>
      <c r="N109" s="28">
        <v>422.32527628327119</v>
      </c>
      <c r="O109" s="28">
        <v>585.37838123663778</v>
      </c>
      <c r="P109" s="28">
        <v>1364.7643398154942</v>
      </c>
      <c r="Q109" s="28">
        <v>441.68375310496566</v>
      </c>
      <c r="R109" s="28">
        <v>1444.1896350500808</v>
      </c>
      <c r="S109" s="28">
        <v>597.25132430012093</v>
      </c>
      <c r="T109" s="28">
        <v>659.44236467075643</v>
      </c>
      <c r="U109" s="28">
        <v>537.06084543958457</v>
      </c>
      <c r="V109" s="28">
        <v>669.3276924440022</v>
      </c>
      <c r="W109" s="28">
        <v>28670.28089986604</v>
      </c>
      <c r="X109" s="28">
        <f t="shared" si="9"/>
        <v>73552.901357577677</v>
      </c>
    </row>
    <row r="110" spans="1:24" s="32" customFormat="1" x14ac:dyDescent="0.2">
      <c r="A110" s="28" t="s">
        <v>56</v>
      </c>
      <c r="B110" s="28">
        <f>SUM(B111:B112)</f>
        <v>28517.870271247411</v>
      </c>
      <c r="C110" s="28">
        <f t="shared" ref="C110:L110" si="14">SUM(C111:C112)</f>
        <v>13499.083511040664</v>
      </c>
      <c r="D110" s="28">
        <f t="shared" si="14"/>
        <v>24007.304813807394</v>
      </c>
      <c r="E110" s="28">
        <f t="shared" si="14"/>
        <v>54847.350419742805</v>
      </c>
      <c r="F110" s="28">
        <f t="shared" si="14"/>
        <v>41043.406897632834</v>
      </c>
      <c r="G110" s="28">
        <f t="shared" si="14"/>
        <v>39616.795662695928</v>
      </c>
      <c r="H110" s="28">
        <f t="shared" si="14"/>
        <v>39681.765829085161</v>
      </c>
      <c r="I110" s="28">
        <f t="shared" si="14"/>
        <v>22574.146714966941</v>
      </c>
      <c r="J110" s="28">
        <f t="shared" si="14"/>
        <v>41856.612998145283</v>
      </c>
      <c r="K110" s="28">
        <f t="shared" si="14"/>
        <v>150732.19714612592</v>
      </c>
      <c r="L110" s="28">
        <f t="shared" si="14"/>
        <v>6527.9497918270481</v>
      </c>
      <c r="M110" s="28">
        <v>49566.529487682026</v>
      </c>
      <c r="N110" s="28">
        <v>8747.1327539081176</v>
      </c>
      <c r="O110" s="28">
        <v>7573.6014438503353</v>
      </c>
      <c r="P110" s="28">
        <v>63153.104981852426</v>
      </c>
      <c r="Q110" s="28">
        <v>10992.757365253805</v>
      </c>
      <c r="R110" s="28">
        <v>5416.6291520726227</v>
      </c>
      <c r="S110" s="28">
        <v>5165.9600080636228</v>
      </c>
      <c r="T110" s="28">
        <v>10233.38545749462</v>
      </c>
      <c r="U110" s="28">
        <v>15401.013019428139</v>
      </c>
      <c r="V110" s="28">
        <v>22503.11321319572</v>
      </c>
      <c r="W110" s="28">
        <v>326519.79682109482</v>
      </c>
      <c r="X110" s="28">
        <f t="shared" si="9"/>
        <v>988177.50776021357</v>
      </c>
    </row>
    <row r="111" spans="1:24" x14ac:dyDescent="0.2">
      <c r="A111" s="22" t="s">
        <v>57</v>
      </c>
      <c r="B111" s="22">
        <v>22803.691122788492</v>
      </c>
      <c r="C111" s="22">
        <v>11228.724306986795</v>
      </c>
      <c r="D111" s="22">
        <v>18424.408465460183</v>
      </c>
      <c r="E111" s="22">
        <v>43604.890113859838</v>
      </c>
      <c r="F111" s="22">
        <v>29601.661418379663</v>
      </c>
      <c r="G111" s="22">
        <v>27434.013622243059</v>
      </c>
      <c r="H111" s="22">
        <v>30207.872353518716</v>
      </c>
      <c r="I111" s="22">
        <v>17346.211905451059</v>
      </c>
      <c r="J111" s="22">
        <v>33791.180476965033</v>
      </c>
      <c r="K111" s="22">
        <v>120075.14395515753</v>
      </c>
      <c r="L111" s="22">
        <v>4483.5025585983522</v>
      </c>
      <c r="M111" s="22">
        <v>34804.924285602356</v>
      </c>
      <c r="N111" s="22">
        <v>5734.2590513390169</v>
      </c>
      <c r="O111" s="22">
        <v>5803.1011734680014</v>
      </c>
      <c r="P111" s="22">
        <v>52804.250239702342</v>
      </c>
      <c r="Q111" s="22">
        <v>6754.4931663702391</v>
      </c>
      <c r="R111" s="22">
        <v>3806.5564626105561</v>
      </c>
      <c r="S111" s="22">
        <v>2977.4086414244334</v>
      </c>
      <c r="T111" s="22">
        <v>5870.4935087946214</v>
      </c>
      <c r="U111" s="22">
        <v>14015.679759517168</v>
      </c>
      <c r="V111" s="22">
        <v>15783.976406485554</v>
      </c>
      <c r="W111" s="22">
        <v>299142.06661207945</v>
      </c>
      <c r="X111" s="28">
        <f t="shared" si="9"/>
        <v>806498.50960680249</v>
      </c>
    </row>
    <row r="112" spans="1:24" x14ac:dyDescent="0.2">
      <c r="A112" s="22" t="s">
        <v>58</v>
      </c>
      <c r="B112" s="22">
        <v>5714.1791484589185</v>
      </c>
      <c r="C112" s="22">
        <v>2270.3592040538697</v>
      </c>
      <c r="D112" s="22">
        <v>5582.8963483472126</v>
      </c>
      <c r="E112" s="22">
        <v>11242.460305882969</v>
      </c>
      <c r="F112" s="22">
        <v>11441.745479253172</v>
      </c>
      <c r="G112" s="22">
        <v>12182.78204045287</v>
      </c>
      <c r="H112" s="22">
        <v>9473.893475566445</v>
      </c>
      <c r="I112" s="22">
        <v>5227.9348095158839</v>
      </c>
      <c r="J112" s="22">
        <v>8065.4325211802516</v>
      </c>
      <c r="K112" s="22">
        <v>30657.053190968389</v>
      </c>
      <c r="L112" s="22">
        <v>2044.4472332286959</v>
      </c>
      <c r="M112" s="22">
        <v>14761.605202079674</v>
      </c>
      <c r="N112" s="22">
        <v>3012.8737025691016</v>
      </c>
      <c r="O112" s="22">
        <v>1770.5002703823343</v>
      </c>
      <c r="P112" s="22">
        <v>10348.854742150084</v>
      </c>
      <c r="Q112" s="22">
        <v>4238.2641988835649</v>
      </c>
      <c r="R112" s="22">
        <v>1610.0726894620661</v>
      </c>
      <c r="S112" s="22">
        <v>2188.5513666391894</v>
      </c>
      <c r="T112" s="22">
        <v>4362.8919486999985</v>
      </c>
      <c r="U112" s="22">
        <v>1385.3332599109715</v>
      </c>
      <c r="V112" s="22">
        <v>6719.1368067101675</v>
      </c>
      <c r="W112" s="22">
        <v>27377.730209015386</v>
      </c>
      <c r="X112" s="28">
        <f t="shared" si="9"/>
        <v>181678.99815341123</v>
      </c>
    </row>
    <row r="113" spans="1:24" s="32" customFormat="1" x14ac:dyDescent="0.2">
      <c r="A113" s="28" t="s">
        <v>59</v>
      </c>
      <c r="B113" s="28">
        <v>41941.305566823998</v>
      </c>
      <c r="C113" s="28">
        <v>15526.1041673541</v>
      </c>
      <c r="D113" s="28">
        <v>40865.762524572732</v>
      </c>
      <c r="E113" s="28">
        <v>70835.616331554993</v>
      </c>
      <c r="F113" s="28">
        <v>62123.729751215702</v>
      </c>
      <c r="G113" s="28">
        <v>147297.43647213999</v>
      </c>
      <c r="H113" s="28">
        <v>69223.867890736728</v>
      </c>
      <c r="I113" s="28">
        <v>32892.842152212099</v>
      </c>
      <c r="J113" s="28">
        <v>78282.685966103731</v>
      </c>
      <c r="K113" s="28">
        <v>82666.187374572197</v>
      </c>
      <c r="L113" s="28">
        <v>30518.0166124762</v>
      </c>
      <c r="M113" s="28">
        <v>192683.31141221046</v>
      </c>
      <c r="N113" s="28">
        <v>16485.886961832828</v>
      </c>
      <c r="O113" s="28">
        <v>23696.86691510435</v>
      </c>
      <c r="P113" s="28">
        <v>16937.581334477385</v>
      </c>
      <c r="Q113" s="28">
        <v>14119.991050016091</v>
      </c>
      <c r="R113" s="28">
        <v>57044.905564501314</v>
      </c>
      <c r="S113" s="28">
        <v>21411.786034048961</v>
      </c>
      <c r="T113" s="28">
        <v>31969.52872456974</v>
      </c>
      <c r="U113" s="28">
        <v>51306.265807518226</v>
      </c>
      <c r="V113" s="28">
        <v>29434.255744337599</v>
      </c>
      <c r="W113" s="28">
        <v>2041390.1268204791</v>
      </c>
      <c r="X113" s="28">
        <f t="shared" si="9"/>
        <v>3168654.0611788584</v>
      </c>
    </row>
    <row r="114" spans="1:24" s="32" customFormat="1" x14ac:dyDescent="0.2">
      <c r="A114" s="28" t="s">
        <v>60</v>
      </c>
      <c r="B114" s="28">
        <v>15249.4762940195</v>
      </c>
      <c r="C114" s="28">
        <v>14667.511228048301</v>
      </c>
      <c r="D114" s="28">
        <v>20263.332974761099</v>
      </c>
      <c r="E114" s="28">
        <v>15261.5014440046</v>
      </c>
      <c r="F114" s="28">
        <v>13193.0390037257</v>
      </c>
      <c r="G114" s="28">
        <v>26736.085228073</v>
      </c>
      <c r="H114" s="28">
        <v>23153.8303647967</v>
      </c>
      <c r="I114" s="28">
        <v>11272.319227468401</v>
      </c>
      <c r="J114" s="28">
        <v>28809.006943788001</v>
      </c>
      <c r="K114" s="28">
        <v>31616.165186151</v>
      </c>
      <c r="L114" s="28">
        <v>10900.169102370406</v>
      </c>
      <c r="M114" s="28">
        <v>64033.299349845038</v>
      </c>
      <c r="N114" s="28">
        <v>31283.221688659702</v>
      </c>
      <c r="O114" s="28">
        <v>30709.103141594427</v>
      </c>
      <c r="P114" s="28">
        <v>32031.188571765917</v>
      </c>
      <c r="Q114" s="28">
        <v>29107.497880138184</v>
      </c>
      <c r="R114" s="28">
        <v>30337.797449277215</v>
      </c>
      <c r="S114" s="28">
        <v>30389.94115046084</v>
      </c>
      <c r="T114" s="28">
        <v>42913.053150724685</v>
      </c>
      <c r="U114" s="28">
        <v>42178.339152971159</v>
      </c>
      <c r="V114" s="28">
        <v>130146.43420242524</v>
      </c>
      <c r="W114" s="28">
        <v>644109.59865303198</v>
      </c>
      <c r="X114" s="28">
        <f t="shared" si="9"/>
        <v>1318361.9113881011</v>
      </c>
    </row>
    <row r="115" spans="1:24" s="32" customFormat="1" x14ac:dyDescent="0.2">
      <c r="A115" s="28" t="s">
        <v>61</v>
      </c>
      <c r="B115" s="28">
        <v>377.83220878644443</v>
      </c>
      <c r="C115" s="28">
        <v>283.63911823698697</v>
      </c>
      <c r="D115" s="28">
        <v>652.61735471096176</v>
      </c>
      <c r="E115" s="28">
        <v>734.55647294794778</v>
      </c>
      <c r="F115" s="28">
        <v>1101.8347094219218</v>
      </c>
      <c r="G115" s="28">
        <v>1269.1129458959001</v>
      </c>
      <c r="H115" s="28">
        <v>947.86559118493312</v>
      </c>
      <c r="I115" s="28">
        <v>449.21735471096099</v>
      </c>
      <c r="J115" s="28">
        <v>888.52559118493502</v>
      </c>
      <c r="K115" s="28">
        <v>962.26897956181165</v>
      </c>
      <c r="L115" s="28">
        <v>182.637603206644</v>
      </c>
      <c r="M115" s="28">
        <v>488.63587415900025</v>
      </c>
      <c r="N115" s="28">
        <v>143.23851222484984</v>
      </c>
      <c r="O115" s="28">
        <v>366.54632100000015</v>
      </c>
      <c r="P115" s="28">
        <v>467.75412130000024</v>
      </c>
      <c r="Q115" s="28">
        <v>330.55041282657658</v>
      </c>
      <c r="R115" s="28">
        <v>383.63911823698714</v>
      </c>
      <c r="S115" s="28">
        <v>258.26376032066412</v>
      </c>
      <c r="T115" s="28">
        <v>386.84521700000022</v>
      </c>
      <c r="U115" s="28">
        <v>456.52364786660024</v>
      </c>
      <c r="V115" s="28">
        <v>367.27823647397389</v>
      </c>
      <c r="W115" s="28">
        <v>1441.6311580031759</v>
      </c>
      <c r="X115" s="28">
        <f t="shared" si="9"/>
        <v>12941.014309261278</v>
      </c>
    </row>
    <row r="116" spans="1:24" s="32" customFormat="1" x14ac:dyDescent="0.2">
      <c r="A116" s="28" t="s">
        <v>62</v>
      </c>
      <c r="B116" s="28">
        <v>29021.468520563503</v>
      </c>
      <c r="C116" s="28">
        <v>44079.587352078117</v>
      </c>
      <c r="D116" s="28">
        <v>42210.069127566174</v>
      </c>
      <c r="E116" s="28">
        <v>61460.609947018405</v>
      </c>
      <c r="F116" s="28">
        <v>92725.530121247575</v>
      </c>
      <c r="G116" s="28">
        <v>52723.290159239943</v>
      </c>
      <c r="H116" s="28">
        <v>73380.772986519645</v>
      </c>
      <c r="I116" s="28">
        <v>51492.520818383622</v>
      </c>
      <c r="J116" s="28">
        <v>55371.619750751815</v>
      </c>
      <c r="K116" s="28">
        <v>83060.41021910921</v>
      </c>
      <c r="L116" s="28">
        <v>20554.079844253367</v>
      </c>
      <c r="M116" s="28">
        <v>60348.948000000004</v>
      </c>
      <c r="N116" s="28">
        <v>21651.603069958328</v>
      </c>
      <c r="O116" s="28">
        <v>39781.945665054307</v>
      </c>
      <c r="P116" s="28">
        <v>55860.439983488512</v>
      </c>
      <c r="Q116" s="28">
        <v>20287.056668809644</v>
      </c>
      <c r="R116" s="28">
        <v>20651.259429999998</v>
      </c>
      <c r="S116" s="28">
        <v>47919.247599578186</v>
      </c>
      <c r="T116" s="28">
        <v>33121.205487000007</v>
      </c>
      <c r="U116" s="28">
        <v>37327.685409174061</v>
      </c>
      <c r="V116" s="28">
        <v>30287.124360096004</v>
      </c>
      <c r="W116" s="28">
        <v>1131394.1161074224</v>
      </c>
      <c r="X116" s="28">
        <f t="shared" si="9"/>
        <v>2104710.5906273127</v>
      </c>
    </row>
    <row r="117" spans="1:24" s="32" customFormat="1" x14ac:dyDescent="0.2">
      <c r="A117" s="28" t="s">
        <v>63</v>
      </c>
      <c r="B117" s="28">
        <v>25705.4283029465</v>
      </c>
      <c r="C117" s="28">
        <v>55849.323424295602</v>
      </c>
      <c r="D117" s="28">
        <v>43056.683893928799</v>
      </c>
      <c r="E117" s="28">
        <v>56074.370394245598</v>
      </c>
      <c r="F117" s="28">
        <v>54072.718035038502</v>
      </c>
      <c r="G117" s="28">
        <v>48648.617305774897</v>
      </c>
      <c r="H117" s="28">
        <v>42806.752764174402</v>
      </c>
      <c r="I117" s="28">
        <v>53773.399149265228</v>
      </c>
      <c r="J117" s="28">
        <v>53654.685117931498</v>
      </c>
      <c r="K117" s="28">
        <v>30092.306072788899</v>
      </c>
      <c r="L117" s="28">
        <v>41727.289193012803</v>
      </c>
      <c r="M117" s="28">
        <v>22842.297975449113</v>
      </c>
      <c r="N117" s="28">
        <v>45879.927611828469</v>
      </c>
      <c r="O117" s="28">
        <v>19165.489225482223</v>
      </c>
      <c r="P117" s="28">
        <v>38231.544102679574</v>
      </c>
      <c r="Q117" s="28">
        <v>22656.798270371528</v>
      </c>
      <c r="R117" s="28">
        <v>2482.9868773804415</v>
      </c>
      <c r="S117" s="28">
        <v>25243.530221149878</v>
      </c>
      <c r="T117" s="28">
        <v>33204.302554395872</v>
      </c>
      <c r="U117" s="28">
        <v>16365.457171130649</v>
      </c>
      <c r="V117" s="28">
        <v>27594.238256875622</v>
      </c>
      <c r="W117" s="28">
        <v>8666.0370232836922</v>
      </c>
      <c r="X117" s="28">
        <f t="shared" si="9"/>
        <v>767794.1829434298</v>
      </c>
    </row>
    <row r="118" spans="1:24" s="32" customFormat="1" x14ac:dyDescent="0.2">
      <c r="A118" s="28" t="s">
        <v>64</v>
      </c>
      <c r="B118" s="28">
        <v>20415.724648535299</v>
      </c>
      <c r="C118" s="28">
        <v>39548.918841980303</v>
      </c>
      <c r="D118" s="28">
        <v>10060.121757623096</v>
      </c>
      <c r="E118" s="28">
        <v>17744.3062580025</v>
      </c>
      <c r="F118" s="28">
        <v>16814.206353741301</v>
      </c>
      <c r="G118" s="28">
        <v>30371.242223003541</v>
      </c>
      <c r="H118" s="28">
        <v>2184.9160192381401</v>
      </c>
      <c r="I118" s="28">
        <v>12185.788689348999</v>
      </c>
      <c r="J118" s="28">
        <v>1063.41350406829</v>
      </c>
      <c r="K118" s="28">
        <v>5591.5618571569503</v>
      </c>
      <c r="L118" s="28">
        <v>328.10299135989999</v>
      </c>
      <c r="M118" s="28">
        <v>79187.576071972013</v>
      </c>
      <c r="N118" s="28">
        <v>6217.7190257215725</v>
      </c>
      <c r="O118" s="28">
        <v>3368.4363901670476</v>
      </c>
      <c r="P118" s="28">
        <v>7168.9470211940452</v>
      </c>
      <c r="Q118" s="28">
        <v>3337.0699883809343</v>
      </c>
      <c r="R118" s="28">
        <v>7177.1302838423962</v>
      </c>
      <c r="S118" s="28">
        <v>3981.2252949739755</v>
      </c>
      <c r="T118" s="28">
        <v>6319.8667604385828</v>
      </c>
      <c r="U118" s="28">
        <v>5779.0067025000699</v>
      </c>
      <c r="V118" s="28">
        <v>4629.8071431694043</v>
      </c>
      <c r="W118" s="28">
        <v>56595.657345444219</v>
      </c>
      <c r="X118" s="28">
        <f t="shared" si="9"/>
        <v>340070.7451718626</v>
      </c>
    </row>
    <row r="119" spans="1:24" s="32" customFormat="1" x14ac:dyDescent="0.2">
      <c r="A119" s="28" t="s">
        <v>65</v>
      </c>
      <c r="B119" s="28">
        <v>15595.1484322699</v>
      </c>
      <c r="C119" s="28">
        <v>10388.964709301399</v>
      </c>
      <c r="D119" s="28">
        <v>10141.590968684401</v>
      </c>
      <c r="E119" s="28">
        <v>15779.7140682557</v>
      </c>
      <c r="F119" s="28">
        <v>20661.196780658</v>
      </c>
      <c r="G119" s="28">
        <v>301025.18774904159</v>
      </c>
      <c r="H119" s="28">
        <v>15378.2656877225</v>
      </c>
      <c r="I119" s="28">
        <v>12201.135250200001</v>
      </c>
      <c r="J119" s="28">
        <v>24709.574203014399</v>
      </c>
      <c r="K119" s="28">
        <v>19947.135363429501</v>
      </c>
      <c r="L119" s="28">
        <v>20801.506813265099</v>
      </c>
      <c r="M119" s="28">
        <v>10020.602035335964</v>
      </c>
      <c r="N119" s="28">
        <v>6139.9386862157198</v>
      </c>
      <c r="O119" s="28">
        <v>8510.4718350279236</v>
      </c>
      <c r="P119" s="28">
        <v>19841.505678623605</v>
      </c>
      <c r="Q119" s="28">
        <v>6421.380189764297</v>
      </c>
      <c r="R119" s="28">
        <v>20996.223310413763</v>
      </c>
      <c r="S119" s="28">
        <v>8683.0855679218566</v>
      </c>
      <c r="T119" s="28">
        <v>9587.2445092672151</v>
      </c>
      <c r="U119" s="28">
        <v>7808.0116131965588</v>
      </c>
      <c r="V119" s="28">
        <v>9730.9614730138128</v>
      </c>
      <c r="W119" s="28">
        <v>416820.34376669873</v>
      </c>
      <c r="X119" s="28">
        <f t="shared" si="9"/>
        <v>991189.18869132199</v>
      </c>
    </row>
    <row r="120" spans="1:24" s="32" customForma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>
        <f t="shared" si="9"/>
        <v>0</v>
      </c>
    </row>
    <row r="121" spans="1:24" s="32" customFormat="1" x14ac:dyDescent="0.2">
      <c r="A121" s="28" t="s">
        <v>66</v>
      </c>
      <c r="B121" s="27">
        <v>4434197.6288130106</v>
      </c>
      <c r="C121" s="28">
        <v>2766801.4289947557</v>
      </c>
      <c r="D121" s="28">
        <v>1686411.7089134231</v>
      </c>
      <c r="E121" s="28">
        <v>3366371.0491524083</v>
      </c>
      <c r="F121" s="28">
        <v>2104779.6734738825</v>
      </c>
      <c r="G121" s="28">
        <v>2135047.5859838338</v>
      </c>
      <c r="H121" s="28">
        <v>1961441.8929124761</v>
      </c>
      <c r="I121" s="28">
        <v>1048474.2798305013</v>
      </c>
      <c r="J121" s="28">
        <v>1648580.5253848529</v>
      </c>
      <c r="K121" s="28">
        <v>4063183.6757854288</v>
      </c>
      <c r="L121" s="28">
        <v>778182.72106085799</v>
      </c>
      <c r="M121" s="28">
        <v>2033903.2822304606</v>
      </c>
      <c r="N121" s="28">
        <v>1239637.2518899196</v>
      </c>
      <c r="O121" s="28">
        <v>1034026.8061046329</v>
      </c>
      <c r="P121" s="28">
        <v>1795805.48706265</v>
      </c>
      <c r="Q121" s="28">
        <v>936255.48980559455</v>
      </c>
      <c r="R121" s="28">
        <v>841125.36851624411</v>
      </c>
      <c r="S121" s="28">
        <v>1081638.3668149048</v>
      </c>
      <c r="T121" s="28">
        <v>1330205.6010586845</v>
      </c>
      <c r="U121" s="28">
        <v>1975378.0592863471</v>
      </c>
      <c r="V121" s="28">
        <v>2309980.6614237763</v>
      </c>
      <c r="W121" s="28">
        <v>8694737.1739140153</v>
      </c>
      <c r="X121" s="28">
        <f t="shared" si="9"/>
        <v>49266165.718412668</v>
      </c>
    </row>
    <row r="122" spans="1:24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8"/>
    </row>
    <row r="123" spans="1:24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x14ac:dyDescent="0.2">
      <c r="A127" s="22" t="s">
        <v>0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x14ac:dyDescent="0.2">
      <c r="A128" s="24">
        <v>2015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x14ac:dyDescent="0.2">
      <c r="A129" s="22" t="s">
        <v>1</v>
      </c>
      <c r="B129" s="22">
        <v>1</v>
      </c>
      <c r="C129" s="22">
        <v>2</v>
      </c>
      <c r="D129" s="22">
        <v>3</v>
      </c>
      <c r="E129" s="22">
        <v>4</v>
      </c>
      <c r="F129" s="22">
        <v>5</v>
      </c>
      <c r="G129" s="22">
        <v>6</v>
      </c>
      <c r="H129" s="22">
        <v>7</v>
      </c>
      <c r="I129" s="22">
        <v>8</v>
      </c>
      <c r="J129" s="22">
        <v>9</v>
      </c>
      <c r="K129" s="22">
        <v>10</v>
      </c>
      <c r="L129" s="22">
        <v>11</v>
      </c>
      <c r="M129" s="22">
        <v>1</v>
      </c>
      <c r="N129" s="22">
        <v>2</v>
      </c>
      <c r="O129" s="22">
        <v>3</v>
      </c>
      <c r="P129" s="22">
        <v>4</v>
      </c>
      <c r="Q129" s="22">
        <v>5</v>
      </c>
      <c r="R129" s="22">
        <v>6</v>
      </c>
      <c r="S129" s="22">
        <v>7</v>
      </c>
      <c r="T129" s="22">
        <v>8</v>
      </c>
      <c r="U129" s="22">
        <v>9</v>
      </c>
      <c r="V129" s="22">
        <v>10</v>
      </c>
      <c r="W129" s="22">
        <v>11</v>
      </c>
      <c r="X129" s="22"/>
    </row>
    <row r="130" spans="1:24" x14ac:dyDescent="0.2">
      <c r="A130" s="22"/>
      <c r="B130" s="22" t="s">
        <v>2</v>
      </c>
      <c r="C130" s="22" t="s">
        <v>3</v>
      </c>
      <c r="D130" s="22" t="s">
        <v>4</v>
      </c>
      <c r="E130" s="22" t="s">
        <v>5</v>
      </c>
      <c r="F130" s="22" t="s">
        <v>6</v>
      </c>
      <c r="G130" s="22" t="s">
        <v>7</v>
      </c>
      <c r="H130" s="22" t="s">
        <v>8</v>
      </c>
      <c r="I130" s="22" t="s">
        <v>9</v>
      </c>
      <c r="J130" s="22" t="s">
        <v>10</v>
      </c>
      <c r="K130" s="22" t="s">
        <v>11</v>
      </c>
      <c r="L130" s="22" t="s">
        <v>12</v>
      </c>
      <c r="M130" s="22" t="s">
        <v>85</v>
      </c>
      <c r="N130" s="22" t="s">
        <v>86</v>
      </c>
      <c r="O130" s="22" t="s">
        <v>87</v>
      </c>
      <c r="P130" s="22" t="s">
        <v>88</v>
      </c>
      <c r="Q130" s="22" t="s">
        <v>89</v>
      </c>
      <c r="R130" s="22" t="s">
        <v>90</v>
      </c>
      <c r="S130" s="22" t="s">
        <v>91</v>
      </c>
      <c r="T130" s="22" t="s">
        <v>92</v>
      </c>
      <c r="U130" s="22" t="s">
        <v>93</v>
      </c>
      <c r="V130" s="22" t="s">
        <v>94</v>
      </c>
      <c r="W130" s="22" t="s">
        <v>95</v>
      </c>
      <c r="X130" s="22" t="s">
        <v>13</v>
      </c>
    </row>
    <row r="131" spans="1:24" s="32" customFormat="1" x14ac:dyDescent="0.2">
      <c r="A131" s="28" t="s">
        <v>14</v>
      </c>
      <c r="B131" s="28">
        <f>SUM(B132:B135)</f>
        <v>677282.57512993773</v>
      </c>
      <c r="C131" s="28">
        <f t="shared" ref="C131:L131" si="15">SUM(C132:C135)</f>
        <v>181587.34955401503</v>
      </c>
      <c r="D131" s="28">
        <f t="shared" si="15"/>
        <v>820664.01164135267</v>
      </c>
      <c r="E131" s="28">
        <f t="shared" si="15"/>
        <v>432271.05440031597</v>
      </c>
      <c r="F131" s="28">
        <f t="shared" si="15"/>
        <v>831034.06482779293</v>
      </c>
      <c r="G131" s="28">
        <f t="shared" si="15"/>
        <v>447601.56686721306</v>
      </c>
      <c r="H131" s="28">
        <f t="shared" si="15"/>
        <v>627620.80790020339</v>
      </c>
      <c r="I131" s="28">
        <f t="shared" si="15"/>
        <v>408614.07030436001</v>
      </c>
      <c r="J131" s="28">
        <f t="shared" si="15"/>
        <v>512694.23523384932</v>
      </c>
      <c r="K131" s="28">
        <f t="shared" si="15"/>
        <v>422105.96301564283</v>
      </c>
      <c r="L131" s="28">
        <f t="shared" si="15"/>
        <v>349372.44627621875</v>
      </c>
      <c r="M131" s="28">
        <v>449293.60107375472</v>
      </c>
      <c r="N131" s="28">
        <v>443374.74173983937</v>
      </c>
      <c r="O131" s="28">
        <v>474765.88803038921</v>
      </c>
      <c r="P131" s="28">
        <v>459316.3634505904</v>
      </c>
      <c r="Q131" s="28">
        <v>516672.66906288336</v>
      </c>
      <c r="R131" s="28">
        <v>307149.62690573657</v>
      </c>
      <c r="S131" s="28">
        <v>412445.3667550151</v>
      </c>
      <c r="T131" s="28">
        <v>438875.57514194597</v>
      </c>
      <c r="U131" s="28">
        <v>1061314.7552787613</v>
      </c>
      <c r="V131" s="28">
        <v>907461.40820610733</v>
      </c>
      <c r="W131" s="28">
        <v>99248.468234656713</v>
      </c>
      <c r="X131" s="28">
        <f>SUM(B131:W131)</f>
        <v>11280766.60903058</v>
      </c>
    </row>
    <row r="132" spans="1:24" x14ac:dyDescent="0.2">
      <c r="A132" s="22" t="s">
        <v>15</v>
      </c>
      <c r="B132" s="22">
        <v>537464.54751861619</v>
      </c>
      <c r="C132" s="22">
        <v>129499.69832136932</v>
      </c>
      <c r="D132" s="22">
        <v>784417.45171360462</v>
      </c>
      <c r="E132" s="22">
        <v>356226.63409986795</v>
      </c>
      <c r="F132" s="22">
        <v>758044.72579310916</v>
      </c>
      <c r="G132" s="22">
        <v>319462.5481662766</v>
      </c>
      <c r="H132" s="22">
        <v>572448.77722912596</v>
      </c>
      <c r="I132" s="22">
        <v>361618.33496465086</v>
      </c>
      <c r="J132" s="22">
        <v>423178.4990758209</v>
      </c>
      <c r="K132" s="22">
        <v>353787.57716508262</v>
      </c>
      <c r="L132" s="22">
        <v>178555.41690851661</v>
      </c>
      <c r="M132" s="22">
        <v>425161.764069314</v>
      </c>
      <c r="N132" s="22">
        <v>407246.522425859</v>
      </c>
      <c r="O132" s="22">
        <v>424880.25580508</v>
      </c>
      <c r="P132" s="22">
        <v>389260.43765849801</v>
      </c>
      <c r="Q132" s="22">
        <v>465095.63034922199</v>
      </c>
      <c r="R132" s="22">
        <v>265181.15760490199</v>
      </c>
      <c r="S132" s="22">
        <v>309597.00509151601</v>
      </c>
      <c r="T132" s="22">
        <v>363248.31734418002</v>
      </c>
      <c r="U132" s="22">
        <v>984094.041708629</v>
      </c>
      <c r="V132" s="22">
        <v>829367.51540240727</v>
      </c>
      <c r="W132" s="22">
        <v>82338.303411045999</v>
      </c>
      <c r="X132" s="28">
        <f t="shared" ref="X132:X184" si="16">SUM(B132:W132)</f>
        <v>9720175.1618266944</v>
      </c>
    </row>
    <row r="133" spans="1:24" x14ac:dyDescent="0.2">
      <c r="A133" s="22" t="s">
        <v>16</v>
      </c>
      <c r="B133" s="22">
        <v>32492.074641878986</v>
      </c>
      <c r="C133" s="22">
        <v>22836.293415187338</v>
      </c>
      <c r="D133" s="22">
        <v>13180.512188495688</v>
      </c>
      <c r="E133" s="22">
        <v>37633.098942839089</v>
      </c>
      <c r="F133" s="22">
        <v>59525.065864605909</v>
      </c>
      <c r="G133" s="22">
        <v>121327.95556136077</v>
      </c>
      <c r="H133" s="22">
        <v>37604.128819654215</v>
      </c>
      <c r="I133" s="22">
        <v>34394.692127107774</v>
      </c>
      <c r="J133" s="22">
        <v>70467.692940272565</v>
      </c>
      <c r="K133" s="22">
        <v>15854.08948167748</v>
      </c>
      <c r="L133" s="22">
        <v>148563.00991069578</v>
      </c>
      <c r="M133" s="22">
        <v>20905.029589628357</v>
      </c>
      <c r="N133" s="22">
        <v>34505.21886936637</v>
      </c>
      <c r="O133" s="22">
        <v>31599.386847556783</v>
      </c>
      <c r="P133" s="22">
        <v>29380.435886588417</v>
      </c>
      <c r="Q133" s="22">
        <v>6810.1327054458816</v>
      </c>
      <c r="R133" s="22">
        <v>40458.198109189594</v>
      </c>
      <c r="S133" s="22">
        <v>101736.30269488029</v>
      </c>
      <c r="T133" s="22">
        <v>65974.114941271444</v>
      </c>
      <c r="U133" s="22">
        <v>64833.055258266082</v>
      </c>
      <c r="V133" s="22">
        <v>22960.826173766127</v>
      </c>
      <c r="W133" s="22">
        <v>16037.00942638927</v>
      </c>
      <c r="X133" s="28">
        <f t="shared" si="16"/>
        <v>1029078.3243961241</v>
      </c>
    </row>
    <row r="134" spans="1:24" x14ac:dyDescent="0.2">
      <c r="A134" s="22" t="s">
        <v>17</v>
      </c>
      <c r="B134" s="22">
        <v>7650.2376589763935</v>
      </c>
      <c r="C134" s="22">
        <v>4825.6237960447997</v>
      </c>
      <c r="D134" s="22">
        <v>9000.3168786351998</v>
      </c>
      <c r="E134" s="22">
        <v>13662.158439317542</v>
      </c>
      <c r="F134" s="22">
        <v>8024.9117645350298</v>
      </c>
      <c r="G134" s="22">
        <v>4097.5495132277701</v>
      </c>
      <c r="H134" s="22">
        <v>11428.9198871679</v>
      </c>
      <c r="I134" s="22">
        <v>11300.4753179528</v>
      </c>
      <c r="J134" s="22">
        <v>12250.554537611601</v>
      </c>
      <c r="K134" s="22">
        <v>6150.2376589763899</v>
      </c>
      <c r="L134" s="22">
        <v>1375.0396098294</v>
      </c>
      <c r="M134" s="22">
        <v>961.43467524013465</v>
      </c>
      <c r="N134" s="22">
        <v>163.45902438140564</v>
      </c>
      <c r="O134" s="22">
        <v>2166.8780681038861</v>
      </c>
      <c r="P134" s="22">
        <v>37321.285561823934</v>
      </c>
      <c r="Q134" s="22">
        <v>41502.466888033341</v>
      </c>
      <c r="R134" s="22">
        <v>472.14666035280175</v>
      </c>
      <c r="S134" s="22">
        <v>506.31501768657608</v>
      </c>
      <c r="T134" s="22">
        <v>1360.4807590039875</v>
      </c>
      <c r="U134" s="22">
        <v>1089.5743039813958</v>
      </c>
      <c r="V134" s="22">
        <v>32159.336490902013</v>
      </c>
      <c r="W134" s="22">
        <v>155.71883995218872</v>
      </c>
      <c r="X134" s="28">
        <f t="shared" si="16"/>
        <v>207625.12135173648</v>
      </c>
    </row>
    <row r="135" spans="1:24" x14ac:dyDescent="0.2">
      <c r="A135" s="22" t="s">
        <v>18</v>
      </c>
      <c r="B135" s="22">
        <v>99675.715310466272</v>
      </c>
      <c r="C135" s="22">
        <v>24425.734021413562</v>
      </c>
      <c r="D135" s="22">
        <v>14065.730860617074</v>
      </c>
      <c r="E135" s="22">
        <v>24749.162918291393</v>
      </c>
      <c r="F135" s="22">
        <v>5439.3614055428616</v>
      </c>
      <c r="G135" s="22">
        <v>2713.513626347913</v>
      </c>
      <c r="H135" s="22">
        <v>6138.9819642552911</v>
      </c>
      <c r="I135" s="22">
        <v>1300.5678946485702</v>
      </c>
      <c r="J135" s="22">
        <v>6797.4886801442672</v>
      </c>
      <c r="K135" s="22">
        <v>46314.058709906334</v>
      </c>
      <c r="L135" s="22">
        <v>20878.979847176997</v>
      </c>
      <c r="M135" s="22">
        <v>2265.3727395722731</v>
      </c>
      <c r="N135" s="22">
        <v>1459.5414202325896</v>
      </c>
      <c r="O135" s="22">
        <v>16119.367309648564</v>
      </c>
      <c r="P135" s="22">
        <v>3354.2043436800591</v>
      </c>
      <c r="Q135" s="22">
        <v>3264.4391201821863</v>
      </c>
      <c r="R135" s="22">
        <v>1038.124531292194</v>
      </c>
      <c r="S135" s="22">
        <v>605.74395093221096</v>
      </c>
      <c r="T135" s="22">
        <v>8292.6620974905163</v>
      </c>
      <c r="U135" s="22">
        <v>11298.084007884947</v>
      </c>
      <c r="V135" s="22">
        <v>22973.730139031941</v>
      </c>
      <c r="W135" s="22">
        <v>717.43655726925886</v>
      </c>
      <c r="X135" s="28">
        <f t="shared" si="16"/>
        <v>323888.00145602727</v>
      </c>
    </row>
    <row r="136" spans="1:24" s="32" customFormat="1" x14ac:dyDescent="0.2">
      <c r="A136" s="28" t="s">
        <v>19</v>
      </c>
      <c r="B136" s="28">
        <f>SUM(B137:B140)</f>
        <v>1708072.2974357489</v>
      </c>
      <c r="C136" s="28">
        <f t="shared" ref="C136:L136" si="17">SUM(C137:C140)</f>
        <v>1222376.264949339</v>
      </c>
      <c r="D136" s="28">
        <f t="shared" si="17"/>
        <v>8362.055032816339</v>
      </c>
      <c r="E136" s="28">
        <f t="shared" si="17"/>
        <v>1222937.2181755456</v>
      </c>
      <c r="F136" s="28">
        <f t="shared" si="17"/>
        <v>672.60724186344009</v>
      </c>
      <c r="G136" s="28">
        <f t="shared" si="17"/>
        <v>881.14442788515112</v>
      </c>
      <c r="H136" s="28">
        <f t="shared" si="17"/>
        <v>20632.494569432602</v>
      </c>
      <c r="I136" s="28">
        <f t="shared" si="17"/>
        <v>1144.824261433947</v>
      </c>
      <c r="J136" s="28">
        <f t="shared" si="17"/>
        <v>3679.1003015859828</v>
      </c>
      <c r="K136" s="28">
        <f t="shared" si="17"/>
        <v>1363539.8811225728</v>
      </c>
      <c r="L136" s="28">
        <f t="shared" si="17"/>
        <v>4072.4785109534964</v>
      </c>
      <c r="M136" s="28">
        <v>563.34940188856251</v>
      </c>
      <c r="N136" s="28">
        <v>113.77294995604119</v>
      </c>
      <c r="O136" s="28">
        <v>3018.0036277303398</v>
      </c>
      <c r="P136" s="28">
        <v>121386.60927519739</v>
      </c>
      <c r="Q136" s="28">
        <v>285.19770782126903</v>
      </c>
      <c r="R136" s="28">
        <v>10125.563416968347</v>
      </c>
      <c r="S136" s="28">
        <v>2678.7880088408228</v>
      </c>
      <c r="T136" s="28">
        <v>18952.761937200441</v>
      </c>
      <c r="U136" s="28">
        <v>413.69088791118145</v>
      </c>
      <c r="V136" s="28">
        <v>246169.42770687476</v>
      </c>
      <c r="W136" s="28">
        <v>9805.7683200861939</v>
      </c>
      <c r="X136" s="28">
        <f t="shared" si="16"/>
        <v>5969883.2992696529</v>
      </c>
    </row>
    <row r="137" spans="1:24" x14ac:dyDescent="0.2">
      <c r="A137" s="22" t="s">
        <v>20</v>
      </c>
      <c r="B137" s="22">
        <v>1706521.5190796931</v>
      </c>
      <c r="C137" s="22">
        <v>1221753.5814099689</v>
      </c>
      <c r="D137" s="22">
        <v>0</v>
      </c>
      <c r="E137" s="22">
        <v>1221471.7191361876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1354238.8179545326</v>
      </c>
      <c r="L137" s="22">
        <v>0</v>
      </c>
      <c r="M137" s="22">
        <v>0</v>
      </c>
      <c r="N137" s="22">
        <v>0</v>
      </c>
      <c r="O137" s="22">
        <v>0</v>
      </c>
      <c r="P137" s="22">
        <v>120929.71835633904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  <c r="V137" s="22">
        <v>244829.55721657563</v>
      </c>
      <c r="W137" s="22">
        <v>0</v>
      </c>
      <c r="X137" s="28">
        <f t="shared" si="16"/>
        <v>5869744.9131532973</v>
      </c>
    </row>
    <row r="138" spans="1:24" x14ac:dyDescent="0.2">
      <c r="A138" s="22" t="s">
        <v>21</v>
      </c>
      <c r="B138" s="22">
        <v>0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11.519922707283635</v>
      </c>
      <c r="Q138" s="22">
        <v>0</v>
      </c>
      <c r="R138" s="22">
        <v>7954.4763224938206</v>
      </c>
      <c r="S138" s="22">
        <v>0</v>
      </c>
      <c r="T138" s="22">
        <v>17.406621945871173</v>
      </c>
      <c r="U138" s="22">
        <v>0</v>
      </c>
      <c r="V138" s="22">
        <v>0</v>
      </c>
      <c r="W138" s="22">
        <v>0</v>
      </c>
      <c r="X138" s="28">
        <f t="shared" si="16"/>
        <v>7983.402867146975</v>
      </c>
    </row>
    <row r="139" spans="1:24" x14ac:dyDescent="0.2">
      <c r="A139" s="22" t="s">
        <v>22</v>
      </c>
      <c r="B139" s="22">
        <v>0</v>
      </c>
      <c r="C139" s="22">
        <v>0</v>
      </c>
      <c r="D139" s="22">
        <v>39.414501927416822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1.6540295733840471</v>
      </c>
      <c r="M139" s="22">
        <v>0</v>
      </c>
      <c r="N139" s="22">
        <v>12.18893472105365</v>
      </c>
      <c r="O139" s="22">
        <v>1548.0855600007567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716.18613408486829</v>
      </c>
      <c r="X139" s="28">
        <f t="shared" si="16"/>
        <v>2317.5291603074793</v>
      </c>
    </row>
    <row r="140" spans="1:24" x14ac:dyDescent="0.2">
      <c r="A140" s="22" t="s">
        <v>23</v>
      </c>
      <c r="B140" s="22">
        <v>1550.77835605569</v>
      </c>
      <c r="C140" s="22">
        <v>622.68353936996277</v>
      </c>
      <c r="D140" s="22">
        <v>8322.6405308889225</v>
      </c>
      <c r="E140" s="22">
        <v>1465.4990393580692</v>
      </c>
      <c r="F140" s="22">
        <v>672.60724186344009</v>
      </c>
      <c r="G140" s="22">
        <v>881.14442788515112</v>
      </c>
      <c r="H140" s="22">
        <v>20632.494569432602</v>
      </c>
      <c r="I140" s="22">
        <v>1144.824261433947</v>
      </c>
      <c r="J140" s="22">
        <v>3679.1003015859828</v>
      </c>
      <c r="K140" s="22">
        <v>9301.0631680401439</v>
      </c>
      <c r="L140" s="22">
        <v>4070.8244813801125</v>
      </c>
      <c r="M140" s="22">
        <v>563.34940188856251</v>
      </c>
      <c r="N140" s="22">
        <v>101.58401523498753</v>
      </c>
      <c r="O140" s="22">
        <v>1469.9180677295831</v>
      </c>
      <c r="P140" s="22">
        <v>445.37099615106803</v>
      </c>
      <c r="Q140" s="22">
        <v>285.19770782126903</v>
      </c>
      <c r="R140" s="22">
        <v>2171.0870944745266</v>
      </c>
      <c r="S140" s="22">
        <v>2678.7880088408228</v>
      </c>
      <c r="T140" s="22">
        <v>18935.355315254568</v>
      </c>
      <c r="U140" s="22">
        <v>413.69088791118145</v>
      </c>
      <c r="V140" s="22">
        <v>1339.8704902991285</v>
      </c>
      <c r="W140" s="22">
        <v>9089.5821860013257</v>
      </c>
      <c r="X140" s="28">
        <f t="shared" si="16"/>
        <v>89837.454088901039</v>
      </c>
    </row>
    <row r="141" spans="1:24" s="32" customFormat="1" x14ac:dyDescent="0.2">
      <c r="A141" s="28" t="s">
        <v>24</v>
      </c>
      <c r="B141" s="28">
        <f>SUM(B142:B154)</f>
        <v>89219.834420718282</v>
      </c>
      <c r="C141" s="28">
        <f t="shared" ref="C141:L141" si="18">SUM(C142:C154)</f>
        <v>53832.522026300518</v>
      </c>
      <c r="D141" s="28">
        <f t="shared" si="18"/>
        <v>239985.93773210992</v>
      </c>
      <c r="E141" s="28">
        <f t="shared" si="18"/>
        <v>298461.67670154123</v>
      </c>
      <c r="F141" s="28">
        <f t="shared" si="18"/>
        <v>173111.99674631955</v>
      </c>
      <c r="G141" s="28">
        <f t="shared" si="18"/>
        <v>183083.91141262013</v>
      </c>
      <c r="H141" s="28">
        <f t="shared" si="18"/>
        <v>370657.47655277292</v>
      </c>
      <c r="I141" s="28">
        <f t="shared" si="18"/>
        <v>105061.51424845228</v>
      </c>
      <c r="J141" s="28">
        <f t="shared" si="18"/>
        <v>184110.8659507464</v>
      </c>
      <c r="K141" s="28">
        <f t="shared" si="18"/>
        <v>210484.56633710049</v>
      </c>
      <c r="L141" s="28">
        <f t="shared" si="18"/>
        <v>85517.89383251252</v>
      </c>
      <c r="M141" s="28">
        <v>562031.75042752933</v>
      </c>
      <c r="N141" s="28">
        <v>189163.38136969213</v>
      </c>
      <c r="O141" s="28">
        <v>120402.022636601</v>
      </c>
      <c r="P141" s="28">
        <v>266057.92555835651</v>
      </c>
      <c r="Q141" s="28">
        <v>185909.42859236288</v>
      </c>
      <c r="R141" s="28">
        <v>177901.2160735706</v>
      </c>
      <c r="S141" s="28">
        <v>145098.61497178004</v>
      </c>
      <c r="T141" s="28">
        <v>372739.05223101383</v>
      </c>
      <c r="U141" s="28">
        <v>208809.20647760711</v>
      </c>
      <c r="V141" s="28">
        <v>230860.64733123704</v>
      </c>
      <c r="W141" s="28">
        <v>118635.34288028562</v>
      </c>
      <c r="X141" s="28">
        <f t="shared" si="16"/>
        <v>4571136.7845112309</v>
      </c>
    </row>
    <row r="142" spans="1:24" x14ac:dyDescent="0.2">
      <c r="A142" s="22" t="s">
        <v>25</v>
      </c>
      <c r="B142" s="22">
        <v>0</v>
      </c>
      <c r="C142" s="22">
        <v>0</v>
      </c>
      <c r="D142" s="22">
        <v>0</v>
      </c>
      <c r="E142" s="22">
        <v>168861.4459065038</v>
      </c>
      <c r="F142" s="22">
        <v>36957.199534543091</v>
      </c>
      <c r="G142" s="22">
        <v>0</v>
      </c>
      <c r="H142" s="22">
        <v>0</v>
      </c>
      <c r="I142" s="22">
        <v>0</v>
      </c>
      <c r="J142" s="22">
        <v>0</v>
      </c>
      <c r="K142" s="22">
        <v>42201.415722826467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8">
        <f t="shared" si="16"/>
        <v>248020.06116387335</v>
      </c>
    </row>
    <row r="143" spans="1:24" x14ac:dyDescent="0.2">
      <c r="A143" s="22" t="s">
        <v>26</v>
      </c>
      <c r="B143" s="22">
        <v>0</v>
      </c>
      <c r="C143" s="22">
        <v>0</v>
      </c>
      <c r="D143" s="22">
        <v>46279.033419735526</v>
      </c>
      <c r="E143" s="22">
        <v>0</v>
      </c>
      <c r="F143" s="22">
        <v>0</v>
      </c>
      <c r="G143" s="22">
        <v>0</v>
      </c>
      <c r="H143" s="22">
        <v>133624.38761288163</v>
      </c>
      <c r="I143" s="22">
        <v>0</v>
      </c>
      <c r="J143" s="22">
        <v>0</v>
      </c>
      <c r="K143" s="22">
        <v>26715.800659759498</v>
      </c>
      <c r="L143" s="22">
        <v>0</v>
      </c>
      <c r="M143" s="22">
        <v>0</v>
      </c>
      <c r="N143" s="22">
        <v>0</v>
      </c>
      <c r="O143" s="22">
        <v>0</v>
      </c>
      <c r="P143" s="22">
        <v>79668.921639354157</v>
      </c>
      <c r="Q143" s="22">
        <v>0</v>
      </c>
      <c r="R143" s="22">
        <v>33402.855166500049</v>
      </c>
      <c r="S143" s="22">
        <v>0</v>
      </c>
      <c r="T143" s="22">
        <v>196676.16682371486</v>
      </c>
      <c r="U143" s="22">
        <v>0</v>
      </c>
      <c r="V143" s="22">
        <v>0</v>
      </c>
      <c r="W143" s="22">
        <v>0</v>
      </c>
      <c r="X143" s="28">
        <f t="shared" si="16"/>
        <v>516367.16532194568</v>
      </c>
    </row>
    <row r="144" spans="1:24" x14ac:dyDescent="0.2">
      <c r="A144" s="22" t="s">
        <v>27</v>
      </c>
      <c r="B144" s="22">
        <v>33447.256058589301</v>
      </c>
      <c r="C144" s="22">
        <v>9351.1298895831369</v>
      </c>
      <c r="D144" s="22">
        <v>103374.482853165</v>
      </c>
      <c r="E144" s="22">
        <v>42892.166947581354</v>
      </c>
      <c r="F144" s="22">
        <v>30045.7043031586</v>
      </c>
      <c r="G144" s="22">
        <v>34212.378004096303</v>
      </c>
      <c r="H144" s="22">
        <v>129410.09083137277</v>
      </c>
      <c r="I144" s="22">
        <v>8676.3351944971328</v>
      </c>
      <c r="J144" s="22">
        <v>102800.84981207682</v>
      </c>
      <c r="K144" s="22">
        <v>15476.0869416356</v>
      </c>
      <c r="L144" s="22">
        <v>4441.0849814679332</v>
      </c>
      <c r="M144" s="22">
        <v>328802.73873085977</v>
      </c>
      <c r="N144" s="22">
        <v>119201.82582057299</v>
      </c>
      <c r="O144" s="22">
        <v>82200.684682714942</v>
      </c>
      <c r="P144" s="22">
        <v>115080.95855580093</v>
      </c>
      <c r="Q144" s="22">
        <v>131521.09549234391</v>
      </c>
      <c r="R144" s="22">
        <v>106563.2586214</v>
      </c>
      <c r="S144" s="22">
        <v>101380.84444201509</v>
      </c>
      <c r="T144" s="22">
        <v>104286.5426214</v>
      </c>
      <c r="U144" s="22">
        <v>144401.36936543</v>
      </c>
      <c r="V144" s="22">
        <v>151600.91291028701</v>
      </c>
      <c r="W144" s="22">
        <v>54800.456455143292</v>
      </c>
      <c r="X144" s="28">
        <f t="shared" si="16"/>
        <v>1953968.2535151918</v>
      </c>
    </row>
    <row r="145" spans="1:24" x14ac:dyDescent="0.2">
      <c r="A145" s="22" t="s">
        <v>28</v>
      </c>
      <c r="B145" s="22">
        <v>21842.360369315531</v>
      </c>
      <c r="C145" s="22">
        <v>21434.782165268593</v>
      </c>
      <c r="D145" s="22">
        <v>22188.697846582101</v>
      </c>
      <c r="E145" s="22">
        <v>53232.296283085299</v>
      </c>
      <c r="F145" s="22">
        <v>55811.615476434701</v>
      </c>
      <c r="G145" s="22">
        <v>88947.300869957631</v>
      </c>
      <c r="H145" s="22">
        <v>51698.900100945146</v>
      </c>
      <c r="I145" s="22">
        <v>60270.297721997893</v>
      </c>
      <c r="J145" s="22">
        <v>21398.88223871604</v>
      </c>
      <c r="K145" s="22">
        <v>86366.616888833451</v>
      </c>
      <c r="L145" s="22">
        <v>66595.686148164663</v>
      </c>
      <c r="M145" s="22">
        <v>124092.93785187999</v>
      </c>
      <c r="N145" s="22">
        <v>53542.354216200001</v>
      </c>
      <c r="O145" s="22">
        <v>14367.100484129987</v>
      </c>
      <c r="P145" s="22">
        <v>21071.747376723983</v>
      </c>
      <c r="Q145" s="22">
        <v>22029.554075665979</v>
      </c>
      <c r="R145" s="22">
        <v>19156.133978839982</v>
      </c>
      <c r="S145" s="22">
        <v>28562.456321000001</v>
      </c>
      <c r="T145" s="22">
        <v>32632.154263</v>
      </c>
      <c r="U145" s="22">
        <v>31468.401936519898</v>
      </c>
      <c r="V145" s="22">
        <v>38312.267957679964</v>
      </c>
      <c r="W145" s="22">
        <v>30234.256412999999</v>
      </c>
      <c r="X145" s="28">
        <f t="shared" si="16"/>
        <v>965256.80098394083</v>
      </c>
    </row>
    <row r="146" spans="1:24" x14ac:dyDescent="0.2">
      <c r="A146" s="22" t="s">
        <v>29</v>
      </c>
      <c r="B146" s="22">
        <v>7652.2355724722102</v>
      </c>
      <c r="C146" s="22">
        <v>4964.3796031869524</v>
      </c>
      <c r="D146" s="22">
        <v>10360.503829962945</v>
      </c>
      <c r="E146" s="22">
        <v>5180.2519149814725</v>
      </c>
      <c r="F146" s="22">
        <v>7135.2317881476592</v>
      </c>
      <c r="G146" s="22">
        <v>2943.0529645781194</v>
      </c>
      <c r="H146" s="22">
        <v>10084.84478887701</v>
      </c>
      <c r="I146" s="22">
        <v>15540.755744944418</v>
      </c>
      <c r="J146" s="22">
        <v>18130.881702435152</v>
      </c>
      <c r="K146" s="22">
        <v>7888.5201724722156</v>
      </c>
      <c r="L146" s="22">
        <v>1295.0629787453681</v>
      </c>
      <c r="M146" s="22">
        <v>14270.463576295318</v>
      </c>
      <c r="N146" s="22">
        <v>2135.5201456300001</v>
      </c>
      <c r="O146" s="22">
        <v>2383.9859011636286</v>
      </c>
      <c r="P146" s="22">
        <v>21455.873110472658</v>
      </c>
      <c r="Q146" s="22">
        <v>16687.9013081454</v>
      </c>
      <c r="R146" s="22">
        <v>2263.1514229999998</v>
      </c>
      <c r="S146" s="22">
        <v>2164.5486231</v>
      </c>
      <c r="T146" s="22">
        <v>4767.9718023272571</v>
      </c>
      <c r="U146" s="22">
        <v>3866.52348231</v>
      </c>
      <c r="V146" s="22">
        <v>19071.887209309029</v>
      </c>
      <c r="W146" s="22">
        <v>1352.3625423000001</v>
      </c>
      <c r="X146" s="28">
        <f t="shared" si="16"/>
        <v>181595.91018485682</v>
      </c>
    </row>
    <row r="147" spans="1:24" x14ac:dyDescent="0.2">
      <c r="A147" s="22" t="s">
        <v>30</v>
      </c>
      <c r="B147" s="22">
        <v>441.22177629808755</v>
      </c>
      <c r="C147" s="22">
        <v>1224.3877082410759</v>
      </c>
      <c r="D147" s="22">
        <v>929.12879645872567</v>
      </c>
      <c r="E147" s="22">
        <v>282.43971861551563</v>
      </c>
      <c r="F147" s="22">
        <v>542.89925101076631</v>
      </c>
      <c r="G147" s="22">
        <v>520.35091682013262</v>
      </c>
      <c r="H147" s="22">
        <v>704.34326470577048</v>
      </c>
      <c r="I147" s="22">
        <v>439.49119867614161</v>
      </c>
      <c r="J147" s="22">
        <v>509.67823877424587</v>
      </c>
      <c r="K147" s="22">
        <v>690.82506092685708</v>
      </c>
      <c r="L147" s="22">
        <v>310.85984254791248</v>
      </c>
      <c r="M147" s="22">
        <v>4786.9784004079365</v>
      </c>
      <c r="N147" s="22">
        <v>1283.3265312000001</v>
      </c>
      <c r="O147" s="22">
        <v>1709.6351430028344</v>
      </c>
      <c r="P147" s="22">
        <v>3419.2702860056688</v>
      </c>
      <c r="Q147" s="22">
        <v>2735.416228804535</v>
      </c>
      <c r="R147" s="22">
        <v>1333.2651487799999</v>
      </c>
      <c r="S147" s="22">
        <v>1212.5321469820001</v>
      </c>
      <c r="T147" s="22">
        <v>2047.6523142999999</v>
      </c>
      <c r="U147" s="22">
        <v>1367.7081144022675</v>
      </c>
      <c r="V147" s="22">
        <v>3135.5723410000001</v>
      </c>
      <c r="W147" s="22">
        <v>2055.4720289068005</v>
      </c>
      <c r="X147" s="28">
        <f t="shared" si="16"/>
        <v>31682.454456867272</v>
      </c>
    </row>
    <row r="148" spans="1:24" x14ac:dyDescent="0.2">
      <c r="A148" s="22" t="s">
        <v>31</v>
      </c>
      <c r="B148" s="22">
        <v>1701.1951867954499</v>
      </c>
      <c r="C148" s="22">
        <v>1006.74923365981</v>
      </c>
      <c r="D148" s="22">
        <v>1251.0281603481999</v>
      </c>
      <c r="E148" s="22">
        <v>1816.72669151987</v>
      </c>
      <c r="F148" s="22">
        <v>1646.2982647083099</v>
      </c>
      <c r="G148" s="22">
        <v>1297.4773936940865</v>
      </c>
      <c r="H148" s="22">
        <v>2898.1959707953201</v>
      </c>
      <c r="I148" s="22">
        <v>1124.9516534869001</v>
      </c>
      <c r="J148" s="22">
        <v>1864.97809451387</v>
      </c>
      <c r="K148" s="22">
        <v>1629.20204484687</v>
      </c>
      <c r="L148" s="22">
        <v>1382.4554936960401</v>
      </c>
      <c r="M148" s="22">
        <v>12769.825884166066</v>
      </c>
      <c r="N148" s="22">
        <v>3062.3245812</v>
      </c>
      <c r="O148" s="22">
        <v>3852.4561229999999</v>
      </c>
      <c r="P148" s="22">
        <v>4980.1434897236304</v>
      </c>
      <c r="Q148" s="22">
        <v>3125.532162</v>
      </c>
      <c r="R148" s="22">
        <v>2371.4900670244101</v>
      </c>
      <c r="S148" s="22">
        <v>2232.1548632539998</v>
      </c>
      <c r="T148" s="22">
        <v>5982.9801340488239</v>
      </c>
      <c r="U148" s="22">
        <v>3853.3625413</v>
      </c>
      <c r="V148" s="22">
        <v>3896.6534226992198</v>
      </c>
      <c r="W148" s="22">
        <v>7977.3068453984324</v>
      </c>
      <c r="X148" s="28">
        <f t="shared" si="16"/>
        <v>71723.488301879319</v>
      </c>
    </row>
    <row r="149" spans="1:24" x14ac:dyDescent="0.2">
      <c r="A149" s="22" t="s">
        <v>32</v>
      </c>
      <c r="B149" s="22">
        <v>11399.703774097101</v>
      </c>
      <c r="C149" s="22">
        <v>7049.7778305728798</v>
      </c>
      <c r="D149" s="22">
        <v>10574.66674585932</v>
      </c>
      <c r="E149" s="22">
        <v>13994.373822453395</v>
      </c>
      <c r="F149" s="22">
        <v>16414.444567370629</v>
      </c>
      <c r="G149" s="22">
        <v>18397.296463480932</v>
      </c>
      <c r="H149" s="22">
        <v>14524.5926893836</v>
      </c>
      <c r="I149" s="22">
        <v>9624.7408023350308</v>
      </c>
      <c r="J149" s="22">
        <v>10274.518632907901</v>
      </c>
      <c r="K149" s="22">
        <v>11326.703774097101</v>
      </c>
      <c r="L149" s="22">
        <v>6699.8518870485896</v>
      </c>
      <c r="M149" s="22">
        <v>21885.926089827506</v>
      </c>
      <c r="N149" s="22">
        <v>4131.5485612534003</v>
      </c>
      <c r="O149" s="22">
        <v>7230.7730355626727</v>
      </c>
      <c r="P149" s="22">
        <v>8263.7406120716259</v>
      </c>
      <c r="Q149" s="22">
        <v>4463.472358</v>
      </c>
      <c r="R149" s="22">
        <v>1831.87030603581</v>
      </c>
      <c r="S149" s="22">
        <v>1239.5610918107438</v>
      </c>
      <c r="T149" s="22">
        <v>3654.2316534830002</v>
      </c>
      <c r="U149" s="22">
        <v>4171.3621325399999</v>
      </c>
      <c r="V149" s="22">
        <v>6721.5965487240001</v>
      </c>
      <c r="W149" s="22">
        <v>8431.6876188824135</v>
      </c>
      <c r="X149" s="28">
        <f t="shared" si="16"/>
        <v>202306.44099779768</v>
      </c>
    </row>
    <row r="150" spans="1:24" x14ac:dyDescent="0.2">
      <c r="A150" s="22" t="s">
        <v>33</v>
      </c>
      <c r="B150" s="22">
        <v>6912.4102082596</v>
      </c>
      <c r="C150" s="22">
        <v>5924.7781549936808</v>
      </c>
      <c r="D150" s="22">
        <v>27648.964723303841</v>
      </c>
      <c r="E150" s="22">
        <v>6892.2411808259603</v>
      </c>
      <c r="F150" s="22">
        <v>11800.678379898462</v>
      </c>
      <c r="G150" s="22">
        <v>20736.723542477881</v>
      </c>
      <c r="H150" s="22">
        <v>15799.408413316482</v>
      </c>
      <c r="I150" s="22">
        <v>3949.8521033291204</v>
      </c>
      <c r="J150" s="22">
        <v>12837.019335819643</v>
      </c>
      <c r="K150" s="22">
        <v>9874.6302583227989</v>
      </c>
      <c r="L150" s="22">
        <v>1125.7895614985105</v>
      </c>
      <c r="M150" s="22">
        <v>21785.867778274085</v>
      </c>
      <c r="N150" s="22">
        <v>2165.25361423</v>
      </c>
      <c r="O150" s="22">
        <v>4270.6430954780562</v>
      </c>
      <c r="P150" s="22">
        <v>5978.9003336692786</v>
      </c>
      <c r="Q150" s="22">
        <v>3425.6235148000001</v>
      </c>
      <c r="R150" s="22">
        <v>2630.7161468144827</v>
      </c>
      <c r="S150" s="22">
        <v>2562.3858572868339</v>
      </c>
      <c r="T150" s="22">
        <v>3286.5463721000001</v>
      </c>
      <c r="U150" s="22">
        <v>3336.2356478000002</v>
      </c>
      <c r="V150" s="22">
        <v>3416.5144763824451</v>
      </c>
      <c r="W150" s="22">
        <v>5124.7717145736679</v>
      </c>
      <c r="X150" s="28">
        <f t="shared" si="16"/>
        <v>181485.95441345486</v>
      </c>
    </row>
    <row r="151" spans="1:24" x14ac:dyDescent="0.2">
      <c r="A151" s="22" t="s">
        <v>34</v>
      </c>
      <c r="B151" s="22">
        <v>85.284323515241994</v>
      </c>
      <c r="C151" s="22">
        <v>67.476809785973259</v>
      </c>
      <c r="D151" s="22">
        <v>113.712431353656</v>
      </c>
      <c r="E151" s="22">
        <v>170.56864703048399</v>
      </c>
      <c r="F151" s="22">
        <v>324.11197951901244</v>
      </c>
      <c r="G151" s="22">
        <v>454.849725414624</v>
      </c>
      <c r="H151" s="22">
        <v>397.99350973779599</v>
      </c>
      <c r="I151" s="22">
        <v>46.235621567682799</v>
      </c>
      <c r="J151" s="22">
        <v>426.42161757620994</v>
      </c>
      <c r="K151" s="22">
        <v>170.56864703048399</v>
      </c>
      <c r="L151" s="22">
        <v>34.113729406096795</v>
      </c>
      <c r="M151" s="22">
        <v>747.95072196695162</v>
      </c>
      <c r="N151" s="22">
        <v>28.095185605841703</v>
      </c>
      <c r="O151" s="22">
        <v>23.412654671534753</v>
      </c>
      <c r="P151" s="22">
        <v>92.358400000000003</v>
      </c>
      <c r="Q151" s="22">
        <v>46.665323999999998</v>
      </c>
      <c r="R151" s="22">
        <v>42.2351478</v>
      </c>
      <c r="S151" s="22">
        <v>36.536874519999998</v>
      </c>
      <c r="T151" s="22">
        <v>41.256348574</v>
      </c>
      <c r="U151" s="22">
        <v>91.352487499999995</v>
      </c>
      <c r="V151" s="22">
        <v>63.215486300000002</v>
      </c>
      <c r="W151" s="22">
        <v>76.254783149999994</v>
      </c>
      <c r="X151" s="28">
        <f t="shared" si="16"/>
        <v>3580.6704560255898</v>
      </c>
    </row>
    <row r="152" spans="1:24" x14ac:dyDescent="0.2">
      <c r="A152" s="22" t="s">
        <v>35</v>
      </c>
      <c r="B152" s="22">
        <v>3123.2644252485602</v>
      </c>
      <c r="C152" s="22">
        <v>1226.9208097859801</v>
      </c>
      <c r="D152" s="22">
        <v>4045.8855315607029</v>
      </c>
      <c r="E152" s="22">
        <v>3172.3542126242801</v>
      </c>
      <c r="F152" s="22">
        <v>7565.53001602324</v>
      </c>
      <c r="G152" s="22">
        <v>12946.833700994252</v>
      </c>
      <c r="H152" s="22">
        <v>5675.2355049712996</v>
      </c>
      <c r="I152" s="22">
        <v>2236.7084252485602</v>
      </c>
      <c r="J152" s="22">
        <v>4473.4168504971303</v>
      </c>
      <c r="K152" s="22">
        <v>5329.9764589953456</v>
      </c>
      <c r="L152" s="22">
        <v>2355.0626378728398</v>
      </c>
      <c r="M152" s="22">
        <v>13617.954028841836</v>
      </c>
      <c r="N152" s="22">
        <v>2228.0202312644037</v>
      </c>
      <c r="O152" s="22">
        <v>831.79421967204416</v>
      </c>
      <c r="P152" s="22">
        <v>2287.4341040981212</v>
      </c>
      <c r="Q152" s="22">
        <v>594.13872833717437</v>
      </c>
      <c r="R152" s="22">
        <v>5941.3872833717423</v>
      </c>
      <c r="S152" s="22">
        <v>4069.8502891096441</v>
      </c>
      <c r="T152" s="22">
        <v>17824.16185011523</v>
      </c>
      <c r="U152" s="22">
        <v>14853.468208429356</v>
      </c>
      <c r="V152" s="22">
        <v>2970.6936416858712</v>
      </c>
      <c r="W152" s="22">
        <v>4456.0404625288074</v>
      </c>
      <c r="X152" s="28">
        <f t="shared" si="16"/>
        <v>121826.13162127642</v>
      </c>
    </row>
    <row r="153" spans="1:24" x14ac:dyDescent="0.2">
      <c r="A153" s="22" t="s">
        <v>36</v>
      </c>
      <c r="B153" s="22">
        <v>1456.20167505782</v>
      </c>
      <c r="C153" s="22">
        <v>228.10083752891015</v>
      </c>
      <c r="D153" s="22">
        <v>261.02536861950864</v>
      </c>
      <c r="E153" s="22">
        <v>607.47860670866908</v>
      </c>
      <c r="F153" s="22">
        <v>3581.8604744142199</v>
      </c>
      <c r="G153" s="22">
        <v>1591.1413455973027</v>
      </c>
      <c r="H153" s="22">
        <v>684.30251258673093</v>
      </c>
      <c r="I153" s="22">
        <v>227.73646901619</v>
      </c>
      <c r="J153" s="22">
        <v>912.40335011564059</v>
      </c>
      <c r="K153" s="22">
        <v>1258.8565882047999</v>
      </c>
      <c r="L153" s="22">
        <v>165.73646901619</v>
      </c>
      <c r="M153" s="22">
        <v>12865.193145463974</v>
      </c>
      <c r="N153" s="22">
        <v>331.3265412563</v>
      </c>
      <c r="O153" s="22">
        <v>2050.5774383989133</v>
      </c>
      <c r="P153" s="22">
        <v>512.64435959972832</v>
      </c>
      <c r="Q153" s="22">
        <v>3.8448326969979627</v>
      </c>
      <c r="R153" s="22">
        <v>2.5632217979986418</v>
      </c>
      <c r="S153" s="22">
        <v>6.1517323151967416</v>
      </c>
      <c r="T153" s="22">
        <v>51.264435959972836</v>
      </c>
      <c r="U153" s="22">
        <v>15.379330787991851</v>
      </c>
      <c r="V153" s="22">
        <v>26.144862339586144</v>
      </c>
      <c r="W153" s="22">
        <v>3075.8661575983706</v>
      </c>
      <c r="X153" s="28">
        <f t="shared" si="16"/>
        <v>29915.799755081018</v>
      </c>
    </row>
    <row r="154" spans="1:24" x14ac:dyDescent="0.2">
      <c r="A154" s="22" t="s">
        <v>37</v>
      </c>
      <c r="B154" s="22">
        <v>1158.7010510693999</v>
      </c>
      <c r="C154" s="22">
        <v>1354.0389836935301</v>
      </c>
      <c r="D154" s="22">
        <v>12958.808025160401</v>
      </c>
      <c r="E154" s="22">
        <v>1359.3327696111701</v>
      </c>
      <c r="F154" s="22">
        <v>1286.4227110908801</v>
      </c>
      <c r="G154" s="22">
        <v>1036.5064855088301</v>
      </c>
      <c r="H154" s="22">
        <v>5155.1813531994003</v>
      </c>
      <c r="I154" s="22">
        <v>2924.4093133532001</v>
      </c>
      <c r="J154" s="22">
        <v>10481.816077313748</v>
      </c>
      <c r="K154" s="22">
        <v>1555.3631191489901</v>
      </c>
      <c r="L154" s="22">
        <v>1112.19010304838</v>
      </c>
      <c r="M154" s="22">
        <v>6405.9142195460436</v>
      </c>
      <c r="N154" s="22">
        <v>1053.7859412791831</v>
      </c>
      <c r="O154" s="22">
        <v>1480.9598588063925</v>
      </c>
      <c r="P154" s="22">
        <v>3245.9332908367792</v>
      </c>
      <c r="Q154" s="22">
        <v>1276.1845675688439</v>
      </c>
      <c r="R154" s="22">
        <v>2362.2895622061069</v>
      </c>
      <c r="S154" s="22">
        <v>1631.5927303865001</v>
      </c>
      <c r="T154" s="22">
        <v>1488.1236119906814</v>
      </c>
      <c r="U154" s="22">
        <v>1384.0432305875777</v>
      </c>
      <c r="V154" s="22">
        <v>1645.188474829929</v>
      </c>
      <c r="W154" s="22">
        <v>1050.8678588038329</v>
      </c>
      <c r="X154" s="28">
        <f t="shared" si="16"/>
        <v>63407.653339039796</v>
      </c>
    </row>
    <row r="155" spans="1:24" s="32" customFormat="1" x14ac:dyDescent="0.2">
      <c r="A155" s="28" t="s">
        <v>38</v>
      </c>
      <c r="B155" s="28">
        <v>8713.8953600322693</v>
      </c>
      <c r="C155" s="28">
        <v>0</v>
      </c>
      <c r="D155" s="28">
        <v>26064.571961866437</v>
      </c>
      <c r="E155" s="28">
        <v>105816.93830555567</v>
      </c>
      <c r="F155" s="28">
        <v>0</v>
      </c>
      <c r="G155" s="28">
        <v>0</v>
      </c>
      <c r="H155" s="28">
        <v>55984.849835251582</v>
      </c>
      <c r="I155" s="28">
        <v>0</v>
      </c>
      <c r="J155" s="28">
        <v>0</v>
      </c>
      <c r="K155" s="28">
        <v>20981.209288120175</v>
      </c>
      <c r="L155" s="28">
        <v>0</v>
      </c>
      <c r="M155" s="28">
        <v>0</v>
      </c>
      <c r="N155" s="28">
        <v>0</v>
      </c>
      <c r="O155" s="28">
        <v>0</v>
      </c>
      <c r="P155" s="28">
        <v>34701.353203668346</v>
      </c>
      <c r="Q155" s="28">
        <v>0</v>
      </c>
      <c r="R155" s="28">
        <v>0</v>
      </c>
      <c r="S155" s="28">
        <v>0</v>
      </c>
      <c r="T155" s="28">
        <v>37800.843216238551</v>
      </c>
      <c r="U155" s="28">
        <v>40639.14030740715</v>
      </c>
      <c r="V155" s="28">
        <v>16724.509961803531</v>
      </c>
      <c r="W155" s="28">
        <v>0</v>
      </c>
      <c r="X155" s="28">
        <f t="shared" si="16"/>
        <v>347427.31143994373</v>
      </c>
    </row>
    <row r="156" spans="1:24" s="32" customFormat="1" x14ac:dyDescent="0.2">
      <c r="A156" s="28" t="s">
        <v>39</v>
      </c>
      <c r="B156" s="28">
        <v>4005.10161309054</v>
      </c>
      <c r="C156" s="28">
        <v>2567.0572344764587</v>
      </c>
      <c r="D156" s="28">
        <v>2082.0595475955802</v>
      </c>
      <c r="E156" s="28">
        <v>3803.9961559222002</v>
      </c>
      <c r="F156" s="28">
        <v>1129.5960918592691</v>
      </c>
      <c r="G156" s="28">
        <v>3595.1499411845198</v>
      </c>
      <c r="H156" s="28">
        <v>1467.5115392609835</v>
      </c>
      <c r="I156" s="28">
        <v>1889.3762390367999</v>
      </c>
      <c r="J156" s="28">
        <v>1970.6522608831001</v>
      </c>
      <c r="K156" s="28">
        <v>3826.4873364830501</v>
      </c>
      <c r="L156" s="28">
        <v>1664.34855773294</v>
      </c>
      <c r="M156" s="28">
        <v>4240.6090676128806</v>
      </c>
      <c r="N156" s="28">
        <v>2483.9651952609543</v>
      </c>
      <c r="O156" s="28">
        <v>2759.5260820478406</v>
      </c>
      <c r="P156" s="28">
        <v>2368.3360593525172</v>
      </c>
      <c r="Q156" s="28">
        <v>2182.8295856450773</v>
      </c>
      <c r="R156" s="28">
        <v>2598.9357022241534</v>
      </c>
      <c r="S156" s="28">
        <v>1776.8790493082458</v>
      </c>
      <c r="T156" s="28">
        <v>2348.717812804412</v>
      </c>
      <c r="U156" s="28">
        <v>2685.1473371223315</v>
      </c>
      <c r="V156" s="28">
        <v>3181.1215882488932</v>
      </c>
      <c r="W156" s="28">
        <v>9196.2286435415972</v>
      </c>
      <c r="X156" s="28">
        <f t="shared" si="16"/>
        <v>63823.632640694341</v>
      </c>
    </row>
    <row r="157" spans="1:24" s="32" customFormat="1" x14ac:dyDescent="0.2">
      <c r="A157" s="28" t="s">
        <v>40</v>
      </c>
      <c r="B157" s="28">
        <v>70439.002851369602</v>
      </c>
      <c r="C157" s="28">
        <v>37097.4754977263</v>
      </c>
      <c r="D157" s="28">
        <v>41500.348099958646</v>
      </c>
      <c r="E157" s="28">
        <v>38980.785246009575</v>
      </c>
      <c r="F157" s="28">
        <v>36126.403569715723</v>
      </c>
      <c r="G157" s="28">
        <v>35830.801499637964</v>
      </c>
      <c r="H157" s="28">
        <v>31967.338734703728</v>
      </c>
      <c r="I157" s="28">
        <v>12477.438762749582</v>
      </c>
      <c r="J157" s="28">
        <v>18572.562205721108</v>
      </c>
      <c r="K157" s="28">
        <v>160958.015212478</v>
      </c>
      <c r="L157" s="28">
        <v>31480.265602438045</v>
      </c>
      <c r="M157" s="28">
        <v>104585.80362552403</v>
      </c>
      <c r="N157" s="28">
        <v>47231.94463460541</v>
      </c>
      <c r="O157" s="28">
        <v>43877.458173008941</v>
      </c>
      <c r="P157" s="28">
        <v>37090.07879656252</v>
      </c>
      <c r="Q157" s="28">
        <v>18677.143841835139</v>
      </c>
      <c r="R157" s="28">
        <v>40546.823643835683</v>
      </c>
      <c r="S157" s="28">
        <v>31687.200366314693</v>
      </c>
      <c r="T157" s="28">
        <v>39270.432870809433</v>
      </c>
      <c r="U157" s="28">
        <v>42746.291656768008</v>
      </c>
      <c r="V157" s="28">
        <v>38061.790640672632</v>
      </c>
      <c r="W157" s="28">
        <v>1328476.6301948638</v>
      </c>
      <c r="X157" s="28">
        <f t="shared" si="16"/>
        <v>2287682.0357273086</v>
      </c>
    </row>
    <row r="158" spans="1:24" s="32" customFormat="1" x14ac:dyDescent="0.2">
      <c r="A158" s="28" t="s">
        <v>41</v>
      </c>
      <c r="B158" s="28">
        <v>134780.38095612699</v>
      </c>
      <c r="C158" s="28">
        <v>117420.64559619734</v>
      </c>
      <c r="D158" s="28">
        <v>127262.91363939084</v>
      </c>
      <c r="E158" s="28">
        <v>165372.20889390679</v>
      </c>
      <c r="F158" s="28">
        <v>251205.7841598439</v>
      </c>
      <c r="G158" s="28">
        <v>299522.39411623299</v>
      </c>
      <c r="H158" s="28">
        <v>133464.13201953936</v>
      </c>
      <c r="I158" s="28">
        <v>114316.267878144</v>
      </c>
      <c r="J158" s="28">
        <v>192733.38649771779</v>
      </c>
      <c r="K158" s="28">
        <v>178855.63136924477</v>
      </c>
      <c r="L158" s="28">
        <v>127387.95509666996</v>
      </c>
      <c r="M158" s="28">
        <v>491286.08112017345</v>
      </c>
      <c r="N158" s="28">
        <v>443375.46254626708</v>
      </c>
      <c r="O158" s="28">
        <v>217530.47512355237</v>
      </c>
      <c r="P158" s="28">
        <v>342278.72987458314</v>
      </c>
      <c r="Q158" s="28">
        <v>237980.00547171809</v>
      </c>
      <c r="R158" s="28">
        <v>259371.71146175344</v>
      </c>
      <c r="S158" s="28">
        <v>411499.29719775636</v>
      </c>
      <c r="T158" s="28">
        <v>320446.09114097047</v>
      </c>
      <c r="U158" s="28">
        <v>386953.83741654933</v>
      </c>
      <c r="V158" s="28">
        <v>336531.62248523801</v>
      </c>
      <c r="W158" s="28">
        <v>1976691.1711602106</v>
      </c>
      <c r="X158" s="28">
        <f t="shared" si="16"/>
        <v>7266266.1852217866</v>
      </c>
    </row>
    <row r="159" spans="1:24" s="32" customFormat="1" x14ac:dyDescent="0.2">
      <c r="A159" s="28" t="s">
        <v>42</v>
      </c>
      <c r="B159" s="28">
        <v>16675.388415257501</v>
      </c>
      <c r="C159" s="28">
        <v>10954.4906652299</v>
      </c>
      <c r="D159" s="28">
        <v>9163.0574570721365</v>
      </c>
      <c r="E159" s="28">
        <v>10662.291213336701</v>
      </c>
      <c r="F159" s="28">
        <v>18601.166264057389</v>
      </c>
      <c r="G159" s="28">
        <v>25024.469976795499</v>
      </c>
      <c r="H159" s="28">
        <v>9083.6789870206303</v>
      </c>
      <c r="I159" s="28">
        <v>10275.495573885701</v>
      </c>
      <c r="J159" s="28">
        <v>9702.0282015638186</v>
      </c>
      <c r="K159" s="28">
        <v>10664.154679888299</v>
      </c>
      <c r="L159" s="28">
        <v>2508.1352457775001</v>
      </c>
      <c r="M159" s="28">
        <v>19141.482583227102</v>
      </c>
      <c r="N159" s="28">
        <v>6606.8197360607928</v>
      </c>
      <c r="O159" s="28">
        <v>5248.0371077225864</v>
      </c>
      <c r="P159" s="28">
        <v>5965.5134885684365</v>
      </c>
      <c r="Q159" s="28">
        <v>4166.971171676365</v>
      </c>
      <c r="R159" s="28">
        <v>3548.1637739412863</v>
      </c>
      <c r="S159" s="28">
        <v>5587.7120871885763</v>
      </c>
      <c r="T159" s="28">
        <v>4915.9875577460516</v>
      </c>
      <c r="U159" s="28">
        <v>9266.8566517991039</v>
      </c>
      <c r="V159" s="28">
        <v>3217.1156520019022</v>
      </c>
      <c r="W159" s="28">
        <v>310003.87330224446</v>
      </c>
      <c r="X159" s="28">
        <f t="shared" si="16"/>
        <v>510982.88979206176</v>
      </c>
    </row>
    <row r="160" spans="1:24" s="32" customFormat="1" x14ac:dyDescent="0.2">
      <c r="A160" s="28" t="s">
        <v>43</v>
      </c>
      <c r="B160" s="28">
        <f>SUM(B161:B166)</f>
        <v>18126.617865745666</v>
      </c>
      <c r="C160" s="28">
        <f t="shared" ref="C160:L160" si="19">SUM(C161:C166)</f>
        <v>15435.197459213316</v>
      </c>
      <c r="D160" s="28">
        <f t="shared" si="19"/>
        <v>16581.332932148438</v>
      </c>
      <c r="E160" s="28">
        <f t="shared" si="19"/>
        <v>59328.373977943636</v>
      </c>
      <c r="F160" s="28">
        <f t="shared" si="19"/>
        <v>36297.370766224376</v>
      </c>
      <c r="G160" s="28">
        <f t="shared" si="19"/>
        <v>29773.670961509732</v>
      </c>
      <c r="H160" s="28">
        <f t="shared" si="19"/>
        <v>41912.903652521702</v>
      </c>
      <c r="I160" s="28">
        <f t="shared" si="19"/>
        <v>18438.22154261285</v>
      </c>
      <c r="J160" s="28">
        <f t="shared" si="19"/>
        <v>44444.783437821556</v>
      </c>
      <c r="K160" s="28">
        <f t="shared" si="19"/>
        <v>70593.706799988271</v>
      </c>
      <c r="L160" s="28">
        <f t="shared" si="19"/>
        <v>3470.5459487410717</v>
      </c>
      <c r="M160" s="28">
        <v>40147.626003889105</v>
      </c>
      <c r="N160" s="28">
        <v>9406.2803102735488</v>
      </c>
      <c r="O160" s="28">
        <v>8088.8009238383074</v>
      </c>
      <c r="P160" s="28">
        <v>35997.441032786905</v>
      </c>
      <c r="Q160" s="28">
        <v>15911.540830595739</v>
      </c>
      <c r="R160" s="28">
        <v>26600.751550747194</v>
      </c>
      <c r="S160" s="28">
        <v>11164.745222455133</v>
      </c>
      <c r="T160" s="28">
        <v>6918.450561687062</v>
      </c>
      <c r="U160" s="28">
        <v>13709.83595320466</v>
      </c>
      <c r="V160" s="28">
        <v>18077.51270291724</v>
      </c>
      <c r="W160" s="28">
        <v>123545.67898862496</v>
      </c>
      <c r="X160" s="28">
        <f t="shared" si="16"/>
        <v>663971.3894254904</v>
      </c>
    </row>
    <row r="161" spans="1:24" x14ac:dyDescent="0.2">
      <c r="A161" s="22" t="s">
        <v>44</v>
      </c>
      <c r="B161" s="22">
        <v>15355.543120425509</v>
      </c>
      <c r="C161" s="22">
        <v>12520.976159483442</v>
      </c>
      <c r="D161" s="22">
        <v>9078.9016610748513</v>
      </c>
      <c r="E161" s="22">
        <v>54429.866073590238</v>
      </c>
      <c r="F161" s="22">
        <v>33900.325232337127</v>
      </c>
      <c r="G161" s="22">
        <v>18136.733696572828</v>
      </c>
      <c r="H161" s="22">
        <v>40302.682124296458</v>
      </c>
      <c r="I161" s="22">
        <v>17709.020297362295</v>
      </c>
      <c r="J161" s="22">
        <v>42158.213816766467</v>
      </c>
      <c r="K161" s="22">
        <v>51906.427250333341</v>
      </c>
      <c r="L161" s="22">
        <v>3204.6900502424805</v>
      </c>
      <c r="M161" s="22">
        <v>36750.343252035571</v>
      </c>
      <c r="N161" s="22">
        <v>8620.988465204131</v>
      </c>
      <c r="O161" s="22">
        <v>7451.6242456876435</v>
      </c>
      <c r="P161" s="22">
        <v>32096.765282956741</v>
      </c>
      <c r="Q161" s="22">
        <v>14708.003294362923</v>
      </c>
      <c r="R161" s="22">
        <v>24916.939207210766</v>
      </c>
      <c r="S161" s="22">
        <v>10350.102404212896</v>
      </c>
      <c r="T161" s="22">
        <v>6160.0561978252899</v>
      </c>
      <c r="U161" s="22">
        <v>12340.47970037489</v>
      </c>
      <c r="V161" s="22">
        <v>16276.285758134885</v>
      </c>
      <c r="W161" s="22">
        <v>85486.494173901985</v>
      </c>
      <c r="X161" s="28">
        <f t="shared" si="16"/>
        <v>553861.46146439284</v>
      </c>
    </row>
    <row r="162" spans="1:24" x14ac:dyDescent="0.2">
      <c r="A162" s="22" t="s">
        <v>45</v>
      </c>
      <c r="B162" s="22">
        <v>0</v>
      </c>
      <c r="C162" s="22">
        <v>0</v>
      </c>
      <c r="D162" s="22">
        <v>0</v>
      </c>
      <c r="E162" s="22">
        <v>0</v>
      </c>
      <c r="F162" s="22">
        <v>42.468499253908035</v>
      </c>
      <c r="G162" s="22">
        <v>11.071862002881051</v>
      </c>
      <c r="H162" s="22">
        <v>15.421522075441464</v>
      </c>
      <c r="I162" s="22">
        <v>7.6712186734247281</v>
      </c>
      <c r="J162" s="22">
        <v>5.0614226298884804</v>
      </c>
      <c r="K162" s="22">
        <v>2.9261349579042779</v>
      </c>
      <c r="L162" s="22">
        <v>8.6993201451208257</v>
      </c>
      <c r="M162" s="22">
        <v>0</v>
      </c>
      <c r="N162" s="22">
        <v>18.189487576161724</v>
      </c>
      <c r="O162" s="22">
        <v>0</v>
      </c>
      <c r="P162" s="22">
        <v>0</v>
      </c>
      <c r="Q162" s="22">
        <v>0</v>
      </c>
      <c r="R162" s="22">
        <v>13.681658046417299</v>
      </c>
      <c r="S162" s="22">
        <v>14.235251146561351</v>
      </c>
      <c r="T162" s="22">
        <v>0</v>
      </c>
      <c r="U162" s="22">
        <v>28.312332835938687</v>
      </c>
      <c r="V162" s="22">
        <v>0</v>
      </c>
      <c r="W162" s="22">
        <v>0</v>
      </c>
      <c r="X162" s="28">
        <f t="shared" si="16"/>
        <v>167.73870934364791</v>
      </c>
    </row>
    <row r="163" spans="1:24" x14ac:dyDescent="0.2">
      <c r="A163" s="22" t="s">
        <v>46</v>
      </c>
      <c r="B163" s="22">
        <v>161.43954772594012</v>
      </c>
      <c r="C163" s="22">
        <v>2421.5932158891014</v>
      </c>
      <c r="D163" s="22">
        <v>1648.9112170739402</v>
      </c>
      <c r="E163" s="22">
        <v>535.36883825355892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1634.0365198953143</v>
      </c>
      <c r="L163" s="22">
        <v>0</v>
      </c>
      <c r="M163" s="22">
        <v>88.791751249267065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67.435149182135632</v>
      </c>
      <c r="V163" s="22">
        <v>128.12678344605845</v>
      </c>
      <c r="W163" s="22">
        <v>0</v>
      </c>
      <c r="X163" s="28">
        <f t="shared" si="16"/>
        <v>6685.7030227153155</v>
      </c>
    </row>
    <row r="164" spans="1:24" x14ac:dyDescent="0.2">
      <c r="A164" s="22" t="s">
        <v>47</v>
      </c>
      <c r="B164" s="26">
        <v>1196.8728433896813</v>
      </c>
      <c r="C164" s="22">
        <v>0</v>
      </c>
      <c r="D164" s="22">
        <v>1397.2587886714455</v>
      </c>
      <c r="E164" s="22">
        <v>1957.2706311095981</v>
      </c>
      <c r="F164" s="22">
        <v>1097.3582176661801</v>
      </c>
      <c r="G164" s="22">
        <v>2978.4707370809888</v>
      </c>
      <c r="H164" s="22">
        <v>0</v>
      </c>
      <c r="I164" s="22">
        <v>0</v>
      </c>
      <c r="J164" s="22">
        <v>735.28818484331566</v>
      </c>
      <c r="K164" s="22">
        <v>9556.4719602248188</v>
      </c>
      <c r="L164" s="22">
        <v>0</v>
      </c>
      <c r="M164" s="22">
        <v>0</v>
      </c>
      <c r="N164" s="22">
        <v>0</v>
      </c>
      <c r="O164" s="22">
        <v>0</v>
      </c>
      <c r="P164" s="22">
        <v>1139.4048713525672</v>
      </c>
      <c r="Q164" s="22">
        <v>0</v>
      </c>
      <c r="R164" s="22">
        <v>0</v>
      </c>
      <c r="S164" s="22">
        <v>0</v>
      </c>
      <c r="T164" s="22">
        <v>0</v>
      </c>
      <c r="U164" s="22">
        <v>156.42831003581398</v>
      </c>
      <c r="V164" s="22">
        <v>143.5568327087511</v>
      </c>
      <c r="W164" s="22">
        <v>31126.542172173602</v>
      </c>
      <c r="X164" s="28">
        <f t="shared" si="16"/>
        <v>51484.92354925676</v>
      </c>
    </row>
    <row r="165" spans="1:24" x14ac:dyDescent="0.2">
      <c r="A165" s="22" t="s">
        <v>48</v>
      </c>
      <c r="B165" s="22">
        <v>935.9871805106477</v>
      </c>
      <c r="C165" s="22">
        <v>307.35596332791232</v>
      </c>
      <c r="D165" s="22">
        <v>4077.8597739948168</v>
      </c>
      <c r="E165" s="22">
        <v>1473.6130373665137</v>
      </c>
      <c r="F165" s="22">
        <v>395.19251369234257</v>
      </c>
      <c r="G165" s="22">
        <v>7712.5641588534263</v>
      </c>
      <c r="H165" s="22">
        <v>222.28889477870717</v>
      </c>
      <c r="I165" s="22">
        <v>181.52482295458881</v>
      </c>
      <c r="J165" s="22">
        <v>463.67267168259121</v>
      </c>
      <c r="K165" s="22">
        <v>6149.1240013056149</v>
      </c>
      <c r="L165" s="22">
        <v>87.497139161862989</v>
      </c>
      <c r="M165" s="22">
        <v>2183.1905550465644</v>
      </c>
      <c r="N165" s="22">
        <v>512.13836190105633</v>
      </c>
      <c r="O165" s="22">
        <v>442.67112177354034</v>
      </c>
      <c r="P165" s="22">
        <v>1906.7401447853506</v>
      </c>
      <c r="Q165" s="22">
        <v>873.7435091594233</v>
      </c>
      <c r="R165" s="22">
        <v>1480.2154626090164</v>
      </c>
      <c r="S165" s="22">
        <v>614.8580887442663</v>
      </c>
      <c r="T165" s="22">
        <v>365.94424213720288</v>
      </c>
      <c r="U165" s="22">
        <v>733.09842419254267</v>
      </c>
      <c r="V165" s="22">
        <v>966.90888285596589</v>
      </c>
      <c r="W165" s="22">
        <v>5078.4098908836322</v>
      </c>
      <c r="X165" s="28">
        <f t="shared" si="16"/>
        <v>37164.598841717583</v>
      </c>
    </row>
    <row r="166" spans="1:24" x14ac:dyDescent="0.2">
      <c r="A166" s="22" t="s">
        <v>49</v>
      </c>
      <c r="B166" s="22">
        <v>476.77517369388835</v>
      </c>
      <c r="C166" s="22">
        <v>185.27212051286003</v>
      </c>
      <c r="D166" s="22">
        <v>378.40149133338457</v>
      </c>
      <c r="E166" s="22">
        <v>932.25539762372603</v>
      </c>
      <c r="F166" s="22">
        <v>862.02630327481427</v>
      </c>
      <c r="G166" s="22">
        <v>934.83050699960745</v>
      </c>
      <c r="H166" s="22">
        <v>1372.5111113710957</v>
      </c>
      <c r="I166" s="22">
        <v>540.00520362254019</v>
      </c>
      <c r="J166" s="22">
        <v>1082.5473418992931</v>
      </c>
      <c r="K166" s="22">
        <v>1344.720933271288</v>
      </c>
      <c r="L166" s="22">
        <v>169.65943919160756</v>
      </c>
      <c r="M166" s="22">
        <v>1125.3004455577038</v>
      </c>
      <c r="N166" s="22">
        <v>254.96399559220163</v>
      </c>
      <c r="O166" s="22">
        <v>194.50555637712429</v>
      </c>
      <c r="P166" s="22">
        <v>854.53073369224649</v>
      </c>
      <c r="Q166" s="22">
        <v>329.79402707339193</v>
      </c>
      <c r="R166" s="22">
        <v>189.9152228809962</v>
      </c>
      <c r="S166" s="22">
        <v>185.54947835141002</v>
      </c>
      <c r="T166" s="22">
        <v>392.45012172456876</v>
      </c>
      <c r="U166" s="22">
        <v>384.08203658333798</v>
      </c>
      <c r="V166" s="22">
        <v>562.63444577158259</v>
      </c>
      <c r="W166" s="22">
        <v>1854.2327516657413</v>
      </c>
      <c r="X166" s="28">
        <f t="shared" si="16"/>
        <v>14606.96383806441</v>
      </c>
    </row>
    <row r="167" spans="1:24" s="32" customFormat="1" x14ac:dyDescent="0.2">
      <c r="A167" s="28" t="s">
        <v>50</v>
      </c>
      <c r="B167" s="28">
        <f>SUM(B168:B171)</f>
        <v>297799.73959238839</v>
      </c>
      <c r="C167" s="28">
        <f t="shared" ref="C167:L167" si="20">SUM(C168:C171)</f>
        <v>138862.92923091757</v>
      </c>
      <c r="D167" s="28">
        <f t="shared" si="20"/>
        <v>165185.82530440041</v>
      </c>
      <c r="E167" s="28">
        <f t="shared" si="20"/>
        <v>330082.65175489796</v>
      </c>
      <c r="F167" s="28">
        <f t="shared" si="20"/>
        <v>477088.72973692091</v>
      </c>
      <c r="G167" s="28">
        <f t="shared" si="20"/>
        <v>533558.7605856444</v>
      </c>
      <c r="H167" s="28">
        <f t="shared" si="20"/>
        <v>520663.71214818064</v>
      </c>
      <c r="I167" s="28">
        <f t="shared" si="20"/>
        <v>247676.51284563215</v>
      </c>
      <c r="J167" s="28">
        <f t="shared" si="20"/>
        <v>447958.7759013655</v>
      </c>
      <c r="K167" s="28">
        <f t="shared" si="20"/>
        <v>475174.40434267366</v>
      </c>
      <c r="L167" s="28">
        <f t="shared" si="20"/>
        <v>100976.01012757159</v>
      </c>
      <c r="M167" s="28">
        <v>336266.17099549418</v>
      </c>
      <c r="N167" s="28">
        <v>183372.93250525324</v>
      </c>
      <c r="O167" s="28">
        <v>107395.89349578694</v>
      </c>
      <c r="P167" s="28">
        <v>312596.86998938577</v>
      </c>
      <c r="Q167" s="28">
        <v>105457.13473279652</v>
      </c>
      <c r="R167" s="28">
        <v>123620.40735053096</v>
      </c>
      <c r="S167" s="28">
        <v>104837.62345097962</v>
      </c>
      <c r="T167" s="28">
        <v>150960.03779746761</v>
      </c>
      <c r="U167" s="28">
        <v>308877.80186458793</v>
      </c>
      <c r="V167" s="28">
        <v>286061.93728783424</v>
      </c>
      <c r="W167" s="28">
        <v>492652.0785972529</v>
      </c>
      <c r="X167" s="28">
        <f t="shared" si="16"/>
        <v>6247126.9396379637</v>
      </c>
    </row>
    <row r="168" spans="1:24" x14ac:dyDescent="0.2">
      <c r="A168" s="22" t="s">
        <v>51</v>
      </c>
      <c r="B168" s="22">
        <v>165975.33140951043</v>
      </c>
      <c r="C168" s="22">
        <v>61771.566786818767</v>
      </c>
      <c r="D168" s="22">
        <v>119804.75011869053</v>
      </c>
      <c r="E168" s="22">
        <v>239231.18895156763</v>
      </c>
      <c r="F168" s="22">
        <v>368952.36623205361</v>
      </c>
      <c r="G168" s="22">
        <v>398705.54196034581</v>
      </c>
      <c r="H168" s="22">
        <v>472794.26688260474</v>
      </c>
      <c r="I168" s="22">
        <v>200241.99510488531</v>
      </c>
      <c r="J168" s="22">
        <v>381645.75929311663</v>
      </c>
      <c r="K168" s="22">
        <v>323503.97476637561</v>
      </c>
      <c r="L168" s="22">
        <v>84538.644946374247</v>
      </c>
      <c r="M168" s="22">
        <v>240451.4132481064</v>
      </c>
      <c r="N168" s="22">
        <v>150032.4324145047</v>
      </c>
      <c r="O168" s="22">
        <v>78301.666541826082</v>
      </c>
      <c r="P168" s="22">
        <v>276764.12233330659</v>
      </c>
      <c r="Q168" s="22">
        <v>76731.070587360038</v>
      </c>
      <c r="R168" s="22">
        <v>100494.04486859514</v>
      </c>
      <c r="S168" s="22">
        <v>95210.506643720772</v>
      </c>
      <c r="T168" s="22">
        <v>128134.92904118453</v>
      </c>
      <c r="U168" s="22">
        <v>264295.22523297963</v>
      </c>
      <c r="V168" s="22">
        <v>199912.69162914986</v>
      </c>
      <c r="W168" s="22">
        <v>331104.00612150348</v>
      </c>
      <c r="X168" s="28">
        <f t="shared" si="16"/>
        <v>4758597.4951145798</v>
      </c>
    </row>
    <row r="169" spans="1:24" x14ac:dyDescent="0.2">
      <c r="A169" s="22" t="s">
        <v>52</v>
      </c>
      <c r="B169" s="22">
        <v>776.17206760089027</v>
      </c>
      <c r="C169" s="22">
        <v>453.62206760089902</v>
      </c>
      <c r="D169" s="22">
        <v>441.37011266816501</v>
      </c>
      <c r="E169" s="22">
        <v>851.22011266816503</v>
      </c>
      <c r="F169" s="22">
        <v>1082.74022533633</v>
      </c>
      <c r="G169" s="22">
        <v>939.2882704036</v>
      </c>
      <c r="H169" s="22">
        <v>1026.1921802690636</v>
      </c>
      <c r="I169" s="22">
        <v>514.822067600899</v>
      </c>
      <c r="J169" s="22">
        <v>1339.2882704036001</v>
      </c>
      <c r="K169" s="22">
        <v>897.9181577354309</v>
      </c>
      <c r="L169" s="22">
        <v>528.274022533633</v>
      </c>
      <c r="M169" s="22">
        <v>1795.8363154708613</v>
      </c>
      <c r="N169" s="22">
        <v>344.82206760089895</v>
      </c>
      <c r="O169" s="22">
        <v>384.4769212999999</v>
      </c>
      <c r="P169" s="22">
        <v>453.09609013453195</v>
      </c>
      <c r="Q169" s="22">
        <v>256.54804506726589</v>
      </c>
      <c r="R169" s="22">
        <v>356.56321465999997</v>
      </c>
      <c r="S169" s="22">
        <v>256.54804506726589</v>
      </c>
      <c r="T169" s="22">
        <v>384.82206760089878</v>
      </c>
      <c r="U169" s="22">
        <v>413.09609013453189</v>
      </c>
      <c r="V169" s="22">
        <v>684.82206760089889</v>
      </c>
      <c r="W169" s="22">
        <v>1069.6441352017898</v>
      </c>
      <c r="X169" s="28">
        <f t="shared" si="16"/>
        <v>15251.182614659616</v>
      </c>
    </row>
    <row r="170" spans="1:24" x14ac:dyDescent="0.2">
      <c r="A170" s="22" t="s">
        <v>53</v>
      </c>
      <c r="B170" s="22">
        <v>33202.292023513801</v>
      </c>
      <c r="C170" s="22">
        <v>13131.431911514501</v>
      </c>
      <c r="D170" s="22">
        <v>20736.4865176354</v>
      </c>
      <c r="E170" s="22">
        <v>19090.991011756902</v>
      </c>
      <c r="F170" s="22">
        <v>61545.946070541497</v>
      </c>
      <c r="G170" s="22">
        <v>55727.9280940553</v>
      </c>
      <c r="H170" s="22">
        <v>20227.477529392301</v>
      </c>
      <c r="I170" s="22">
        <v>28061.472023513801</v>
      </c>
      <c r="J170" s="22">
        <v>55909.910117569001</v>
      </c>
      <c r="K170" s="22">
        <v>48282.1820235138</v>
      </c>
      <c r="L170" s="22">
        <v>13052.473153261311</v>
      </c>
      <c r="M170" s="22">
        <v>63719.035791876318</v>
      </c>
      <c r="N170" s="22">
        <v>11184.420997708143</v>
      </c>
      <c r="O170" s="22">
        <v>11679.485782003916</v>
      </c>
      <c r="P170" s="22">
        <v>17434.277816887366</v>
      </c>
      <c r="Q170" s="22">
        <v>7976.6146085045402</v>
      </c>
      <c r="R170" s="22">
        <v>422.07435917882793</v>
      </c>
      <c r="S170" s="22">
        <v>372.41855221661285</v>
      </c>
      <c r="T170" s="22">
        <v>6298.6023752272513</v>
      </c>
      <c r="U170" s="22">
        <v>18620.927610830644</v>
      </c>
      <c r="V170" s="22">
        <v>19598.649303366674</v>
      </c>
      <c r="W170" s="22">
        <v>37425.108231562081</v>
      </c>
      <c r="X170" s="28">
        <f t="shared" si="16"/>
        <v>563700.20590563002</v>
      </c>
    </row>
    <row r="171" spans="1:24" x14ac:dyDescent="0.2">
      <c r="A171" s="22" t="s">
        <v>54</v>
      </c>
      <c r="B171" s="22">
        <v>97845.944091763275</v>
      </c>
      <c r="C171" s="22">
        <v>63506.308464983398</v>
      </c>
      <c r="D171" s="22">
        <v>24203.218555406325</v>
      </c>
      <c r="E171" s="22">
        <v>70909.251678905261</v>
      </c>
      <c r="F171" s="22">
        <v>45507.677208989466</v>
      </c>
      <c r="G171" s="22">
        <v>78186.002260839712</v>
      </c>
      <c r="H171" s="22">
        <v>26615.775555914544</v>
      </c>
      <c r="I171" s="22">
        <v>18858.223649632138</v>
      </c>
      <c r="J171" s="22">
        <v>9063.8182202763273</v>
      </c>
      <c r="K171" s="22">
        <v>102490.32939504884</v>
      </c>
      <c r="L171" s="22">
        <v>2856.6180054023957</v>
      </c>
      <c r="M171" s="22">
        <v>30299.885640040542</v>
      </c>
      <c r="N171" s="22">
        <v>21811.257025439507</v>
      </c>
      <c r="O171" s="22">
        <v>17030.264250656935</v>
      </c>
      <c r="P171" s="22">
        <v>17945.373749057286</v>
      </c>
      <c r="Q171" s="22">
        <v>20492.901491864668</v>
      </c>
      <c r="R171" s="22">
        <v>22347.724908097</v>
      </c>
      <c r="S171" s="22">
        <v>8998.1502099749778</v>
      </c>
      <c r="T171" s="22">
        <v>16141.684313454913</v>
      </c>
      <c r="U171" s="22">
        <v>25548.552930643116</v>
      </c>
      <c r="V171" s="22">
        <v>65865.774287716835</v>
      </c>
      <c r="W171" s="22">
        <v>123053.32010898553</v>
      </c>
      <c r="X171" s="28">
        <f t="shared" si="16"/>
        <v>909578.0560030929</v>
      </c>
    </row>
    <row r="172" spans="1:24" s="32" customFormat="1" x14ac:dyDescent="0.2">
      <c r="A172" s="28" t="s">
        <v>55</v>
      </c>
      <c r="B172" s="28">
        <v>3719.0440057914384</v>
      </c>
      <c r="C172" s="28">
        <v>2216.3253072115099</v>
      </c>
      <c r="D172" s="28">
        <v>5263.9979755499398</v>
      </c>
      <c r="E172" s="28">
        <v>3460.95917989598</v>
      </c>
      <c r="F172" s="28">
        <v>1496.9162736374394</v>
      </c>
      <c r="G172" s="28">
        <v>4878.3900236216696</v>
      </c>
      <c r="H172" s="28">
        <v>1861.25958297285</v>
      </c>
      <c r="I172" s="28">
        <v>1922.3920673152645</v>
      </c>
      <c r="J172" s="28">
        <v>2626.5114520202601</v>
      </c>
      <c r="K172" s="28">
        <v>2735.7792329307968</v>
      </c>
      <c r="L172" s="28">
        <v>1336.3088996023801</v>
      </c>
      <c r="M172" s="28">
        <v>2933.0219408787461</v>
      </c>
      <c r="N172" s="28">
        <v>482.48808535878811</v>
      </c>
      <c r="O172" s="28">
        <v>678.07460583630098</v>
      </c>
      <c r="P172" s="28">
        <v>1486.1881121673357</v>
      </c>
      <c r="Q172" s="28">
        <v>584.31586952401119</v>
      </c>
      <c r="R172" s="28">
        <v>1081.6016073893602</v>
      </c>
      <c r="S172" s="28">
        <v>747.04360888881683</v>
      </c>
      <c r="T172" s="28">
        <v>681.35461311526956</v>
      </c>
      <c r="U172" s="28">
        <v>633.70020629557212</v>
      </c>
      <c r="V172" s="28">
        <v>753.26857778294971</v>
      </c>
      <c r="W172" s="28">
        <v>38904.479141652482</v>
      </c>
      <c r="X172" s="28">
        <f t="shared" si="16"/>
        <v>80483.420369439162</v>
      </c>
    </row>
    <row r="173" spans="1:24" s="32" customFormat="1" x14ac:dyDescent="0.2">
      <c r="A173" s="28" t="s">
        <v>56</v>
      </c>
      <c r="B173" s="28">
        <f>SUM(B174:B175)</f>
        <v>30621.502146201492</v>
      </c>
      <c r="C173" s="28">
        <f t="shared" ref="C173:L173" si="21">SUM(C174:C175)</f>
        <v>11299.884605140429</v>
      </c>
      <c r="D173" s="28">
        <f t="shared" si="21"/>
        <v>28933.951088279449</v>
      </c>
      <c r="E173" s="28">
        <f t="shared" si="21"/>
        <v>68475.818559994586</v>
      </c>
      <c r="F173" s="28">
        <f t="shared" si="21"/>
        <v>51056.015106484418</v>
      </c>
      <c r="G173" s="28">
        <f t="shared" si="21"/>
        <v>55856.604485922857</v>
      </c>
      <c r="H173" s="28">
        <f t="shared" si="21"/>
        <v>45021.994269815732</v>
      </c>
      <c r="I173" s="28">
        <f t="shared" si="21"/>
        <v>24040.376229384776</v>
      </c>
      <c r="J173" s="28">
        <f t="shared" si="21"/>
        <v>60758.0160944175</v>
      </c>
      <c r="K173" s="28">
        <f t="shared" si="21"/>
        <v>183202.69594983867</v>
      </c>
      <c r="L173" s="28">
        <f t="shared" si="21"/>
        <v>7997.6727263959947</v>
      </c>
      <c r="M173" s="28">
        <v>55053.397197765385</v>
      </c>
      <c r="N173" s="28">
        <v>10772.50636972225</v>
      </c>
      <c r="O173" s="28">
        <v>12900.429691704952</v>
      </c>
      <c r="P173" s="28">
        <v>74926.437345544939</v>
      </c>
      <c r="Q173" s="28">
        <v>13485.41167098987</v>
      </c>
      <c r="R173" s="28">
        <v>7392.9339696749976</v>
      </c>
      <c r="S173" s="28">
        <v>6154.712872576727</v>
      </c>
      <c r="T173" s="28">
        <v>11832.052570461528</v>
      </c>
      <c r="U173" s="28">
        <v>14428.374658068846</v>
      </c>
      <c r="V173" s="28">
        <v>29735.566304290049</v>
      </c>
      <c r="W173" s="28">
        <v>283883.12816733815</v>
      </c>
      <c r="X173" s="28">
        <f t="shared" si="16"/>
        <v>1087829.4820800137</v>
      </c>
    </row>
    <row r="174" spans="1:24" x14ac:dyDescent="0.2">
      <c r="A174" s="22" t="s">
        <v>57</v>
      </c>
      <c r="B174" s="22">
        <v>24263.028157275312</v>
      </c>
      <c r="C174" s="22">
        <v>8717.5200952423838</v>
      </c>
      <c r="D174" s="22">
        <v>22296.295608744076</v>
      </c>
      <c r="E174" s="22">
        <v>56043.000796839173</v>
      </c>
      <c r="F174" s="22">
        <v>37958.728326084383</v>
      </c>
      <c r="G174" s="22">
        <v>41866.620952329999</v>
      </c>
      <c r="H174" s="22">
        <v>34740.477224297334</v>
      </c>
      <c r="I174" s="22">
        <v>18569.038857842286</v>
      </c>
      <c r="J174" s="22">
        <v>50329.769299434724</v>
      </c>
      <c r="K174" s="22">
        <v>148935.16623127836</v>
      </c>
      <c r="L174" s="22">
        <v>5712.612924437416</v>
      </c>
      <c r="M174" s="22">
        <v>38177.529523802288</v>
      </c>
      <c r="N174" s="22">
        <v>7439.1372235425579</v>
      </c>
      <c r="O174" s="22">
        <v>10894.707332439601</v>
      </c>
      <c r="P174" s="22">
        <v>63499.546668108502</v>
      </c>
      <c r="Q174" s="22">
        <v>8926.9107513552281</v>
      </c>
      <c r="R174" s="22">
        <v>5501.5080752827289</v>
      </c>
      <c r="S174" s="22">
        <v>3745.3687760327216</v>
      </c>
      <c r="T174" s="22">
        <v>6943.6995156703215</v>
      </c>
      <c r="U174" s="22">
        <v>12836.664705993127</v>
      </c>
      <c r="V174" s="22">
        <v>22368.915320578701</v>
      </c>
      <c r="W174" s="22">
        <v>251587.20808116524</v>
      </c>
      <c r="X174" s="28">
        <f t="shared" si="16"/>
        <v>881353.45444777631</v>
      </c>
    </row>
    <row r="175" spans="1:24" x14ac:dyDescent="0.2">
      <c r="A175" s="22" t="s">
        <v>58</v>
      </c>
      <c r="B175" s="22">
        <v>6358.4739889261818</v>
      </c>
      <c r="C175" s="22">
        <v>2582.3645098980442</v>
      </c>
      <c r="D175" s="22">
        <v>6637.6554795353741</v>
      </c>
      <c r="E175" s="22">
        <v>12432.817763155415</v>
      </c>
      <c r="F175" s="22">
        <v>13097.286780400033</v>
      </c>
      <c r="G175" s="22">
        <v>13989.983533592858</v>
      </c>
      <c r="H175" s="22">
        <v>10281.517045518396</v>
      </c>
      <c r="I175" s="22">
        <v>5471.3373715424877</v>
      </c>
      <c r="J175" s="22">
        <v>10428.246794982779</v>
      </c>
      <c r="K175" s="22">
        <v>34267.529718560327</v>
      </c>
      <c r="L175" s="22">
        <v>2285.0598019585791</v>
      </c>
      <c r="M175" s="22">
        <v>16875.867673963094</v>
      </c>
      <c r="N175" s="22">
        <v>3333.3691461796934</v>
      </c>
      <c r="O175" s="22">
        <v>2005.7223592653518</v>
      </c>
      <c r="P175" s="22">
        <v>11426.890677436433</v>
      </c>
      <c r="Q175" s="22">
        <v>4558.5009196346427</v>
      </c>
      <c r="R175" s="22">
        <v>1891.4258943922689</v>
      </c>
      <c r="S175" s="22">
        <v>2409.3440965440054</v>
      </c>
      <c r="T175" s="22">
        <v>4888.3530547912078</v>
      </c>
      <c r="U175" s="22">
        <v>1591.7099520757192</v>
      </c>
      <c r="V175" s="22">
        <v>7366.6509837113463</v>
      </c>
      <c r="W175" s="22">
        <v>32295.92008617293</v>
      </c>
      <c r="X175" s="28">
        <f t="shared" si="16"/>
        <v>206476.02763223718</v>
      </c>
    </row>
    <row r="176" spans="1:24" s="32" customFormat="1" x14ac:dyDescent="0.2">
      <c r="A176" s="28" t="s">
        <v>59</v>
      </c>
      <c r="B176" s="28">
        <v>32304.062879014604</v>
      </c>
      <c r="C176" s="28">
        <v>12411.233428506413</v>
      </c>
      <c r="D176" s="28">
        <v>31491.23287387337</v>
      </c>
      <c r="E176" s="28">
        <v>53964.029385757181</v>
      </c>
      <c r="F176" s="28">
        <v>47672.044137393452</v>
      </c>
      <c r="G176" s="28">
        <v>112614.46602523403</v>
      </c>
      <c r="H176" s="28">
        <v>52887.099387706548</v>
      </c>
      <c r="I176" s="28">
        <v>25606.419636346807</v>
      </c>
      <c r="J176" s="28">
        <v>60337.955623327012</v>
      </c>
      <c r="K176" s="28">
        <v>63338.110927934642</v>
      </c>
      <c r="L176" s="28">
        <v>23748.897188010207</v>
      </c>
      <c r="M176" s="28">
        <v>213656.78812506385</v>
      </c>
      <c r="N176" s="28">
        <v>18424.052798333174</v>
      </c>
      <c r="O176" s="28">
        <v>26617.479053887779</v>
      </c>
      <c r="P176" s="28">
        <v>17201.75721062913</v>
      </c>
      <c r="Q176" s="28">
        <v>17033.807173842251</v>
      </c>
      <c r="R176" s="28">
        <v>61386.471952134525</v>
      </c>
      <c r="S176" s="28">
        <v>24976.011623181625</v>
      </c>
      <c r="T176" s="28">
        <v>34954.337808528602</v>
      </c>
      <c r="U176" s="28">
        <v>62024.867000128252</v>
      </c>
      <c r="V176" s="28">
        <v>33154.618009206693</v>
      </c>
      <c r="W176" s="28">
        <v>2312704.1868779636</v>
      </c>
      <c r="X176" s="28">
        <f t="shared" si="16"/>
        <v>3338509.9291260038</v>
      </c>
    </row>
    <row r="177" spans="1:24" s="32" customFormat="1" x14ac:dyDescent="0.2">
      <c r="A177" s="28" t="s">
        <v>60</v>
      </c>
      <c r="B177" s="28">
        <v>15333.486429443001</v>
      </c>
      <c r="C177" s="28">
        <v>15267.816567275</v>
      </c>
      <c r="D177" s="28">
        <v>25948.375619704799</v>
      </c>
      <c r="E177" s="28">
        <v>16481.877549648001</v>
      </c>
      <c r="F177" s="28">
        <v>13575.502431081</v>
      </c>
      <c r="G177" s="28">
        <v>32664.736869289613</v>
      </c>
      <c r="H177" s="28">
        <v>26380.8699667617</v>
      </c>
      <c r="I177" s="28">
        <v>13913.473839922101</v>
      </c>
      <c r="J177" s="28">
        <v>45463.571148741503</v>
      </c>
      <c r="K177" s="28">
        <v>48736.4325627664</v>
      </c>
      <c r="L177" s="28">
        <v>13104.449012306601</v>
      </c>
      <c r="M177" s="28">
        <v>87530.50341640925</v>
      </c>
      <c r="N177" s="28">
        <v>49177.668189283562</v>
      </c>
      <c r="O177" s="28">
        <v>58691.271702999315</v>
      </c>
      <c r="P177" s="28">
        <v>54469.51095716111</v>
      </c>
      <c r="Q177" s="28">
        <v>48602.837901959749</v>
      </c>
      <c r="R177" s="28">
        <v>55950.846616216688</v>
      </c>
      <c r="S177" s="28">
        <v>48180.714541698049</v>
      </c>
      <c r="T177" s="28">
        <v>58567.551865798589</v>
      </c>
      <c r="U177" s="28">
        <v>81433.988142469883</v>
      </c>
      <c r="V177" s="28">
        <v>153841.53640131425</v>
      </c>
      <c r="W177" s="28">
        <v>544196.69159250113</v>
      </c>
      <c r="X177" s="28">
        <f t="shared" si="16"/>
        <v>1507513.7133247512</v>
      </c>
    </row>
    <row r="178" spans="1:24" s="32" customFormat="1" x14ac:dyDescent="0.2">
      <c r="A178" s="28" t="s">
        <v>61</v>
      </c>
      <c r="B178" s="28">
        <v>461.24723059385099</v>
      </c>
      <c r="C178" s="28">
        <v>362.53882820989998</v>
      </c>
      <c r="D178" s="28">
        <v>749.51862513590004</v>
      </c>
      <c r="E178" s="28">
        <v>657.22102359493897</v>
      </c>
      <c r="F178" s="28">
        <v>860.09957666822595</v>
      </c>
      <c r="G178" s="28">
        <v>1220.5533295334581</v>
      </c>
      <c r="H178" s="28">
        <v>1126.6646118770384</v>
      </c>
      <c r="I178" s="28">
        <v>469.4435882820992</v>
      </c>
      <c r="J178" s="28">
        <v>1032.7758942206183</v>
      </c>
      <c r="K178" s="28">
        <v>663.33230593851897</v>
      </c>
      <c r="L178" s="28">
        <v>189.36855142829782</v>
      </c>
      <c r="M178" s="28">
        <v>508.32145764846302</v>
      </c>
      <c r="N178" s="28">
        <v>447.5246123</v>
      </c>
      <c r="O178" s="28">
        <v>469.4435882820992</v>
      </c>
      <c r="P178" s="28">
        <v>514.42131199999994</v>
      </c>
      <c r="Q178" s="28">
        <v>361.52148519999997</v>
      </c>
      <c r="R178" s="28">
        <v>428.17545999999999</v>
      </c>
      <c r="S178" s="28">
        <v>266.32564000000002</v>
      </c>
      <c r="T178" s="28">
        <v>415.75240000000002</v>
      </c>
      <c r="U178" s="28">
        <v>369.73246510000001</v>
      </c>
      <c r="V178" s="28">
        <v>466.48632140000001</v>
      </c>
      <c r="W178" s="28">
        <v>2487.1576152630832</v>
      </c>
      <c r="X178" s="28">
        <f t="shared" si="16"/>
        <v>14527.625922676496</v>
      </c>
    </row>
    <row r="179" spans="1:24" s="32" customFormat="1" x14ac:dyDescent="0.2">
      <c r="A179" s="28" t="s">
        <v>62</v>
      </c>
      <c r="B179" s="28">
        <v>68638.707227354258</v>
      </c>
      <c r="C179" s="28">
        <v>42407.902308805315</v>
      </c>
      <c r="D179" s="28">
        <v>39016.982417353058</v>
      </c>
      <c r="E179" s="28">
        <v>53380.045087599254</v>
      </c>
      <c r="F179" s="28">
        <v>81167.599628752592</v>
      </c>
      <c r="G179" s="28">
        <v>46701.182084249944</v>
      </c>
      <c r="H179" s="28">
        <v>63667.603708081413</v>
      </c>
      <c r="I179" s="28">
        <v>43776.837770501756</v>
      </c>
      <c r="J179" s="28">
        <v>48314.52618754319</v>
      </c>
      <c r="K179" s="28">
        <v>72890.968452848538</v>
      </c>
      <c r="L179" s="28">
        <v>18622.760668715964</v>
      </c>
      <c r="M179" s="28">
        <v>82566.799999999974</v>
      </c>
      <c r="N179" s="28">
        <v>21623.194880353007</v>
      </c>
      <c r="O179" s="28">
        <v>37801.216634406956</v>
      </c>
      <c r="P179" s="28">
        <v>53321.289818931895</v>
      </c>
      <c r="Q179" s="28">
        <v>19238.668982965282</v>
      </c>
      <c r="R179" s="28">
        <v>20623.265313999997</v>
      </c>
      <c r="S179" s="28">
        <v>46711.019884959736</v>
      </c>
      <c r="T179" s="28">
        <v>31356.495125999994</v>
      </c>
      <c r="U179" s="28">
        <v>36105.50461520876</v>
      </c>
      <c r="V179" s="28">
        <v>31238.756982365292</v>
      </c>
      <c r="W179" s="28">
        <v>1050553.3340744465</v>
      </c>
      <c r="X179" s="28">
        <f t="shared" si="16"/>
        <v>2009724.6618554424</v>
      </c>
    </row>
    <row r="180" spans="1:24" s="32" customFormat="1" x14ac:dyDescent="0.2">
      <c r="A180" s="28" t="s">
        <v>63</v>
      </c>
      <c r="B180" s="28">
        <v>26521.19302106469</v>
      </c>
      <c r="C180" s="28">
        <v>68643.289963954958</v>
      </c>
      <c r="D180" s="28">
        <v>50728.561757746393</v>
      </c>
      <c r="E180" s="28">
        <v>60923.925850406704</v>
      </c>
      <c r="F180" s="28">
        <v>64560.741696560021</v>
      </c>
      <c r="G180" s="28">
        <v>50902.394406573418</v>
      </c>
      <c r="H180" s="28">
        <v>46415.047260871572</v>
      </c>
      <c r="I180" s="28">
        <v>69201.367204898328</v>
      </c>
      <c r="J180" s="28">
        <v>67092.7621317249</v>
      </c>
      <c r="K180" s="28">
        <v>31140.547401078904</v>
      </c>
      <c r="L180" s="28">
        <v>46013.666517909434</v>
      </c>
      <c r="M180" s="28">
        <v>26385.594718909448</v>
      </c>
      <c r="N180" s="28">
        <v>52087.935499924642</v>
      </c>
      <c r="O180" s="28">
        <v>22408.235961995168</v>
      </c>
      <c r="P180" s="28">
        <v>44644.99330693626</v>
      </c>
      <c r="Q180" s="28">
        <v>25845.283160780389</v>
      </c>
      <c r="R180" s="28">
        <v>2734.7338921824785</v>
      </c>
      <c r="S180" s="28">
        <v>29954.410843102269</v>
      </c>
      <c r="T180" s="28">
        <v>38746.466447130289</v>
      </c>
      <c r="U180" s="28">
        <v>17676.930401082849</v>
      </c>
      <c r="V180" s="28">
        <v>32344.365834994831</v>
      </c>
      <c r="W180" s="28">
        <v>10178.298775766183</v>
      </c>
      <c r="X180" s="28">
        <f t="shared" si="16"/>
        <v>885150.74605559406</v>
      </c>
    </row>
    <row r="181" spans="1:24" s="32" customFormat="1" x14ac:dyDescent="0.2">
      <c r="A181" s="28" t="s">
        <v>64</v>
      </c>
      <c r="B181" s="28">
        <v>22787.879113300402</v>
      </c>
      <c r="C181" s="28">
        <v>45218.378875161303</v>
      </c>
      <c r="D181" s="28">
        <v>10288.932982447288</v>
      </c>
      <c r="E181" s="28">
        <v>19079.139111888209</v>
      </c>
      <c r="F181" s="28">
        <v>18608.927469935486</v>
      </c>
      <c r="G181" s="28">
        <v>34759.423600997397</v>
      </c>
      <c r="H181" s="28">
        <v>2194.0941293077462</v>
      </c>
      <c r="I181" s="28">
        <v>14835.002708600561</v>
      </c>
      <c r="J181" s="28">
        <v>1138.5610141786399</v>
      </c>
      <c r="K181" s="28">
        <v>6533.1725547117903</v>
      </c>
      <c r="L181" s="28">
        <v>386.40259601841626</v>
      </c>
      <c r="M181" s="28">
        <v>86823.555419530225</v>
      </c>
      <c r="N181" s="28">
        <v>6697.5305087691986</v>
      </c>
      <c r="O181" s="28">
        <v>3733.182494097151</v>
      </c>
      <c r="P181" s="28">
        <v>7816.1386604735935</v>
      </c>
      <c r="Q181" s="28">
        <v>3677.643549806427</v>
      </c>
      <c r="R181" s="28">
        <v>7437.5773671784245</v>
      </c>
      <c r="S181" s="28">
        <v>4502.1269026413074</v>
      </c>
      <c r="T181" s="28">
        <v>7287.3691228852485</v>
      </c>
      <c r="U181" s="28">
        <v>6130.5013362711325</v>
      </c>
      <c r="V181" s="28">
        <v>5142.7826033975825</v>
      </c>
      <c r="W181" s="28">
        <v>61651.439381477656</v>
      </c>
      <c r="X181" s="28">
        <f t="shared" si="16"/>
        <v>376729.76150307513</v>
      </c>
    </row>
    <row r="182" spans="1:24" s="32" customFormat="1" x14ac:dyDescent="0.2">
      <c r="A182" s="28" t="s">
        <v>65</v>
      </c>
      <c r="B182" s="28">
        <v>16534.309531618179</v>
      </c>
      <c r="C182" s="28">
        <v>11198.182104018138</v>
      </c>
      <c r="D182" s="28">
        <v>11504.184181556358</v>
      </c>
      <c r="E182" s="28">
        <v>17562.539736796505</v>
      </c>
      <c r="F182" s="28">
        <v>21107.325280270081</v>
      </c>
      <c r="G182" s="28">
        <v>317514.3172139423</v>
      </c>
      <c r="H182" s="28">
        <v>16726.875932034731</v>
      </c>
      <c r="I182" s="28">
        <v>14633.926281268605</v>
      </c>
      <c r="J182" s="28">
        <v>25118.066898385448</v>
      </c>
      <c r="K182" s="28">
        <v>20245.078688752557</v>
      </c>
      <c r="L182" s="28">
        <v>21440.302836882791</v>
      </c>
      <c r="M182" s="28">
        <v>45932.523688469264</v>
      </c>
      <c r="N182" s="28">
        <v>7555.9937350850214</v>
      </c>
      <c r="O182" s="28">
        <v>10618.972010074351</v>
      </c>
      <c r="P182" s="28">
        <v>23274.415276687381</v>
      </c>
      <c r="Q182" s="28">
        <v>9150.6654431705501</v>
      </c>
      <c r="R182" s="28">
        <v>16938.3974802499</v>
      </c>
      <c r="S182" s="28">
        <v>11699.059520613284</v>
      </c>
      <c r="T182" s="28">
        <v>10670.338489792684</v>
      </c>
      <c r="U182" s="28">
        <v>9924.0477309005419</v>
      </c>
      <c r="V182" s="28">
        <v>11796.545505018867</v>
      </c>
      <c r="W182" s="28">
        <v>609262.71462740016</v>
      </c>
      <c r="X182" s="28">
        <f t="shared" si="16"/>
        <v>1260408.7821929876</v>
      </c>
    </row>
    <row r="183" spans="1:24" s="32" customForma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>
        <f t="shared" si="16"/>
        <v>0</v>
      </c>
    </row>
    <row r="184" spans="1:24" s="32" customFormat="1" x14ac:dyDescent="0.2">
      <c r="A184" s="28" t="s">
        <v>66</v>
      </c>
      <c r="B184" s="27">
        <v>3242036.2652247981</v>
      </c>
      <c r="C184" s="28">
        <v>1989159.484201699</v>
      </c>
      <c r="D184" s="28">
        <v>1660777.8508703585</v>
      </c>
      <c r="E184" s="28">
        <v>2961702.7503105574</v>
      </c>
      <c r="F184" s="28">
        <v>2125372.8910053791</v>
      </c>
      <c r="G184" s="28">
        <v>2215983.9378280882</v>
      </c>
      <c r="H184" s="28">
        <v>2069736.4147883172</v>
      </c>
      <c r="I184" s="28">
        <v>1128292.9609828279</v>
      </c>
      <c r="J184" s="28">
        <v>1727749.136435814</v>
      </c>
      <c r="K184" s="28">
        <v>3346670.1375809922</v>
      </c>
      <c r="L184" s="28">
        <v>839289.90819588595</v>
      </c>
      <c r="M184" s="28">
        <v>2608946.9802637678</v>
      </c>
      <c r="N184" s="28">
        <v>1492398.1956663379</v>
      </c>
      <c r="O184" s="28">
        <v>1157004.4109439619</v>
      </c>
      <c r="P184" s="28">
        <v>1895414.3727295839</v>
      </c>
      <c r="Q184" s="28">
        <v>1225223.0762355728</v>
      </c>
      <c r="R184" s="28">
        <v>1125437.2035383352</v>
      </c>
      <c r="S184" s="28">
        <v>1299967.6525473006</v>
      </c>
      <c r="T184" s="28">
        <v>1587739.6687115962</v>
      </c>
      <c r="U184" s="28">
        <v>2304144.2103872439</v>
      </c>
      <c r="V184" s="28">
        <v>2384821.0201027063</v>
      </c>
      <c r="W184" s="28">
        <v>9382076.6705755778</v>
      </c>
      <c r="X184" s="28">
        <f t="shared" si="16"/>
        <v>49769945.199126706</v>
      </c>
    </row>
    <row r="185" spans="1:24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x14ac:dyDescent="0.2">
      <c r="A188" s="22" t="s">
        <v>0</v>
      </c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x14ac:dyDescent="0.2">
      <c r="A189" s="24">
        <v>2016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x14ac:dyDescent="0.2">
      <c r="A190" s="22" t="s">
        <v>1</v>
      </c>
      <c r="B190" s="22">
        <v>1</v>
      </c>
      <c r="C190" s="22">
        <v>2</v>
      </c>
      <c r="D190" s="22">
        <v>3</v>
      </c>
      <c r="E190" s="22">
        <v>4</v>
      </c>
      <c r="F190" s="22">
        <v>5</v>
      </c>
      <c r="G190" s="22">
        <v>6</v>
      </c>
      <c r="H190" s="22">
        <v>7</v>
      </c>
      <c r="I190" s="22">
        <v>8</v>
      </c>
      <c r="J190" s="22">
        <v>9</v>
      </c>
      <c r="K190" s="22">
        <v>10</v>
      </c>
      <c r="L190" s="22">
        <v>11</v>
      </c>
      <c r="M190" s="22">
        <v>1</v>
      </c>
      <c r="N190" s="22">
        <v>2</v>
      </c>
      <c r="O190" s="22">
        <v>3</v>
      </c>
      <c r="P190" s="22">
        <v>4</v>
      </c>
      <c r="Q190" s="22">
        <v>5</v>
      </c>
      <c r="R190" s="22">
        <v>6</v>
      </c>
      <c r="S190" s="22">
        <v>7</v>
      </c>
      <c r="T190" s="22">
        <v>8</v>
      </c>
      <c r="U190" s="22">
        <v>9</v>
      </c>
      <c r="V190" s="22">
        <v>10</v>
      </c>
      <c r="W190" s="22">
        <v>11</v>
      </c>
      <c r="X190" s="22"/>
    </row>
    <row r="191" spans="1:24" x14ac:dyDescent="0.2">
      <c r="A191" s="22"/>
      <c r="B191" s="22" t="s">
        <v>2</v>
      </c>
      <c r="C191" s="22" t="s">
        <v>3</v>
      </c>
      <c r="D191" s="22" t="s">
        <v>4</v>
      </c>
      <c r="E191" s="22" t="s">
        <v>5</v>
      </c>
      <c r="F191" s="22" t="s">
        <v>6</v>
      </c>
      <c r="G191" s="22" t="s">
        <v>7</v>
      </c>
      <c r="H191" s="22" t="s">
        <v>8</v>
      </c>
      <c r="I191" s="22" t="s">
        <v>9</v>
      </c>
      <c r="J191" s="22" t="s">
        <v>10</v>
      </c>
      <c r="K191" s="22" t="s">
        <v>11</v>
      </c>
      <c r="L191" s="22" t="s">
        <v>12</v>
      </c>
      <c r="M191" s="22" t="s">
        <v>85</v>
      </c>
      <c r="N191" s="22" t="s">
        <v>86</v>
      </c>
      <c r="O191" s="22" t="s">
        <v>87</v>
      </c>
      <c r="P191" s="22" t="s">
        <v>88</v>
      </c>
      <c r="Q191" s="22" t="s">
        <v>89</v>
      </c>
      <c r="R191" s="22" t="s">
        <v>90</v>
      </c>
      <c r="S191" s="22" t="s">
        <v>91</v>
      </c>
      <c r="T191" s="22" t="s">
        <v>92</v>
      </c>
      <c r="U191" s="22" t="s">
        <v>93</v>
      </c>
      <c r="V191" s="22" t="s">
        <v>94</v>
      </c>
      <c r="W191" s="22" t="s">
        <v>95</v>
      </c>
      <c r="X191" s="22" t="s">
        <v>13</v>
      </c>
    </row>
    <row r="192" spans="1:24" s="32" customFormat="1" x14ac:dyDescent="0.2">
      <c r="A192" s="28" t="s">
        <v>14</v>
      </c>
      <c r="B192" s="28">
        <f>SUM(B193:B196)</f>
        <v>721533.47549678118</v>
      </c>
      <c r="C192" s="28">
        <f t="shared" ref="C192:L192" si="22">SUM(C193:C196)</f>
        <v>200420.05721528345</v>
      </c>
      <c r="D192" s="28">
        <f t="shared" si="22"/>
        <v>985831.11900135409</v>
      </c>
      <c r="E192" s="28">
        <f t="shared" si="22"/>
        <v>520491.66451717896</v>
      </c>
      <c r="F192" s="28">
        <f t="shared" si="22"/>
        <v>921172.91097895126</v>
      </c>
      <c r="G192" s="28">
        <f t="shared" si="22"/>
        <v>479559.9076766519</v>
      </c>
      <c r="H192" s="28">
        <f t="shared" si="22"/>
        <v>666997.41644190159</v>
      </c>
      <c r="I192" s="28">
        <f t="shared" si="22"/>
        <v>467361.1473786339</v>
      </c>
      <c r="J192" s="28">
        <f t="shared" si="22"/>
        <v>532658.69784523605</v>
      </c>
      <c r="K192" s="28">
        <f t="shared" si="22"/>
        <v>485190.26483806007</v>
      </c>
      <c r="L192" s="28">
        <f t="shared" si="22"/>
        <v>405751.18209331646</v>
      </c>
      <c r="M192" s="28">
        <v>538948.9392343756</v>
      </c>
      <c r="N192" s="28">
        <v>377289.24906508642</v>
      </c>
      <c r="O192" s="28">
        <v>481225.28737440403</v>
      </c>
      <c r="P192" s="28">
        <v>510815.31109288818</v>
      </c>
      <c r="Q192" s="28">
        <v>569100.33254588663</v>
      </c>
      <c r="R192" s="28">
        <v>282549.08366311248</v>
      </c>
      <c r="S192" s="28">
        <v>424044.3071064931</v>
      </c>
      <c r="T192" s="28">
        <v>444670.75280262454</v>
      </c>
      <c r="U192" s="28">
        <v>1151737.1134790904</v>
      </c>
      <c r="V192" s="28">
        <v>1169093.4403477632</v>
      </c>
      <c r="W192" s="28">
        <v>100867.68854086529</v>
      </c>
      <c r="X192" s="28">
        <f>SUM(B192:W192)</f>
        <v>12437309.348735942</v>
      </c>
    </row>
    <row r="193" spans="1:24" x14ac:dyDescent="0.2">
      <c r="A193" s="22" t="s">
        <v>15</v>
      </c>
      <c r="B193" s="22">
        <v>559310.46918237617</v>
      </c>
      <c r="C193" s="22">
        <v>142508.63323901952</v>
      </c>
      <c r="D193" s="22">
        <v>954351.14443277859</v>
      </c>
      <c r="E193" s="22">
        <v>405204.40602052829</v>
      </c>
      <c r="F193" s="22">
        <v>841800.93856452685</v>
      </c>
      <c r="G193" s="22">
        <v>350237.40880222002</v>
      </c>
      <c r="H193" s="22">
        <v>632271.30253137904</v>
      </c>
      <c r="I193" s="22">
        <v>396590.28433844418</v>
      </c>
      <c r="J193" s="22">
        <v>463033.01829234214</v>
      </c>
      <c r="K193" s="22">
        <v>401221.9649555356</v>
      </c>
      <c r="L193" s="22">
        <v>194741.623816134</v>
      </c>
      <c r="M193" s="22">
        <v>512366.22694402921</v>
      </c>
      <c r="N193" s="22">
        <v>361466.63502045692</v>
      </c>
      <c r="O193" s="22">
        <v>449406.84928027453</v>
      </c>
      <c r="P193" s="22">
        <v>442969.34806527273</v>
      </c>
      <c r="Q193" s="22">
        <v>504876.02091032005</v>
      </c>
      <c r="R193" s="22">
        <v>249801.99018299303</v>
      </c>
      <c r="S193" s="22">
        <v>264091.55144944193</v>
      </c>
      <c r="T193" s="22">
        <v>390998.03295174753</v>
      </c>
      <c r="U193" s="22">
        <v>1108878.6784781239</v>
      </c>
      <c r="V193" s="22">
        <v>1065899.6311700484</v>
      </c>
      <c r="W193" s="22">
        <v>85420.739484143443</v>
      </c>
      <c r="X193" s="28">
        <f t="shared" ref="X193:X245" si="23">SUM(B193:W193)</f>
        <v>10777446.898112137</v>
      </c>
    </row>
    <row r="194" spans="1:24" x14ac:dyDescent="0.2">
      <c r="A194" s="22" t="s">
        <v>16</v>
      </c>
      <c r="B194" s="22">
        <v>43448.441598338344</v>
      </c>
      <c r="C194" s="22">
        <v>24118.920092415236</v>
      </c>
      <c r="D194" s="22">
        <v>4789.3985864921278</v>
      </c>
      <c r="E194" s="22">
        <v>72222.467096872686</v>
      </c>
      <c r="F194" s="22">
        <v>64385.131833318133</v>
      </c>
      <c r="G194" s="22">
        <v>122278.76364826414</v>
      </c>
      <c r="H194" s="22">
        <v>16572.47344516946</v>
      </c>
      <c r="I194" s="22">
        <v>56838.969372727261</v>
      </c>
      <c r="J194" s="22">
        <v>49700.149113960433</v>
      </c>
      <c r="K194" s="22">
        <v>23020.615241667081</v>
      </c>
      <c r="L194" s="22">
        <v>187436.68039044723</v>
      </c>
      <c r="M194" s="22">
        <v>22785.758379455339</v>
      </c>
      <c r="N194" s="22">
        <v>14528.417808438877</v>
      </c>
      <c r="O194" s="22">
        <v>15247.289138255324</v>
      </c>
      <c r="P194" s="22">
        <v>24822.550559646323</v>
      </c>
      <c r="Q194" s="22">
        <v>15665.002006810324</v>
      </c>
      <c r="R194" s="22">
        <v>31439.312393722026</v>
      </c>
      <c r="S194" s="22">
        <v>158792.65092146603</v>
      </c>
      <c r="T194" s="22">
        <v>46020.803110357774</v>
      </c>
      <c r="U194" s="22">
        <v>34092.049020891209</v>
      </c>
      <c r="V194" s="22">
        <v>42935.40111036077</v>
      </c>
      <c r="W194" s="22">
        <v>14591.572145772692</v>
      </c>
      <c r="X194" s="28">
        <f t="shared" si="23"/>
        <v>1085732.8170148486</v>
      </c>
    </row>
    <row r="195" spans="1:24" x14ac:dyDescent="0.2">
      <c r="A195" s="22" t="s">
        <v>17</v>
      </c>
      <c r="B195" s="22">
        <v>8730.2554307628343</v>
      </c>
      <c r="C195" s="22">
        <v>4638.3185962820808</v>
      </c>
      <c r="D195" s="22">
        <v>9855.7754941529674</v>
      </c>
      <c r="E195" s="22">
        <v>14550.425717938058</v>
      </c>
      <c r="F195" s="22">
        <v>8153.6222891451034</v>
      </c>
      <c r="G195" s="22">
        <v>4160.6629917988685</v>
      </c>
      <c r="H195" s="22">
        <v>11640.340574350445</v>
      </c>
      <c r="I195" s="22">
        <v>11473.380233009875</v>
      </c>
      <c r="J195" s="22">
        <v>13408.027608197106</v>
      </c>
      <c r="K195" s="22">
        <v>6445.4592112808523</v>
      </c>
      <c r="L195" s="22">
        <v>1455.0425717938056</v>
      </c>
      <c r="M195" s="22">
        <v>1013.1460788875044</v>
      </c>
      <c r="N195" s="22">
        <v>174.57390017645812</v>
      </c>
      <c r="O195" s="22">
        <v>2375.7238204968708</v>
      </c>
      <c r="P195" s="22">
        <v>39750.339359313781</v>
      </c>
      <c r="Q195" s="22">
        <v>44139.609419098597</v>
      </c>
      <c r="R195" s="22">
        <v>503.37366205938054</v>
      </c>
      <c r="S195" s="22">
        <v>539.47310129931759</v>
      </c>
      <c r="T195" s="22">
        <v>1458.7443098239203</v>
      </c>
      <c r="U195" s="22">
        <v>1164.1861655721543</v>
      </c>
      <c r="V195" s="22">
        <v>34170.132227228423</v>
      </c>
      <c r="W195" s="22">
        <v>166.15795319783626</v>
      </c>
      <c r="X195" s="28">
        <f t="shared" si="23"/>
        <v>219966.77071586621</v>
      </c>
    </row>
    <row r="196" spans="1:24" x14ac:dyDescent="0.2">
      <c r="A196" s="22" t="s">
        <v>18</v>
      </c>
      <c r="B196" s="22">
        <v>110044.30928530377</v>
      </c>
      <c r="C196" s="22">
        <v>29154.185287566634</v>
      </c>
      <c r="D196" s="22">
        <v>16834.800487930366</v>
      </c>
      <c r="E196" s="22">
        <v>28514.365681839947</v>
      </c>
      <c r="F196" s="22">
        <v>6833.218291961176</v>
      </c>
      <c r="G196" s="22">
        <v>2883.0722343688949</v>
      </c>
      <c r="H196" s="22">
        <v>6513.2998910026454</v>
      </c>
      <c r="I196" s="22">
        <v>2458.5134344525627</v>
      </c>
      <c r="J196" s="22">
        <v>6517.5028307363646</v>
      </c>
      <c r="K196" s="22">
        <v>54502.225429576516</v>
      </c>
      <c r="L196" s="22">
        <v>22117.835314941447</v>
      </c>
      <c r="M196" s="22">
        <v>2783.8078320035402</v>
      </c>
      <c r="N196" s="22">
        <v>1119.6223360141832</v>
      </c>
      <c r="O196" s="22">
        <v>14195.425135377262</v>
      </c>
      <c r="P196" s="22">
        <v>3273.073108655336</v>
      </c>
      <c r="Q196" s="22">
        <v>4419.7002096576953</v>
      </c>
      <c r="R196" s="22">
        <v>804.40742433804485</v>
      </c>
      <c r="S196" s="22">
        <v>620.63163428577013</v>
      </c>
      <c r="T196" s="22">
        <v>6193.1724306953165</v>
      </c>
      <c r="U196" s="22">
        <v>7602.1998145031321</v>
      </c>
      <c r="V196" s="22">
        <v>26088.275840125571</v>
      </c>
      <c r="W196" s="22">
        <v>689.21895775131361</v>
      </c>
      <c r="X196" s="28">
        <f t="shared" si="23"/>
        <v>354162.8628930875</v>
      </c>
    </row>
    <row r="197" spans="1:24" s="32" customFormat="1" x14ac:dyDescent="0.2">
      <c r="A197" s="28" t="s">
        <v>19</v>
      </c>
      <c r="B197" s="28">
        <f>SUM(B198:B201)</f>
        <v>1558202.531948691</v>
      </c>
      <c r="C197" s="28">
        <f t="shared" ref="C197:L197" si="24">SUM(C198:C201)</f>
        <v>1105889.99766606</v>
      </c>
      <c r="D197" s="28">
        <f t="shared" si="24"/>
        <v>7047.5111524429458</v>
      </c>
      <c r="E197" s="28">
        <f t="shared" si="24"/>
        <v>1070935.2014283012</v>
      </c>
      <c r="F197" s="28">
        <f t="shared" si="24"/>
        <v>507.95858516345271</v>
      </c>
      <c r="G197" s="28">
        <f t="shared" si="24"/>
        <v>786.01334879540491</v>
      </c>
      <c r="H197" s="28">
        <f t="shared" si="24"/>
        <v>17310.832116958212</v>
      </c>
      <c r="I197" s="28">
        <f t="shared" si="24"/>
        <v>1086.5049912459399</v>
      </c>
      <c r="J197" s="28">
        <f t="shared" si="24"/>
        <v>3561.2554318118882</v>
      </c>
      <c r="K197" s="28">
        <f t="shared" si="24"/>
        <v>1204837.9409131475</v>
      </c>
      <c r="L197" s="28">
        <f t="shared" si="24"/>
        <v>4599.4073972593696</v>
      </c>
      <c r="M197" s="28">
        <v>330.88814767581977</v>
      </c>
      <c r="N197" s="28">
        <v>195.93442998531879</v>
      </c>
      <c r="O197" s="28">
        <v>1480.3641031148572</v>
      </c>
      <c r="P197" s="28">
        <v>112207.28118616302</v>
      </c>
      <c r="Q197" s="28">
        <v>248.8096414315666</v>
      </c>
      <c r="R197" s="28">
        <v>2461.0630981723434</v>
      </c>
      <c r="S197" s="28">
        <v>178.7831808072732</v>
      </c>
      <c r="T197" s="28">
        <v>31491.437129174774</v>
      </c>
      <c r="U197" s="28">
        <v>108.34107299723281</v>
      </c>
      <c r="V197" s="28">
        <v>221958.01102317276</v>
      </c>
      <c r="W197" s="28">
        <v>4299.9604236862988</v>
      </c>
      <c r="X197" s="28">
        <f t="shared" si="23"/>
        <v>5349726.0284162601</v>
      </c>
    </row>
    <row r="198" spans="1:24" x14ac:dyDescent="0.2">
      <c r="A198" s="22" t="s">
        <v>20</v>
      </c>
      <c r="B198" s="22">
        <v>1556884.124343218</v>
      </c>
      <c r="C198" s="22">
        <v>1105174.6303468777</v>
      </c>
      <c r="D198" s="22">
        <v>0</v>
      </c>
      <c r="E198" s="22">
        <v>1069650.7085113006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1197399.589043682</v>
      </c>
      <c r="L198" s="22">
        <v>0</v>
      </c>
      <c r="M198" s="22">
        <v>0</v>
      </c>
      <c r="N198" s="22">
        <v>0</v>
      </c>
      <c r="O198" s="22">
        <v>0</v>
      </c>
      <c r="P198" s="22">
        <v>110616.64337699818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  <c r="V198" s="22">
        <v>220313.48920989427</v>
      </c>
      <c r="W198" s="22">
        <v>0</v>
      </c>
      <c r="X198" s="28">
        <f t="shared" si="23"/>
        <v>5260039.1848319713</v>
      </c>
    </row>
    <row r="199" spans="1:24" x14ac:dyDescent="0.2">
      <c r="A199" s="22" t="s">
        <v>21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664.36497580657385</v>
      </c>
      <c r="S199" s="22">
        <v>0</v>
      </c>
      <c r="T199" s="22">
        <v>7829.7333927604541</v>
      </c>
      <c r="U199" s="22">
        <v>0</v>
      </c>
      <c r="V199" s="22">
        <v>0</v>
      </c>
      <c r="W199" s="22">
        <v>0</v>
      </c>
      <c r="X199" s="28">
        <f t="shared" si="23"/>
        <v>8494.0983685670271</v>
      </c>
    </row>
    <row r="200" spans="1:24" x14ac:dyDescent="0.2">
      <c r="A200" s="22" t="s">
        <v>22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64.452579518446413</v>
      </c>
      <c r="K200" s="22">
        <v>0</v>
      </c>
      <c r="L200" s="22">
        <v>814.47295221161914</v>
      </c>
      <c r="M200" s="22">
        <v>0</v>
      </c>
      <c r="N200" s="22">
        <v>0.25191667703130294</v>
      </c>
      <c r="O200" s="22">
        <v>15.618833975940781</v>
      </c>
      <c r="P200" s="22">
        <v>0</v>
      </c>
      <c r="Q200" s="22">
        <v>0</v>
      </c>
      <c r="R200" s="22">
        <v>18.574622730884464</v>
      </c>
      <c r="S200" s="22">
        <v>0</v>
      </c>
      <c r="T200" s="22">
        <v>0</v>
      </c>
      <c r="U200" s="22">
        <v>0</v>
      </c>
      <c r="V200" s="22">
        <v>0</v>
      </c>
      <c r="W200" s="22">
        <v>0</v>
      </c>
      <c r="X200" s="28">
        <f t="shared" si="23"/>
        <v>913.37090511392216</v>
      </c>
    </row>
    <row r="201" spans="1:24" x14ac:dyDescent="0.2">
      <c r="A201" s="22" t="s">
        <v>23</v>
      </c>
      <c r="B201" s="22">
        <v>1318.4076054729601</v>
      </c>
      <c r="C201" s="22">
        <v>715.36731918223552</v>
      </c>
      <c r="D201" s="22">
        <v>7047.5111524429458</v>
      </c>
      <c r="E201" s="22">
        <v>1284.4929170005501</v>
      </c>
      <c r="F201" s="22">
        <v>507.95858516345271</v>
      </c>
      <c r="G201" s="22">
        <v>786.01334879540491</v>
      </c>
      <c r="H201" s="22">
        <v>17310.832116958212</v>
      </c>
      <c r="I201" s="22">
        <v>1086.5049912459399</v>
      </c>
      <c r="J201" s="22">
        <v>3496.8028522934419</v>
      </c>
      <c r="K201" s="22">
        <v>7438.3518694656304</v>
      </c>
      <c r="L201" s="22">
        <v>3784.9344450477502</v>
      </c>
      <c r="M201" s="22">
        <v>330.88814767581977</v>
      </c>
      <c r="N201" s="22">
        <v>195.6825133082875</v>
      </c>
      <c r="O201" s="22">
        <v>1464.7452691389165</v>
      </c>
      <c r="P201" s="22">
        <v>1590.6378091648337</v>
      </c>
      <c r="Q201" s="22">
        <v>248.8096414315666</v>
      </c>
      <c r="R201" s="22">
        <v>1778.1234996348851</v>
      </c>
      <c r="S201" s="22">
        <v>178.7831808072732</v>
      </c>
      <c r="T201" s="22">
        <v>23661.703736414318</v>
      </c>
      <c r="U201" s="22">
        <v>108.34107299723281</v>
      </c>
      <c r="V201" s="22">
        <v>1644.5218132784953</v>
      </c>
      <c r="W201" s="22">
        <v>4299.9604236862988</v>
      </c>
      <c r="X201" s="28">
        <f t="shared" si="23"/>
        <v>80279.37431060645</v>
      </c>
    </row>
    <row r="202" spans="1:24" s="32" customFormat="1" x14ac:dyDescent="0.2">
      <c r="A202" s="28" t="s">
        <v>24</v>
      </c>
      <c r="B202" s="28">
        <f>SUM(B203:B215)</f>
        <v>92298.724801073535</v>
      </c>
      <c r="C202" s="28">
        <f t="shared" ref="C202:L202" si="25">SUM(C203:C215)</f>
        <v>59663.913500050519</v>
      </c>
      <c r="D202" s="28">
        <f t="shared" si="25"/>
        <v>232731.85674705001</v>
      </c>
      <c r="E202" s="28">
        <f t="shared" si="25"/>
        <v>216527.75731997806</v>
      </c>
      <c r="F202" s="28">
        <f t="shared" si="25"/>
        <v>196210.05655252672</v>
      </c>
      <c r="G202" s="28">
        <f t="shared" si="25"/>
        <v>181503.92263752528</v>
      </c>
      <c r="H202" s="28">
        <f t="shared" si="25"/>
        <v>366350.53842902399</v>
      </c>
      <c r="I202" s="28">
        <f t="shared" si="25"/>
        <v>90580.623658128665</v>
      </c>
      <c r="J202" s="28">
        <f t="shared" si="25"/>
        <v>194771.50274216471</v>
      </c>
      <c r="K202" s="28">
        <f t="shared" si="25"/>
        <v>269105.53781391727</v>
      </c>
      <c r="L202" s="28">
        <f t="shared" si="25"/>
        <v>78044.888512822377</v>
      </c>
      <c r="M202" s="28">
        <v>578370.95645122929</v>
      </c>
      <c r="N202" s="28">
        <v>202896.16933672849</v>
      </c>
      <c r="O202" s="28">
        <v>116181.32989264121</v>
      </c>
      <c r="P202" s="28">
        <v>241900.88057429474</v>
      </c>
      <c r="Q202" s="28">
        <v>173505.21319907357</v>
      </c>
      <c r="R202" s="28">
        <v>166154.35668695715</v>
      </c>
      <c r="S202" s="28">
        <v>135598.24952284031</v>
      </c>
      <c r="T202" s="28">
        <v>335114.98477814096</v>
      </c>
      <c r="U202" s="28">
        <v>231833.89901614797</v>
      </c>
      <c r="V202" s="28">
        <v>235975.70430313816</v>
      </c>
      <c r="W202" s="28">
        <v>145965.8530007622</v>
      </c>
      <c r="X202" s="28">
        <f t="shared" si="23"/>
        <v>4541286.9194762148</v>
      </c>
    </row>
    <row r="203" spans="1:24" x14ac:dyDescent="0.2">
      <c r="A203" s="22" t="s">
        <v>25</v>
      </c>
      <c r="B203" s="22">
        <v>0</v>
      </c>
      <c r="C203" s="22">
        <v>0</v>
      </c>
      <c r="D203" s="22">
        <v>0</v>
      </c>
      <c r="E203" s="22">
        <v>89416.784948425877</v>
      </c>
      <c r="F203" s="22">
        <v>69596.325714202423</v>
      </c>
      <c r="G203" s="22">
        <v>0</v>
      </c>
      <c r="H203" s="22">
        <v>0</v>
      </c>
      <c r="I203" s="22">
        <v>0</v>
      </c>
      <c r="J203" s="22">
        <v>0</v>
      </c>
      <c r="K203" s="22">
        <v>117578.88346258749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  <c r="V203" s="22">
        <v>0</v>
      </c>
      <c r="W203" s="22">
        <v>0</v>
      </c>
      <c r="X203" s="28">
        <f t="shared" si="23"/>
        <v>276591.9941252158</v>
      </c>
    </row>
    <row r="204" spans="1:24" x14ac:dyDescent="0.2">
      <c r="A204" s="22" t="s">
        <v>26</v>
      </c>
      <c r="B204" s="22">
        <v>0</v>
      </c>
      <c r="C204" s="22">
        <v>0</v>
      </c>
      <c r="D204" s="22">
        <v>34653.786188045116</v>
      </c>
      <c r="E204" s="22">
        <v>0</v>
      </c>
      <c r="F204" s="22">
        <v>0</v>
      </c>
      <c r="G204" s="22">
        <v>0</v>
      </c>
      <c r="H204" s="22">
        <v>120496.50141292183</v>
      </c>
      <c r="I204" s="22">
        <v>0</v>
      </c>
      <c r="J204" s="22">
        <v>0</v>
      </c>
      <c r="K204" s="22">
        <v>26720.301308686317</v>
      </c>
      <c r="L204" s="22">
        <v>0</v>
      </c>
      <c r="M204" s="22">
        <v>0</v>
      </c>
      <c r="N204" s="22">
        <v>0</v>
      </c>
      <c r="O204" s="22">
        <v>0</v>
      </c>
      <c r="P204" s="22">
        <v>69458.270516457269</v>
      </c>
      <c r="Q204" s="22">
        <v>0</v>
      </c>
      <c r="R204" s="22">
        <v>31060.197148266798</v>
      </c>
      <c r="S204" s="22">
        <v>0</v>
      </c>
      <c r="T204" s="22">
        <v>150086.80668430068</v>
      </c>
      <c r="U204" s="22">
        <v>0</v>
      </c>
      <c r="V204" s="22">
        <v>0</v>
      </c>
      <c r="W204" s="22">
        <v>0</v>
      </c>
      <c r="X204" s="28">
        <f t="shared" si="23"/>
        <v>432475.863258678</v>
      </c>
    </row>
    <row r="205" spans="1:24" x14ac:dyDescent="0.2">
      <c r="A205" s="22" t="s">
        <v>27</v>
      </c>
      <c r="B205" s="22">
        <v>37755.478749014022</v>
      </c>
      <c r="C205" s="22">
        <v>15282.6557781929</v>
      </c>
      <c r="D205" s="22">
        <v>131509.57009547393</v>
      </c>
      <c r="E205" s="22">
        <v>39743.599735491378</v>
      </c>
      <c r="F205" s="22">
        <v>35280.755907095401</v>
      </c>
      <c r="G205" s="22">
        <v>37743.437781023997</v>
      </c>
      <c r="H205" s="22">
        <v>135331.08124270692</v>
      </c>
      <c r="I205" s="22">
        <v>15189.4640827536</v>
      </c>
      <c r="J205" s="22">
        <v>103607.43910272272</v>
      </c>
      <c r="K205" s="22">
        <v>27164.1030530098</v>
      </c>
      <c r="L205" s="22">
        <v>10747.4867657836</v>
      </c>
      <c r="M205" s="22">
        <v>340613.19902779697</v>
      </c>
      <c r="N205" s="22">
        <v>112586.4521368</v>
      </c>
      <c r="O205" s="22">
        <v>71679.969006414758</v>
      </c>
      <c r="P205" s="22">
        <v>109909.28580983591</v>
      </c>
      <c r="Q205" s="22">
        <v>105130.6212094083</v>
      </c>
      <c r="R205" s="22">
        <v>95573.292008552991</v>
      </c>
      <c r="S205" s="22">
        <v>88405.295107911501</v>
      </c>
      <c r="T205" s="22">
        <v>119466.61501069121</v>
      </c>
      <c r="U205" s="22">
        <v>146231.2561342</v>
      </c>
      <c r="V205" s="22">
        <v>153359.93801283001</v>
      </c>
      <c r="W205" s="22">
        <v>47786.646004276496</v>
      </c>
      <c r="X205" s="28">
        <f t="shared" si="23"/>
        <v>1980097.6417619863</v>
      </c>
    </row>
    <row r="206" spans="1:24" x14ac:dyDescent="0.2">
      <c r="A206" s="22" t="s">
        <v>28</v>
      </c>
      <c r="B206" s="22">
        <v>18340.131031743302</v>
      </c>
      <c r="C206" s="22">
        <v>19402.415315993501</v>
      </c>
      <c r="D206" s="22">
        <v>21104.5282378148</v>
      </c>
      <c r="E206" s="22">
        <v>38751.967377226152</v>
      </c>
      <c r="F206" s="22">
        <v>36321.888347301647</v>
      </c>
      <c r="G206" s="22">
        <v>59615.828863875649</v>
      </c>
      <c r="H206" s="22">
        <v>41568.445707188999</v>
      </c>
      <c r="I206" s="22">
        <v>42211.944080033798</v>
      </c>
      <c r="J206" s="22">
        <v>20431.290039338099</v>
      </c>
      <c r="K206" s="22">
        <v>48176.254540289403</v>
      </c>
      <c r="L206" s="22">
        <v>52132.894934915799</v>
      </c>
      <c r="M206" s="22">
        <v>126691.34165600536</v>
      </c>
      <c r="N206" s="22">
        <v>71341.12163657308</v>
      </c>
      <c r="O206" s="22">
        <v>22865.3256425</v>
      </c>
      <c r="P206" s="22">
        <v>11890.186939428848</v>
      </c>
      <c r="Q206" s="22">
        <v>35670.56081828654</v>
      </c>
      <c r="R206" s="22">
        <v>23780.373878857699</v>
      </c>
      <c r="S206" s="22">
        <v>35668.574236589397</v>
      </c>
      <c r="T206" s="22">
        <v>23536.189654199999</v>
      </c>
      <c r="U206" s="22">
        <v>62357.2486231</v>
      </c>
      <c r="V206" s="22">
        <v>47560.721547854002</v>
      </c>
      <c r="W206" s="22">
        <v>37253.240202997185</v>
      </c>
      <c r="X206" s="28">
        <f t="shared" si="23"/>
        <v>896672.4733121132</v>
      </c>
    </row>
    <row r="207" spans="1:24" x14ac:dyDescent="0.2">
      <c r="A207" s="22" t="s">
        <v>29</v>
      </c>
      <c r="B207" s="22">
        <v>8156.2123206488905</v>
      </c>
      <c r="C207" s="22">
        <v>5469.8282137659298</v>
      </c>
      <c r="D207" s="22">
        <v>13127.587713038229</v>
      </c>
      <c r="E207" s="22">
        <v>13674.570534414825</v>
      </c>
      <c r="F207" s="22">
        <v>7662.8193061344928</v>
      </c>
      <c r="G207" s="22">
        <v>8204.7423206488947</v>
      </c>
      <c r="H207" s="22">
        <v>10888.564575319</v>
      </c>
      <c r="I207" s="22">
        <v>10939.65642753186</v>
      </c>
      <c r="J207" s="22">
        <v>13585.750534414799</v>
      </c>
      <c r="K207" s="22">
        <v>8393.1841728618074</v>
      </c>
      <c r="L207" s="22">
        <v>1367.4570534414825</v>
      </c>
      <c r="M207" s="22">
        <v>14722.103666268431</v>
      </c>
      <c r="N207" s="22">
        <v>2372.3625412000001</v>
      </c>
      <c r="O207" s="22">
        <v>2421.6326673780309</v>
      </c>
      <c r="P207" s="22">
        <v>19373.061339024247</v>
      </c>
      <c r="Q207" s="22">
        <v>14529.796004268186</v>
      </c>
      <c r="R207" s="22">
        <v>2417.4521386199999</v>
      </c>
      <c r="S207" s="22">
        <v>2345.8524560000001</v>
      </c>
      <c r="T207" s="22">
        <v>4843.2653347560617</v>
      </c>
      <c r="U207" s="22">
        <v>4213.5482136000001</v>
      </c>
      <c r="V207" s="22">
        <v>14321.564782145</v>
      </c>
      <c r="W207" s="22">
        <v>7269.078530892114</v>
      </c>
      <c r="X207" s="28">
        <f t="shared" si="23"/>
        <v>190300.09084637224</v>
      </c>
    </row>
    <row r="208" spans="1:24" x14ac:dyDescent="0.2">
      <c r="A208" s="22" t="s">
        <v>30</v>
      </c>
      <c r="B208" s="22">
        <v>859.9652358050256</v>
      </c>
      <c r="C208" s="22">
        <v>2429.007808614575</v>
      </c>
      <c r="D208" s="22">
        <v>1816.6672742236672</v>
      </c>
      <c r="E208" s="22">
        <v>572.00282617832261</v>
      </c>
      <c r="F208" s="22">
        <v>1053.7066447636271</v>
      </c>
      <c r="G208" s="22">
        <v>1027.8044940374366</v>
      </c>
      <c r="H208" s="22">
        <v>1362.5720842457736</v>
      </c>
      <c r="I208" s="22">
        <v>875.39658284964594</v>
      </c>
      <c r="J208" s="22">
        <v>988.47622794038568</v>
      </c>
      <c r="K208" s="22">
        <v>1321.5824579011119</v>
      </c>
      <c r="L208" s="22">
        <v>622.85657128137495</v>
      </c>
      <c r="M208" s="22">
        <v>5177.6579951099966</v>
      </c>
      <c r="N208" s="22">
        <v>1294.4144987774989</v>
      </c>
      <c r="O208" s="22">
        <v>1779.8199358190611</v>
      </c>
      <c r="P208" s="22">
        <v>3883.2434963324972</v>
      </c>
      <c r="Q208" s="22">
        <v>1237.2458961</v>
      </c>
      <c r="R208" s="22">
        <v>1187.3754612</v>
      </c>
      <c r="S208" s="22">
        <v>1120.3425784599999</v>
      </c>
      <c r="T208" s="22">
        <v>1909.2613856968114</v>
      </c>
      <c r="U208" s="22">
        <v>1941.6217481662486</v>
      </c>
      <c r="V208" s="22">
        <v>3236.0362469437473</v>
      </c>
      <c r="W208" s="22">
        <v>2588.8289975549978</v>
      </c>
      <c r="X208" s="28">
        <f t="shared" si="23"/>
        <v>38285.886448001809</v>
      </c>
    </row>
    <row r="209" spans="1:24" x14ac:dyDescent="0.2">
      <c r="A209" s="22" t="s">
        <v>31</v>
      </c>
      <c r="B209" s="22">
        <v>1462.249229880601</v>
      </c>
      <c r="C209" s="22">
        <v>979.73641560062708</v>
      </c>
      <c r="D209" s="22">
        <v>1165.9941855395641</v>
      </c>
      <c r="E209" s="22">
        <v>1798.7213598662379</v>
      </c>
      <c r="F209" s="22">
        <v>2245.1295656536336</v>
      </c>
      <c r="G209" s="22">
        <v>2151.4863969173207</v>
      </c>
      <c r="H209" s="22">
        <v>3477.13148638863</v>
      </c>
      <c r="I209" s="22">
        <v>1152.8676030261643</v>
      </c>
      <c r="J209" s="22">
        <v>2702.6443109280085</v>
      </c>
      <c r="K209" s="22">
        <v>2411.1606227659913</v>
      </c>
      <c r="L209" s="22">
        <v>879.45388100568357</v>
      </c>
      <c r="M209" s="22">
        <v>13450.41721665815</v>
      </c>
      <c r="N209" s="22">
        <v>4214.2584612000001</v>
      </c>
      <c r="O209" s="22">
        <v>4325.2487512999996</v>
      </c>
      <c r="P209" s="22">
        <v>4891.0608060575087</v>
      </c>
      <c r="Q209" s="22">
        <v>4315.3524209999996</v>
      </c>
      <c r="R209" s="22">
        <v>2447.3169822999998</v>
      </c>
      <c r="S209" s="22">
        <v>2102.2145780000001</v>
      </c>
      <c r="T209" s="22">
        <v>6113.8260075718863</v>
      </c>
      <c r="U209" s="22">
        <v>5259.3564106006397</v>
      </c>
      <c r="V209" s="22">
        <v>4327.2154362000001</v>
      </c>
      <c r="W209" s="22">
        <v>9782.1216121150173</v>
      </c>
      <c r="X209" s="28">
        <f t="shared" si="23"/>
        <v>81654.96374057568</v>
      </c>
    </row>
    <row r="210" spans="1:24" x14ac:dyDescent="0.2">
      <c r="A210" s="22" t="s">
        <v>32</v>
      </c>
      <c r="B210" s="22">
        <v>11319.623326280916</v>
      </c>
      <c r="C210" s="22">
        <v>7546.4155508539434</v>
      </c>
      <c r="D210" s="22">
        <v>10175.564066247996</v>
      </c>
      <c r="E210" s="22">
        <v>14072.53125764823</v>
      </c>
      <c r="F210" s="22">
        <v>17531.225847656369</v>
      </c>
      <c r="G210" s="22">
        <v>19396.692285800193</v>
      </c>
      <c r="H210" s="22">
        <v>13947.252059462577</v>
      </c>
      <c r="I210" s="22">
        <v>10238.77187069375</v>
      </c>
      <c r="J210" s="22">
        <v>11031.608986770572</v>
      </c>
      <c r="K210" s="22">
        <v>11958.361880504974</v>
      </c>
      <c r="L210" s="22">
        <v>6465.56409526674</v>
      </c>
      <c r="M210" s="22">
        <v>22083.459665606879</v>
      </c>
      <c r="N210" s="22">
        <v>6333.8472127340947</v>
      </c>
      <c r="O210" s="22">
        <v>5676.2415366300002</v>
      </c>
      <c r="P210" s="22">
        <v>9500.7708191011443</v>
      </c>
      <c r="Q210" s="22">
        <v>6214.4565212999996</v>
      </c>
      <c r="R210" s="22">
        <v>2164.6800275310802</v>
      </c>
      <c r="S210" s="22">
        <v>1900.1541638202289</v>
      </c>
      <c r="T210" s="22">
        <v>6154.4623149999998</v>
      </c>
      <c r="U210" s="22">
        <v>3166.9236063670473</v>
      </c>
      <c r="V210" s="22">
        <v>6326.6548921399999</v>
      </c>
      <c r="W210" s="22">
        <v>15834.618031835238</v>
      </c>
      <c r="X210" s="28">
        <f t="shared" si="23"/>
        <v>219039.88001925198</v>
      </c>
    </row>
    <row r="211" spans="1:24" x14ac:dyDescent="0.2">
      <c r="A211" s="22" t="s">
        <v>33</v>
      </c>
      <c r="B211" s="22">
        <v>4472.5016605773826</v>
      </c>
      <c r="C211" s="22">
        <v>3354.3762454330367</v>
      </c>
      <c r="D211" s="22">
        <v>1434.3198622591988</v>
      </c>
      <c r="E211" s="22">
        <v>6708.7524908660735</v>
      </c>
      <c r="F211" s="22">
        <v>11031.5633636772</v>
      </c>
      <c r="G211" s="22">
        <v>35780.013284619061</v>
      </c>
      <c r="H211" s="22">
        <v>22362.508302886908</v>
      </c>
      <c r="I211" s="22">
        <v>2236.2508302886913</v>
      </c>
      <c r="J211" s="22">
        <v>22273.058269675366</v>
      </c>
      <c r="K211" s="22">
        <v>15631.393303717952</v>
      </c>
      <c r="L211" s="22">
        <v>1118.1254151443457</v>
      </c>
      <c r="M211" s="22">
        <v>22445.605487617508</v>
      </c>
      <c r="N211" s="22">
        <v>1521.3251029999999</v>
      </c>
      <c r="O211" s="22">
        <v>2795.1988594931317</v>
      </c>
      <c r="P211" s="22">
        <v>3726.9318126575085</v>
      </c>
      <c r="Q211" s="22">
        <v>2453.3265478100002</v>
      </c>
      <c r="R211" s="22">
        <v>2413.1457799999998</v>
      </c>
      <c r="S211" s="22">
        <v>931.73295316437714</v>
      </c>
      <c r="T211" s="22">
        <v>11180.795437972527</v>
      </c>
      <c r="U211" s="22">
        <v>1863.4659063287543</v>
      </c>
      <c r="V211" s="22">
        <v>2422.5056782273805</v>
      </c>
      <c r="W211" s="22">
        <v>9317.3295316437707</v>
      </c>
      <c r="X211" s="28">
        <f t="shared" si="23"/>
        <v>187474.22612706016</v>
      </c>
    </row>
    <row r="212" spans="1:24" x14ac:dyDescent="0.2">
      <c r="A212" s="22" t="s">
        <v>34</v>
      </c>
      <c r="B212" s="22">
        <v>93.501379185129835</v>
      </c>
      <c r="C212" s="22">
        <v>62.334252790086573</v>
      </c>
      <c r="D212" s="22">
        <v>144.57723046939373</v>
      </c>
      <c r="E212" s="22">
        <v>187.00275837025967</v>
      </c>
      <c r="F212" s="22">
        <v>336.39803759717842</v>
      </c>
      <c r="G212" s="22">
        <v>498.67402232069259</v>
      </c>
      <c r="H212" s="22">
        <v>436.33976953060596</v>
      </c>
      <c r="I212" s="22">
        <v>42.425527900866001</v>
      </c>
      <c r="J212" s="22">
        <v>467.50689592564925</v>
      </c>
      <c r="K212" s="22">
        <v>187.00275837025967</v>
      </c>
      <c r="L212" s="22">
        <v>37.400551674051933</v>
      </c>
      <c r="M212" s="22">
        <v>770.18617992190343</v>
      </c>
      <c r="N212" s="22">
        <v>27.923069614142655</v>
      </c>
      <c r="O212" s="22">
        <v>23.269224678452218</v>
      </c>
      <c r="P212" s="22">
        <v>91.314587000000003</v>
      </c>
      <c r="Q212" s="22">
        <v>46.538449356904437</v>
      </c>
      <c r="R212" s="22">
        <v>44.256156300000001</v>
      </c>
      <c r="S212" s="22">
        <v>36.214786199999999</v>
      </c>
      <c r="T212" s="22">
        <v>43.524630999999999</v>
      </c>
      <c r="U212" s="22">
        <v>90.326541000000006</v>
      </c>
      <c r="V212" s="22">
        <v>66.235864120000002</v>
      </c>
      <c r="W212" s="22">
        <v>69.807674035356627</v>
      </c>
      <c r="X212" s="28">
        <f t="shared" si="23"/>
        <v>3802.7603473609324</v>
      </c>
    </row>
    <row r="213" spans="1:24" x14ac:dyDescent="0.2">
      <c r="A213" s="22" t="s">
        <v>35</v>
      </c>
      <c r="B213" s="22">
        <v>7188.9655666193948</v>
      </c>
      <c r="C213" s="22">
        <v>3594.4827833096974</v>
      </c>
      <c r="D213" s="22">
        <v>4493.1034791371212</v>
      </c>
      <c r="E213" s="22">
        <v>8986.2069582742424</v>
      </c>
      <c r="F213" s="22">
        <v>12946.283068348148</v>
      </c>
      <c r="G213" s="22">
        <v>14377.93113323879</v>
      </c>
      <c r="H213" s="22">
        <v>10783.448349929091</v>
      </c>
      <c r="I213" s="22">
        <v>3589.8278330970002</v>
      </c>
      <c r="J213" s="22">
        <v>8896.3795827424001</v>
      </c>
      <c r="K213" s="22">
        <v>6384.8271965364947</v>
      </c>
      <c r="L213" s="22">
        <v>1797.2413916548487</v>
      </c>
      <c r="M213" s="22">
        <v>14423.973215209739</v>
      </c>
      <c r="N213" s="22">
        <v>2226.0599563526812</v>
      </c>
      <c r="O213" s="22">
        <v>1667.3256409999999</v>
      </c>
      <c r="P213" s="22">
        <v>5936.1598836071498</v>
      </c>
      <c r="Q213" s="22">
        <v>2868.4215483200001</v>
      </c>
      <c r="R213" s="22">
        <v>2625.2468513200001</v>
      </c>
      <c r="S213" s="22">
        <v>1325.23</v>
      </c>
      <c r="T213" s="22">
        <v>10388.279796312514</v>
      </c>
      <c r="U213" s="22">
        <v>4452.1199127053624</v>
      </c>
      <c r="V213" s="22">
        <v>2968.0799418035749</v>
      </c>
      <c r="W213" s="22">
        <v>4452.1199127053624</v>
      </c>
      <c r="X213" s="28">
        <f t="shared" si="23"/>
        <v>136371.7140022236</v>
      </c>
    </row>
    <row r="214" spans="1:24" x14ac:dyDescent="0.2">
      <c r="A214" s="22" t="s">
        <v>36</v>
      </c>
      <c r="B214" s="22">
        <v>525.39525024947977</v>
      </c>
      <c r="C214" s="22">
        <v>210.642151802684</v>
      </c>
      <c r="D214" s="22">
        <v>251.35038964061499</v>
      </c>
      <c r="E214" s="22">
        <v>281.28430360528398</v>
      </c>
      <c r="F214" s="22">
        <v>940.53803900570006</v>
      </c>
      <c r="G214" s="22">
        <v>686.28382751397839</v>
      </c>
      <c r="H214" s="22">
        <v>560.51208524421838</v>
      </c>
      <c r="I214" s="22">
        <v>189.60950660008868</v>
      </c>
      <c r="J214" s="22">
        <v>345.53271439301528</v>
      </c>
      <c r="K214" s="22">
        <v>653.11993753669594</v>
      </c>
      <c r="L214" s="22">
        <v>160.21774960606101</v>
      </c>
      <c r="M214" s="22">
        <v>10826.919693090809</v>
      </c>
      <c r="N214" s="22">
        <v>47.152483199999999</v>
      </c>
      <c r="O214" s="22">
        <v>1640.4423777410323</v>
      </c>
      <c r="P214" s="22">
        <v>437.45130073094191</v>
      </c>
      <c r="Q214" s="22">
        <v>3.2808847554820648</v>
      </c>
      <c r="R214" s="22">
        <v>34.996104058475353</v>
      </c>
      <c r="S214" s="22">
        <v>218.72565036547095</v>
      </c>
      <c r="T214" s="22">
        <v>43.745130073094188</v>
      </c>
      <c r="U214" s="22">
        <v>1093.6282518273549</v>
      </c>
      <c r="V214" s="22">
        <v>22.310016337278036</v>
      </c>
      <c r="W214" s="22">
        <v>2624.7078043856518</v>
      </c>
      <c r="X214" s="28">
        <f t="shared" si="23"/>
        <v>21797.845651763411</v>
      </c>
    </row>
    <row r="215" spans="1:24" x14ac:dyDescent="0.2">
      <c r="A215" s="22" t="s">
        <v>37</v>
      </c>
      <c r="B215" s="22">
        <v>2124.7010510693999</v>
      </c>
      <c r="C215" s="22">
        <v>1332.0189836935299</v>
      </c>
      <c r="D215" s="22">
        <v>12854.808025160401</v>
      </c>
      <c r="E215" s="22">
        <v>2334.3327696111701</v>
      </c>
      <c r="F215" s="22">
        <v>1263.4227110908801</v>
      </c>
      <c r="G215" s="22">
        <v>2021.0282275292507</v>
      </c>
      <c r="H215" s="22">
        <v>5136.1813531994003</v>
      </c>
      <c r="I215" s="22">
        <v>3914.4093133532001</v>
      </c>
      <c r="J215" s="22">
        <v>10441.816077313701</v>
      </c>
      <c r="K215" s="22">
        <v>2525.3631191489899</v>
      </c>
      <c r="L215" s="22">
        <v>2716.19010304838</v>
      </c>
      <c r="M215" s="22">
        <v>7166.0926479435766</v>
      </c>
      <c r="N215" s="22">
        <v>931.2522372769273</v>
      </c>
      <c r="O215" s="22">
        <v>1306.8562496867546</v>
      </c>
      <c r="P215" s="22">
        <v>2803.14326406175</v>
      </c>
      <c r="Q215" s="22">
        <v>1035.612898468157</v>
      </c>
      <c r="R215" s="22">
        <v>2406.0241499501371</v>
      </c>
      <c r="S215" s="22">
        <v>1543.9130123293442</v>
      </c>
      <c r="T215" s="22">
        <v>1348.2133905661892</v>
      </c>
      <c r="U215" s="22">
        <v>1164.4036682525732</v>
      </c>
      <c r="V215" s="22">
        <v>1364.4418845371647</v>
      </c>
      <c r="W215" s="22">
        <v>8987.3546983209999</v>
      </c>
      <c r="X215" s="28">
        <f t="shared" si="23"/>
        <v>76721.579835611876</v>
      </c>
    </row>
    <row r="216" spans="1:24" s="32" customFormat="1" x14ac:dyDescent="0.2">
      <c r="A216" s="28" t="s">
        <v>38</v>
      </c>
      <c r="B216" s="28">
        <v>8519.1152143818908</v>
      </c>
      <c r="C216" s="28">
        <v>0</v>
      </c>
      <c r="D216" s="28">
        <v>25481.955243018401</v>
      </c>
      <c r="E216" s="28">
        <v>103451.63119503317</v>
      </c>
      <c r="F216" s="28">
        <v>0</v>
      </c>
      <c r="G216" s="28">
        <v>0</v>
      </c>
      <c r="H216" s="28">
        <v>54733.430492400468</v>
      </c>
      <c r="I216" s="28">
        <v>0</v>
      </c>
      <c r="J216" s="28">
        <v>0</v>
      </c>
      <c r="K216" s="28">
        <v>20512.220066628535</v>
      </c>
      <c r="L216" s="28">
        <v>0</v>
      </c>
      <c r="M216" s="28">
        <v>0</v>
      </c>
      <c r="N216" s="28">
        <v>0</v>
      </c>
      <c r="O216" s="28">
        <v>0</v>
      </c>
      <c r="P216" s="28">
        <v>33925.680057273028</v>
      </c>
      <c r="Q216" s="28">
        <v>0</v>
      </c>
      <c r="R216" s="28">
        <v>0</v>
      </c>
      <c r="S216" s="28">
        <v>0</v>
      </c>
      <c r="T216" s="28">
        <v>36955.887723527791</v>
      </c>
      <c r="U216" s="28">
        <v>39730.74086707308</v>
      </c>
      <c r="V216" s="28">
        <v>16350.66997960305</v>
      </c>
      <c r="W216" s="28">
        <v>0</v>
      </c>
      <c r="X216" s="28">
        <f t="shared" si="23"/>
        <v>339661.33083893935</v>
      </c>
    </row>
    <row r="217" spans="1:24" s="32" customFormat="1" x14ac:dyDescent="0.2">
      <c r="A217" s="28" t="s">
        <v>39</v>
      </c>
      <c r="B217" s="28">
        <v>4869.0394066542021</v>
      </c>
      <c r="C217" s="28">
        <v>3691.2718050462699</v>
      </c>
      <c r="D217" s="28">
        <v>2161.9895002904486</v>
      </c>
      <c r="E217" s="28">
        <v>3922.2820107615526</v>
      </c>
      <c r="F217" s="28">
        <v>1635.7502740799571</v>
      </c>
      <c r="G217" s="28">
        <v>4917.9572478880291</v>
      </c>
      <c r="H217" s="28">
        <v>2129.2314420568191</v>
      </c>
      <c r="I217" s="28">
        <v>2676.6381967976513</v>
      </c>
      <c r="J217" s="28">
        <v>2847.1473783145748</v>
      </c>
      <c r="K217" s="28">
        <v>5659.3346349093717</v>
      </c>
      <c r="L217" s="28">
        <v>1933.8766799157556</v>
      </c>
      <c r="M217" s="28">
        <v>4330.9026769584443</v>
      </c>
      <c r="N217" s="28">
        <v>3190.2179584576984</v>
      </c>
      <c r="O217" s="28">
        <v>3569.7789018929075</v>
      </c>
      <c r="P217" s="28">
        <v>3056.360921616098</v>
      </c>
      <c r="Q217" s="28">
        <v>2721.7045080021976</v>
      </c>
      <c r="R217" s="28">
        <v>3356.7424964681554</v>
      </c>
      <c r="S217" s="28">
        <v>2284.3949593293391</v>
      </c>
      <c r="T217" s="28">
        <v>3038.7332036719317</v>
      </c>
      <c r="U217" s="28">
        <v>3594.992995081046</v>
      </c>
      <c r="V217" s="28">
        <v>4117.5404473572398</v>
      </c>
      <c r="W217" s="28">
        <v>11763.110178500183</v>
      </c>
      <c r="X217" s="28">
        <f t="shared" si="23"/>
        <v>81468.99782404986</v>
      </c>
    </row>
    <row r="218" spans="1:24" s="32" customFormat="1" x14ac:dyDescent="0.2">
      <c r="A218" s="28" t="s">
        <v>40</v>
      </c>
      <c r="B218" s="28">
        <v>55624.496139826697</v>
      </c>
      <c r="C218" s="28">
        <v>48525.280833210825</v>
      </c>
      <c r="D218" s="28">
        <v>25481.2464160239</v>
      </c>
      <c r="E218" s="28">
        <v>29986.498198326</v>
      </c>
      <c r="F218" s="28">
        <v>36978.965720425898</v>
      </c>
      <c r="G218" s="28">
        <v>18398.824980357698</v>
      </c>
      <c r="H218" s="28">
        <v>14387.607873258101</v>
      </c>
      <c r="I218" s="28">
        <v>8198.09571858458</v>
      </c>
      <c r="J218" s="28">
        <v>12304.5160156651</v>
      </c>
      <c r="K218" s="28">
        <v>222729.79686807899</v>
      </c>
      <c r="L218" s="28">
        <v>36853.430079401303</v>
      </c>
      <c r="M218" s="28">
        <v>108345.86860044708</v>
      </c>
      <c r="N218" s="28">
        <v>43682.470578764172</v>
      </c>
      <c r="O218" s="28">
        <v>41227.151758337815</v>
      </c>
      <c r="P218" s="28">
        <v>34879.896233117761</v>
      </c>
      <c r="Q218" s="28">
        <v>15631.738164757868</v>
      </c>
      <c r="R218" s="28">
        <v>38251.938605274037</v>
      </c>
      <c r="S218" s="28">
        <v>27999.927709249594</v>
      </c>
      <c r="T218" s="28">
        <v>36546.501880125812</v>
      </c>
      <c r="U218" s="28">
        <v>39225.034655781303</v>
      </c>
      <c r="V218" s="28">
        <v>34883.200306993967</v>
      </c>
      <c r="W218" s="28">
        <v>1461393.6699296511</v>
      </c>
      <c r="X218" s="28">
        <f t="shared" si="23"/>
        <v>2391536.1572656594</v>
      </c>
    </row>
    <row r="219" spans="1:24" s="32" customFormat="1" x14ac:dyDescent="0.2">
      <c r="A219" s="28" t="s">
        <v>41</v>
      </c>
      <c r="B219" s="28">
        <v>150386.22728410253</v>
      </c>
      <c r="C219" s="28">
        <v>107856.975011519</v>
      </c>
      <c r="D219" s="28">
        <v>108188.72279752977</v>
      </c>
      <c r="E219" s="28">
        <v>165265.50987208</v>
      </c>
      <c r="F219" s="28">
        <v>250879.946119295</v>
      </c>
      <c r="G219" s="28">
        <v>296856.97501151898</v>
      </c>
      <c r="H219" s="28">
        <v>127219.173883807</v>
      </c>
      <c r="I219" s="28">
        <v>133591.26302944496</v>
      </c>
      <c r="J219" s="28">
        <v>232398.26558370399</v>
      </c>
      <c r="K219" s="28">
        <v>192243.80603274214</v>
      </c>
      <c r="L219" s="28">
        <v>127126.16945061903</v>
      </c>
      <c r="M219" s="28">
        <v>609964.94296712615</v>
      </c>
      <c r="N219" s="28">
        <v>515436.58912899927</v>
      </c>
      <c r="O219" s="28">
        <v>251578.34391047905</v>
      </c>
      <c r="P219" s="28">
        <v>394005.84950568853</v>
      </c>
      <c r="Q219" s="28">
        <v>273438.19199838897</v>
      </c>
      <c r="R219" s="28">
        <v>309810.32556030358</v>
      </c>
      <c r="S219" s="28">
        <v>479005.28080092859</v>
      </c>
      <c r="T219" s="28">
        <v>372121.31241045223</v>
      </c>
      <c r="U219" s="28">
        <v>448263.61382813321</v>
      </c>
      <c r="V219" s="28">
        <v>387421.11906467384</v>
      </c>
      <c r="W219" s="28">
        <v>2316153.2248577494</v>
      </c>
      <c r="X219" s="28">
        <f t="shared" si="23"/>
        <v>8249211.8281092839</v>
      </c>
    </row>
    <row r="220" spans="1:24" s="32" customFormat="1" x14ac:dyDescent="0.2">
      <c r="A220" s="28" t="s">
        <v>42</v>
      </c>
      <c r="B220" s="28">
        <v>16890.6030660578</v>
      </c>
      <c r="C220" s="28">
        <v>11863.4990304277</v>
      </c>
      <c r="D220" s="28">
        <v>10088.894447049899</v>
      </c>
      <c r="E220" s="28">
        <v>11105.967216425801</v>
      </c>
      <c r="F220" s="28">
        <v>20894.756116702301</v>
      </c>
      <c r="G220" s="28">
        <v>22677.605699481301</v>
      </c>
      <c r="H220" s="28">
        <v>8243.8931620823405</v>
      </c>
      <c r="I220" s="28">
        <v>12183.3058965155</v>
      </c>
      <c r="J220" s="28">
        <v>9691.2080566241002</v>
      </c>
      <c r="K220" s="28">
        <v>11767.2214023366</v>
      </c>
      <c r="L220" s="28">
        <v>2235.7314730788999</v>
      </c>
      <c r="M220" s="28">
        <v>21753.137851039155</v>
      </c>
      <c r="N220" s="28">
        <v>6509.0380951225761</v>
      </c>
      <c r="O220" s="28">
        <v>5276.2006223136641</v>
      </c>
      <c r="P220" s="28">
        <v>6147.7319044099922</v>
      </c>
      <c r="Q220" s="28">
        <v>4240.764815049718</v>
      </c>
      <c r="R220" s="28">
        <v>3676.6075329664918</v>
      </c>
      <c r="S220" s="28">
        <v>5563.0972084246432</v>
      </c>
      <c r="T220" s="28">
        <v>4986.6109816048247</v>
      </c>
      <c r="U220" s="28">
        <v>9573.3398657106918</v>
      </c>
      <c r="V220" s="28">
        <v>3258.7773021563125</v>
      </c>
      <c r="W220" s="28">
        <v>321899.52820182702</v>
      </c>
      <c r="X220" s="28">
        <f t="shared" si="23"/>
        <v>530527.5199474073</v>
      </c>
    </row>
    <row r="221" spans="1:24" s="32" customFormat="1" x14ac:dyDescent="0.2">
      <c r="A221" s="28" t="s">
        <v>43</v>
      </c>
      <c r="B221" s="28">
        <f>SUM(B222:B227)</f>
        <v>16732.950699486912</v>
      </c>
      <c r="C221" s="28">
        <f t="shared" ref="C221:L221" si="26">SUM(C222:C227)</f>
        <v>11178.86436033815</v>
      </c>
      <c r="D221" s="28">
        <f t="shared" si="26"/>
        <v>20189.998203560674</v>
      </c>
      <c r="E221" s="28">
        <f t="shared" si="26"/>
        <v>71012.955132365067</v>
      </c>
      <c r="F221" s="28">
        <f t="shared" si="26"/>
        <v>31015.894436956256</v>
      </c>
      <c r="G221" s="28">
        <f t="shared" si="26"/>
        <v>49852.229265443922</v>
      </c>
      <c r="H221" s="28">
        <f t="shared" si="26"/>
        <v>44016.921042257083</v>
      </c>
      <c r="I221" s="28">
        <f t="shared" si="26"/>
        <v>25802.980667743675</v>
      </c>
      <c r="J221" s="28">
        <f t="shared" si="26"/>
        <v>58226.411099070865</v>
      </c>
      <c r="K221" s="28">
        <f t="shared" si="26"/>
        <v>93822.403612289592</v>
      </c>
      <c r="L221" s="28">
        <f t="shared" si="26"/>
        <v>3058.3049455528389</v>
      </c>
      <c r="M221" s="28">
        <v>51701.23664182565</v>
      </c>
      <c r="N221" s="28">
        <v>13115.603594392549</v>
      </c>
      <c r="O221" s="28">
        <v>8509.7683043658999</v>
      </c>
      <c r="P221" s="28">
        <v>65231.158502903942</v>
      </c>
      <c r="Q221" s="28">
        <v>11797.375026232083</v>
      </c>
      <c r="R221" s="28">
        <v>29095.711537797797</v>
      </c>
      <c r="S221" s="28">
        <v>10380.231105895193</v>
      </c>
      <c r="T221" s="28">
        <v>9008.8595262262606</v>
      </c>
      <c r="U221" s="28">
        <v>17660.554276726696</v>
      </c>
      <c r="V221" s="28">
        <v>28659.546526889884</v>
      </c>
      <c r="W221" s="28">
        <v>137440.51945111735</v>
      </c>
      <c r="X221" s="28">
        <f t="shared" si="23"/>
        <v>807510.47795943846</v>
      </c>
    </row>
    <row r="222" spans="1:24" x14ac:dyDescent="0.2">
      <c r="A222" s="22" t="s">
        <v>44</v>
      </c>
      <c r="B222" s="22">
        <v>13148.486600737093</v>
      </c>
      <c r="C222" s="22">
        <v>7955.5471301604402</v>
      </c>
      <c r="D222" s="22">
        <v>11877.606768966352</v>
      </c>
      <c r="E222" s="22">
        <v>65460.349881467788</v>
      </c>
      <c r="F222" s="22">
        <v>28334.797892228216</v>
      </c>
      <c r="G222" s="22">
        <v>37598.367471675607</v>
      </c>
      <c r="H222" s="22">
        <v>42267.294878915505</v>
      </c>
      <c r="I222" s="22">
        <v>25027.097224230907</v>
      </c>
      <c r="J222" s="22">
        <v>55932.766561297096</v>
      </c>
      <c r="K222" s="22">
        <v>74242.069287731952</v>
      </c>
      <c r="L222" s="22">
        <v>2772.6462048584403</v>
      </c>
      <c r="M222" s="22">
        <v>47682.086200061945</v>
      </c>
      <c r="N222" s="22">
        <v>12131.581964415009</v>
      </c>
      <c r="O222" s="22">
        <v>7852.1501138315443</v>
      </c>
      <c r="P222" s="22">
        <v>59347.879663733176</v>
      </c>
      <c r="Q222" s="22">
        <v>10829.582642292853</v>
      </c>
      <c r="R222" s="22">
        <v>27309.862419686418</v>
      </c>
      <c r="S222" s="22">
        <v>9616.9263731150859</v>
      </c>
      <c r="T222" s="22">
        <v>8133.2293815217545</v>
      </c>
      <c r="U222" s="22">
        <v>16088.776511682196</v>
      </c>
      <c r="V222" s="22">
        <v>26270.872983760102</v>
      </c>
      <c r="W222" s="22">
        <v>101856.0996292403</v>
      </c>
      <c r="X222" s="28">
        <f t="shared" si="23"/>
        <v>691736.07778560976</v>
      </c>
    </row>
    <row r="223" spans="1:24" x14ac:dyDescent="0.2">
      <c r="A223" s="22" t="s">
        <v>45</v>
      </c>
      <c r="B223" s="22">
        <v>0</v>
      </c>
      <c r="C223" s="22">
        <v>0</v>
      </c>
      <c r="D223" s="22">
        <v>0</v>
      </c>
      <c r="E223" s="22">
        <v>0</v>
      </c>
      <c r="F223" s="22">
        <v>46.62859895498481</v>
      </c>
      <c r="G223" s="22">
        <v>12.156431757351719</v>
      </c>
      <c r="H223" s="22">
        <v>16.93217280488275</v>
      </c>
      <c r="I223" s="22">
        <v>8.4226705747365482</v>
      </c>
      <c r="J223" s="22">
        <v>5.5572259462179288</v>
      </c>
      <c r="K223" s="22">
        <v>3.2127712501572399</v>
      </c>
      <c r="L223" s="22">
        <v>9.5514820950620649</v>
      </c>
      <c r="M223" s="22">
        <v>0</v>
      </c>
      <c r="N223" s="22">
        <v>19.971280744220678</v>
      </c>
      <c r="O223" s="22">
        <v>0</v>
      </c>
      <c r="P223" s="22">
        <v>0</v>
      </c>
      <c r="Q223" s="22">
        <v>0</v>
      </c>
      <c r="R223" s="22">
        <v>15.021876385870339</v>
      </c>
      <c r="S223" s="22">
        <v>15.629697973737924</v>
      </c>
      <c r="T223" s="22">
        <v>0</v>
      </c>
      <c r="U223" s="22">
        <v>31.085732636656541</v>
      </c>
      <c r="V223" s="22">
        <v>0</v>
      </c>
      <c r="W223" s="22">
        <v>0</v>
      </c>
      <c r="X223" s="28">
        <f t="shared" si="23"/>
        <v>184.16994112387854</v>
      </c>
    </row>
    <row r="224" spans="1:24" x14ac:dyDescent="0.2">
      <c r="A224" s="22" t="s">
        <v>46</v>
      </c>
      <c r="B224" s="22">
        <v>178.49795664310335</v>
      </c>
      <c r="C224" s="22">
        <v>2677.4693496465502</v>
      </c>
      <c r="D224" s="22">
        <v>1824.1185542096264</v>
      </c>
      <c r="E224" s="22">
        <v>712.10875358554836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1807.6031206633143</v>
      </c>
      <c r="L224" s="22">
        <v>0</v>
      </c>
      <c r="M224" s="22">
        <v>98.173876153706857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69.657811095751995</v>
      </c>
      <c r="V224" s="22">
        <v>132.34984108192955</v>
      </c>
      <c r="W224" s="22">
        <v>0</v>
      </c>
      <c r="X224" s="28">
        <f t="shared" si="23"/>
        <v>7499.9792630795309</v>
      </c>
    </row>
    <row r="225" spans="1:24" x14ac:dyDescent="0.2">
      <c r="A225" s="22" t="s">
        <v>47</v>
      </c>
      <c r="B225" s="26">
        <v>1868.7908970747987</v>
      </c>
      <c r="C225" s="22">
        <v>0</v>
      </c>
      <c r="D225" s="22">
        <v>1496.987772401817</v>
      </c>
      <c r="E225" s="22">
        <v>2058.3120522766826</v>
      </c>
      <c r="F225" s="22">
        <v>1260.4051603080263</v>
      </c>
      <c r="G225" s="22">
        <v>2573.372455812721</v>
      </c>
      <c r="H225" s="22">
        <v>0</v>
      </c>
      <c r="I225" s="22">
        <v>0</v>
      </c>
      <c r="J225" s="22">
        <v>658.16831077578468</v>
      </c>
      <c r="K225" s="22">
        <v>9444.7644308131239</v>
      </c>
      <c r="L225" s="22">
        <v>0</v>
      </c>
      <c r="M225" s="22">
        <v>0</v>
      </c>
      <c r="N225" s="22">
        <v>0</v>
      </c>
      <c r="O225" s="22">
        <v>0</v>
      </c>
      <c r="P225" s="22">
        <v>1576.8947879157859</v>
      </c>
      <c r="Q225" s="22">
        <v>0</v>
      </c>
      <c r="R225" s="22">
        <v>0</v>
      </c>
      <c r="S225" s="22">
        <v>0</v>
      </c>
      <c r="T225" s="22">
        <v>0</v>
      </c>
      <c r="U225" s="22">
        <v>144.23343466402113</v>
      </c>
      <c r="V225" s="22">
        <v>157.12506271505481</v>
      </c>
      <c r="W225" s="22">
        <v>27785.997727992406</v>
      </c>
      <c r="X225" s="28">
        <f t="shared" si="23"/>
        <v>49025.052092750222</v>
      </c>
    </row>
    <row r="226" spans="1:24" x14ac:dyDescent="0.2">
      <c r="A226" s="22" t="s">
        <v>48</v>
      </c>
      <c r="B226" s="22">
        <v>1042.76013782256</v>
      </c>
      <c r="C226" s="22">
        <v>353.36589665168327</v>
      </c>
      <c r="D226" s="22">
        <v>4596.4054616208687</v>
      </c>
      <c r="E226" s="22">
        <v>1815.8371511319112</v>
      </c>
      <c r="F226" s="22">
        <v>446.33166863986384</v>
      </c>
      <c r="G226" s="22">
        <v>8695.0455710857568</v>
      </c>
      <c r="H226" s="22">
        <v>249.10901918533415</v>
      </c>
      <c r="I226" s="22">
        <v>199.78055944631285</v>
      </c>
      <c r="J226" s="22">
        <v>507.22268946925141</v>
      </c>
      <c r="K226" s="22">
        <v>6931.2544807884378</v>
      </c>
      <c r="L226" s="22">
        <v>100.06330951525976</v>
      </c>
      <c r="M226" s="22">
        <v>2748.9116646041971</v>
      </c>
      <c r="N226" s="22">
        <v>699.39572342031875</v>
      </c>
      <c r="O226" s="22">
        <v>452.68294154685429</v>
      </c>
      <c r="P226" s="22">
        <v>3421.4542961199213</v>
      </c>
      <c r="Q226" s="22">
        <v>624.33438678182858</v>
      </c>
      <c r="R226" s="22">
        <v>1574.4361320355627</v>
      </c>
      <c r="S226" s="22">
        <v>554.42375096124567</v>
      </c>
      <c r="T226" s="22">
        <v>468.8873935582476</v>
      </c>
      <c r="U226" s="22">
        <v>927.53125852357869</v>
      </c>
      <c r="V226" s="22">
        <v>1514.5375326363048</v>
      </c>
      <c r="W226" s="22">
        <v>5872.0882976286848</v>
      </c>
      <c r="X226" s="28">
        <f t="shared" si="23"/>
        <v>43795.85932317398</v>
      </c>
    </row>
    <row r="227" spans="1:24" x14ac:dyDescent="0.2">
      <c r="A227" s="22" t="s">
        <v>49</v>
      </c>
      <c r="B227" s="22">
        <v>494.41510720935389</v>
      </c>
      <c r="C227" s="22">
        <v>192.48198387947531</v>
      </c>
      <c r="D227" s="22">
        <v>394.87964636200934</v>
      </c>
      <c r="E227" s="22">
        <v>966.3472939031376</v>
      </c>
      <c r="F227" s="22">
        <v>927.73111682516662</v>
      </c>
      <c r="G227" s="22">
        <v>973.28733511248413</v>
      </c>
      <c r="H227" s="22">
        <v>1483.5849713513599</v>
      </c>
      <c r="I227" s="22">
        <v>567.68021349171943</v>
      </c>
      <c r="J227" s="22">
        <v>1122.6963115825129</v>
      </c>
      <c r="K227" s="22">
        <v>1393.4995210426036</v>
      </c>
      <c r="L227" s="22">
        <v>176.04394908407662</v>
      </c>
      <c r="M227" s="22">
        <v>1172.0649010058048</v>
      </c>
      <c r="N227" s="22">
        <v>264.65462581300022</v>
      </c>
      <c r="O227" s="22">
        <v>204.93524898750121</v>
      </c>
      <c r="P227" s="22">
        <v>884.92975513506042</v>
      </c>
      <c r="Q227" s="22">
        <v>343.45799715740071</v>
      </c>
      <c r="R227" s="22">
        <v>196.39110968994109</v>
      </c>
      <c r="S227" s="22">
        <v>193.25128384512394</v>
      </c>
      <c r="T227" s="22">
        <v>406.74275114625874</v>
      </c>
      <c r="U227" s="22">
        <v>399.26952812449201</v>
      </c>
      <c r="V227" s="22">
        <v>584.66110669649152</v>
      </c>
      <c r="W227" s="22">
        <v>1926.3337962559585</v>
      </c>
      <c r="X227" s="28">
        <f t="shared" si="23"/>
        <v>15269.339553700933</v>
      </c>
    </row>
    <row r="228" spans="1:24" s="32" customFormat="1" x14ac:dyDescent="0.2">
      <c r="A228" s="28" t="s">
        <v>50</v>
      </c>
      <c r="B228" s="28">
        <f>SUM(B229:B232)</f>
        <v>323435.82314472442</v>
      </c>
      <c r="C228" s="28">
        <f t="shared" ref="C228:L228" si="27">SUM(C229:C232)</f>
        <v>158322.94283615722</v>
      </c>
      <c r="D228" s="28">
        <f t="shared" si="27"/>
        <v>174651.00078614423</v>
      </c>
      <c r="E228" s="28">
        <f t="shared" si="27"/>
        <v>388637.05866470025</v>
      </c>
      <c r="F228" s="28">
        <f t="shared" si="27"/>
        <v>506867.48032253573</v>
      </c>
      <c r="G228" s="28">
        <f t="shared" si="27"/>
        <v>567820.57207159349</v>
      </c>
      <c r="H228" s="28">
        <f t="shared" si="27"/>
        <v>551058.26860087144</v>
      </c>
      <c r="I228" s="28">
        <f t="shared" si="27"/>
        <v>261054.79418042628</v>
      </c>
      <c r="J228" s="28">
        <f t="shared" si="27"/>
        <v>467629.71110027749</v>
      </c>
      <c r="K228" s="28">
        <f t="shared" si="27"/>
        <v>508956.04439620452</v>
      </c>
      <c r="L228" s="28">
        <f t="shared" si="27"/>
        <v>106187.62283334217</v>
      </c>
      <c r="M228" s="28">
        <v>343930.12860128155</v>
      </c>
      <c r="N228" s="28">
        <v>190403.62637412094</v>
      </c>
      <c r="O228" s="28">
        <v>112618.06355711781</v>
      </c>
      <c r="P228" s="28">
        <v>325316.68513561873</v>
      </c>
      <c r="Q228" s="28">
        <v>181896.73311937606</v>
      </c>
      <c r="R228" s="28">
        <v>131333.1361224979</v>
      </c>
      <c r="S228" s="28">
        <v>109665.42854279673</v>
      </c>
      <c r="T228" s="28">
        <v>158366.11005968932</v>
      </c>
      <c r="U228" s="28">
        <v>324535.08297574881</v>
      </c>
      <c r="V228" s="28">
        <v>304423.09614668007</v>
      </c>
      <c r="W228" s="28">
        <v>541224.63451906666</v>
      </c>
      <c r="X228" s="28">
        <f t="shared" si="23"/>
        <v>6738334.0440909723</v>
      </c>
    </row>
    <row r="229" spans="1:24" x14ac:dyDescent="0.2">
      <c r="A229" s="22" t="s">
        <v>51</v>
      </c>
      <c r="B229" s="22">
        <v>175339.07102068726</v>
      </c>
      <c r="C229" s="22">
        <v>64909.566837760758</v>
      </c>
      <c r="D229" s="22">
        <v>125890.84007125694</v>
      </c>
      <c r="E229" s="22">
        <v>252187.79178394499</v>
      </c>
      <c r="F229" s="22">
        <v>388107.01818000537</v>
      </c>
      <c r="G229" s="22">
        <v>420748.42627643328</v>
      </c>
      <c r="H229" s="22">
        <v>498933.22968447895</v>
      </c>
      <c r="I229" s="22">
        <v>211086.96900777429</v>
      </c>
      <c r="J229" s="22">
        <v>403176.85962822242</v>
      </c>
      <c r="K229" s="22">
        <v>341754.92180271022</v>
      </c>
      <c r="L229" s="22">
        <v>89117.201995552663</v>
      </c>
      <c r="M229" s="22">
        <v>248931.68893703303</v>
      </c>
      <c r="N229" s="22">
        <v>156319.52186314785</v>
      </c>
      <c r="O229" s="22">
        <v>81063.221195247592</v>
      </c>
      <c r="P229" s="22">
        <v>286222.27910044702</v>
      </c>
      <c r="Q229" s="22">
        <v>79690.659185767843</v>
      </c>
      <c r="R229" s="22">
        <v>104481.52381059417</v>
      </c>
      <c r="S229" s="22">
        <v>98672.897425710689</v>
      </c>
      <c r="T229" s="22">
        <v>132935.70399267643</v>
      </c>
      <c r="U229" s="22">
        <v>275370.48206343804</v>
      </c>
      <c r="V229" s="22">
        <v>207402.73239820573</v>
      </c>
      <c r="W229" s="22">
        <v>369012.51772428682</v>
      </c>
      <c r="X229" s="28">
        <f t="shared" si="23"/>
        <v>5011355.1239853818</v>
      </c>
    </row>
    <row r="230" spans="1:24" x14ac:dyDescent="0.2">
      <c r="A230" s="22" t="s">
        <v>52</v>
      </c>
      <c r="B230" s="22">
        <v>889.83739497160047</v>
      </c>
      <c r="C230" s="22">
        <v>523.96895169181778</v>
      </c>
      <c r="D230" s="22">
        <v>488.97738582024476</v>
      </c>
      <c r="E230" s="22">
        <v>1036.5600374055291</v>
      </c>
      <c r="F230" s="22">
        <v>1439.0705134268851</v>
      </c>
      <c r="G230" s="22">
        <v>1119.3229111068131</v>
      </c>
      <c r="H230" s="22">
        <v>1381.4773189317227</v>
      </c>
      <c r="I230" s="22">
        <v>618.72332066275771</v>
      </c>
      <c r="J230" s="22">
        <v>1738.0462317695724</v>
      </c>
      <c r="K230" s="22">
        <v>1153.4498808929916</v>
      </c>
      <c r="L230" s="22">
        <v>612.91221835084912</v>
      </c>
      <c r="M230" s="22">
        <v>2180.7222952858601</v>
      </c>
      <c r="N230" s="22">
        <v>304.33245705000013</v>
      </c>
      <c r="O230" s="22">
        <v>344.24587630000008</v>
      </c>
      <c r="P230" s="22">
        <v>422.26486132110006</v>
      </c>
      <c r="Q230" s="22">
        <v>232.53888989752602</v>
      </c>
      <c r="R230" s="22">
        <v>325.52685470965804</v>
      </c>
      <c r="S230" s="22">
        <v>222.45374573026004</v>
      </c>
      <c r="T230" s="22">
        <v>312.32145700000012</v>
      </c>
      <c r="U230" s="22">
        <v>317.95487908000007</v>
      </c>
      <c r="V230" s="22">
        <v>667.2587400000001</v>
      </c>
      <c r="W230" s="22">
        <v>989.81498292110007</v>
      </c>
      <c r="X230" s="28">
        <f t="shared" si="23"/>
        <v>17321.781204326289</v>
      </c>
    </row>
    <row r="231" spans="1:24" x14ac:dyDescent="0.2">
      <c r="A231" s="22" t="s">
        <v>53</v>
      </c>
      <c r="B231" s="22">
        <v>32827.515239974098</v>
      </c>
      <c r="C231" s="22">
        <v>18652.161002233399</v>
      </c>
      <c r="D231" s="22">
        <v>19978.241503350098</v>
      </c>
      <c r="E231" s="22">
        <v>52521.610022334004</v>
      </c>
      <c r="F231" s="22">
        <v>61216.236226637557</v>
      </c>
      <c r="G231" s="22">
        <v>54555.391237212083</v>
      </c>
      <c r="H231" s="22">
        <v>19630.402505583599</v>
      </c>
      <c r="I231" s="22">
        <v>27304.322004466801</v>
      </c>
      <c r="J231" s="22">
        <v>52119.434172669004</v>
      </c>
      <c r="K231" s="22">
        <v>46239.105904243501</v>
      </c>
      <c r="L231" s="22">
        <v>13118.195426024895</v>
      </c>
      <c r="M231" s="22">
        <v>57397.928063789725</v>
      </c>
      <c r="N231" s="22">
        <v>8351.0530476879212</v>
      </c>
      <c r="O231" s="22">
        <v>11355.812154397054</v>
      </c>
      <c r="P231" s="22">
        <v>17750.473706706947</v>
      </c>
      <c r="Q231" s="22">
        <v>78081.824765330544</v>
      </c>
      <c r="R231" s="22">
        <v>471.92377115113959</v>
      </c>
      <c r="S231" s="22">
        <v>279.55713226658099</v>
      </c>
      <c r="T231" s="22">
        <v>6299.2538468222492</v>
      </c>
      <c r="U231" s="22">
        <v>19060.789457816001</v>
      </c>
      <c r="V231" s="22">
        <v>19563.295758280048</v>
      </c>
      <c r="W231" s="22">
        <v>27760.221832419968</v>
      </c>
      <c r="X231" s="28">
        <f t="shared" si="23"/>
        <v>644534.74878139736</v>
      </c>
    </row>
    <row r="232" spans="1:24" x14ac:dyDescent="0.2">
      <c r="A232" s="22" t="s">
        <v>54</v>
      </c>
      <c r="B232" s="22">
        <v>114379.39948909146</v>
      </c>
      <c r="C232" s="22">
        <v>74237.246044471249</v>
      </c>
      <c r="D232" s="22">
        <v>28292.941825716949</v>
      </c>
      <c r="E232" s="22">
        <v>82891.096821015672</v>
      </c>
      <c r="F232" s="22">
        <v>56105.155402465913</v>
      </c>
      <c r="G232" s="22">
        <v>91397.43164684136</v>
      </c>
      <c r="H232" s="22">
        <v>31113.159091877125</v>
      </c>
      <c r="I232" s="22">
        <v>22044.779847522404</v>
      </c>
      <c r="J232" s="22">
        <v>10595.371067616521</v>
      </c>
      <c r="K232" s="22">
        <v>119808.56680835785</v>
      </c>
      <c r="L232" s="22">
        <v>3339.3131934137814</v>
      </c>
      <c r="M232" s="22">
        <v>35419.789305172919</v>
      </c>
      <c r="N232" s="22">
        <v>25428.719006235147</v>
      </c>
      <c r="O232" s="22">
        <v>19854.784331173167</v>
      </c>
      <c r="P232" s="22">
        <v>20921.667467143656</v>
      </c>
      <c r="Q232" s="22">
        <v>23891.710278380124</v>
      </c>
      <c r="R232" s="22">
        <v>26054.161686042935</v>
      </c>
      <c r="S232" s="22">
        <v>10490.520239089192</v>
      </c>
      <c r="T232" s="22">
        <v>18818.830763190625</v>
      </c>
      <c r="U232" s="22">
        <v>29785.856575414782</v>
      </c>
      <c r="V232" s="22">
        <v>76789.809250194274</v>
      </c>
      <c r="W232" s="22">
        <v>143462.07997943874</v>
      </c>
      <c r="X232" s="28">
        <f t="shared" si="23"/>
        <v>1065122.3901198655</v>
      </c>
    </row>
    <row r="233" spans="1:24" s="32" customFormat="1" x14ac:dyDescent="0.2">
      <c r="A233" s="28" t="s">
        <v>55</v>
      </c>
      <c r="B233" s="28">
        <v>4364.7847282298599</v>
      </c>
      <c r="C233" s="28">
        <v>3262.7851314132899</v>
      </c>
      <c r="D233" s="28">
        <v>6378.90067037259</v>
      </c>
      <c r="E233" s="28">
        <v>3571.8052628738901</v>
      </c>
      <c r="F233" s="28">
        <v>4466.5130049646405</v>
      </c>
      <c r="G233" s="28">
        <v>5877.0314740930589</v>
      </c>
      <c r="H233" s="28">
        <v>2686.8792667796301</v>
      </c>
      <c r="I233" s="28">
        <v>2314.9926818920899</v>
      </c>
      <c r="J233" s="28">
        <v>3083.0656314678499</v>
      </c>
      <c r="K233" s="28">
        <v>3286.7798350051398</v>
      </c>
      <c r="L233" s="28">
        <v>2027.88609806249</v>
      </c>
      <c r="M233" s="28">
        <v>4125.2042417842085</v>
      </c>
      <c r="N233" s="28">
        <v>536.08093951844512</v>
      </c>
      <c r="O233" s="28">
        <v>752.29964353824676</v>
      </c>
      <c r="P233" s="28">
        <v>1613.6462436826996</v>
      </c>
      <c r="Q233" s="28">
        <v>596.15678047830306</v>
      </c>
      <c r="R233" s="28">
        <v>1385.0422422403071</v>
      </c>
      <c r="S233" s="28">
        <v>888.76279170553539</v>
      </c>
      <c r="T233" s="28">
        <v>776.10712990013019</v>
      </c>
      <c r="U233" s="28">
        <v>670.29596007288842</v>
      </c>
      <c r="V233" s="28">
        <v>785.44915985365708</v>
      </c>
      <c r="W233" s="28">
        <v>43209.249296287919</v>
      </c>
      <c r="X233" s="28">
        <f t="shared" si="23"/>
        <v>96659.71821421686</v>
      </c>
    </row>
    <row r="234" spans="1:24" s="32" customFormat="1" x14ac:dyDescent="0.2">
      <c r="A234" s="28" t="s">
        <v>56</v>
      </c>
      <c r="B234" s="28">
        <f>SUM(B235:B236)</f>
        <v>37084.054505928107</v>
      </c>
      <c r="C234" s="28">
        <f t="shared" ref="C234:L234" si="28">SUM(C235:C236)</f>
        <v>16788.58567716465</v>
      </c>
      <c r="D234" s="28">
        <f t="shared" si="28"/>
        <v>33360.622678118169</v>
      </c>
      <c r="E234" s="28">
        <f t="shared" si="28"/>
        <v>74943.273647652328</v>
      </c>
      <c r="F234" s="28">
        <f t="shared" si="28"/>
        <v>62750.420647947161</v>
      </c>
      <c r="G234" s="28">
        <f t="shared" si="28"/>
        <v>56847.191109368898</v>
      </c>
      <c r="H234" s="28">
        <f t="shared" si="28"/>
        <v>44847.002427271691</v>
      </c>
      <c r="I234" s="28">
        <f t="shared" si="28"/>
        <v>32441.40411728463</v>
      </c>
      <c r="J234" s="28">
        <f t="shared" si="28"/>
        <v>60351.974158410834</v>
      </c>
      <c r="K234" s="28">
        <f t="shared" si="28"/>
        <v>202578.19961964572</v>
      </c>
      <c r="L234" s="28">
        <f t="shared" si="28"/>
        <v>9229.5127249661491</v>
      </c>
      <c r="M234" s="28">
        <v>62933.531520438148</v>
      </c>
      <c r="N234" s="28">
        <v>11660.045909775854</v>
      </c>
      <c r="O234" s="28">
        <v>13306.854755988525</v>
      </c>
      <c r="P234" s="28">
        <v>73644.965429746895</v>
      </c>
      <c r="Q234" s="28">
        <v>14954.822612812761</v>
      </c>
      <c r="R234" s="28">
        <v>8212.6740475562929</v>
      </c>
      <c r="S234" s="28">
        <v>7549.655978553059</v>
      </c>
      <c r="T234" s="28">
        <v>17800.377104863372</v>
      </c>
      <c r="U234" s="28">
        <v>18446.296679523184</v>
      </c>
      <c r="V234" s="28">
        <v>33672.84655002084</v>
      </c>
      <c r="W234" s="28">
        <v>384078.04111385893</v>
      </c>
      <c r="X234" s="28">
        <f t="shared" si="23"/>
        <v>1277482.3530168964</v>
      </c>
    </row>
    <row r="235" spans="1:24" x14ac:dyDescent="0.2">
      <c r="A235" s="22" t="s">
        <v>57</v>
      </c>
      <c r="B235" s="22">
        <v>29617.939753375143</v>
      </c>
      <c r="C235" s="22">
        <v>13756.565045834939</v>
      </c>
      <c r="D235" s="22">
        <v>25500.733304119811</v>
      </c>
      <c r="E235" s="22">
        <v>60328.75798970936</v>
      </c>
      <c r="F235" s="22">
        <v>47525.421931160519</v>
      </c>
      <c r="G235" s="22">
        <v>40344.948098073866</v>
      </c>
      <c r="H235" s="22">
        <v>32681.293460634668</v>
      </c>
      <c r="I235" s="22">
        <v>25774.824376235541</v>
      </c>
      <c r="J235" s="22">
        <v>48608.707397017104</v>
      </c>
      <c r="K235" s="22">
        <v>161241.79516248291</v>
      </c>
      <c r="L235" s="22">
        <v>6545.6526805860185</v>
      </c>
      <c r="M235" s="22">
        <v>42983.447077418627</v>
      </c>
      <c r="N235" s="22">
        <v>7735.8661713210486</v>
      </c>
      <c r="O235" s="22">
        <v>10959.510772790711</v>
      </c>
      <c r="P235" s="22">
        <v>60189.5048719396</v>
      </c>
      <c r="Q235" s="22">
        <v>9514.7300033292722</v>
      </c>
      <c r="R235" s="22">
        <v>6029.5886865526854</v>
      </c>
      <c r="S235" s="22">
        <v>4703.1190053427599</v>
      </c>
      <c r="T235" s="22">
        <v>12083.191675158065</v>
      </c>
      <c r="U235" s="22">
        <v>16566.724867417539</v>
      </c>
      <c r="V235" s="22">
        <v>24972.724203853919</v>
      </c>
      <c r="W235" s="22">
        <v>345832.7482326951</v>
      </c>
      <c r="X235" s="28">
        <f t="shared" si="23"/>
        <v>1033497.7947670494</v>
      </c>
    </row>
    <row r="236" spans="1:24" x14ac:dyDescent="0.2">
      <c r="A236" s="22" t="s">
        <v>58</v>
      </c>
      <c r="B236" s="22">
        <v>7466.1147525529614</v>
      </c>
      <c r="C236" s="22">
        <v>3032.0206313297113</v>
      </c>
      <c r="D236" s="22">
        <v>7859.8893739983559</v>
      </c>
      <c r="E236" s="22">
        <v>14614.515657942973</v>
      </c>
      <c r="F236" s="22">
        <v>15224.998716786642</v>
      </c>
      <c r="G236" s="22">
        <v>16502.243011295035</v>
      </c>
      <c r="H236" s="22">
        <v>12165.708966637021</v>
      </c>
      <c r="I236" s="22">
        <v>6666.5797410490895</v>
      </c>
      <c r="J236" s="22">
        <v>11743.26676139373</v>
      </c>
      <c r="K236" s="22">
        <v>41336.404457162818</v>
      </c>
      <c r="L236" s="22">
        <v>2683.8600443801297</v>
      </c>
      <c r="M236" s="22">
        <v>19950.084443019525</v>
      </c>
      <c r="N236" s="22">
        <v>3924.1797384548063</v>
      </c>
      <c r="O236" s="22">
        <v>2347.3439831978144</v>
      </c>
      <c r="P236" s="22">
        <v>13455.460557807295</v>
      </c>
      <c r="Q236" s="22">
        <v>5440.0926094834886</v>
      </c>
      <c r="R236" s="22">
        <v>2183.0853610036074</v>
      </c>
      <c r="S236" s="22">
        <v>2846.5369732102995</v>
      </c>
      <c r="T236" s="22">
        <v>5717.1854297053078</v>
      </c>
      <c r="U236" s="22">
        <v>1879.5718121056454</v>
      </c>
      <c r="V236" s="22">
        <v>8700.1223461669179</v>
      </c>
      <c r="W236" s="22">
        <v>38245.292881163812</v>
      </c>
      <c r="X236" s="28">
        <f t="shared" si="23"/>
        <v>243984.55824984703</v>
      </c>
    </row>
    <row r="237" spans="1:24" s="32" customFormat="1" x14ac:dyDescent="0.2">
      <c r="A237" s="28" t="s">
        <v>59</v>
      </c>
      <c r="B237" s="28">
        <v>26255.003348295344</v>
      </c>
      <c r="C237" s="28">
        <v>10087.18242167596</v>
      </c>
      <c r="D237" s="28">
        <v>25594.378875562492</v>
      </c>
      <c r="E237" s="28">
        <v>43859.058147480355</v>
      </c>
      <c r="F237" s="28">
        <v>38745.271241421258</v>
      </c>
      <c r="G237" s="28">
        <v>91526.975836830155</v>
      </c>
      <c r="H237" s="28">
        <v>42983.787417275489</v>
      </c>
      <c r="I237" s="28">
        <v>20811.519461438362</v>
      </c>
      <c r="J237" s="28">
        <v>49039.442278601397</v>
      </c>
      <c r="K237" s="28">
        <v>51477.807008848671</v>
      </c>
      <c r="L237" s="28">
        <v>19301.825207707428</v>
      </c>
      <c r="M237" s="28">
        <v>222436.0758169076</v>
      </c>
      <c r="N237" s="28">
        <v>19114.420377197352</v>
      </c>
      <c r="O237" s="28">
        <v>27272.466628673526</v>
      </c>
      <c r="P237" s="28">
        <v>17779.08367300218</v>
      </c>
      <c r="Q237" s="28">
        <v>17027.646080505434</v>
      </c>
      <c r="R237" s="28">
        <v>64663.68940735401</v>
      </c>
      <c r="S237" s="28">
        <v>25353.469763249806</v>
      </c>
      <c r="T237" s="28">
        <v>37307.642496977736</v>
      </c>
      <c r="U237" s="28">
        <v>62473.141783370113</v>
      </c>
      <c r="V237" s="28">
        <v>34719.434910648801</v>
      </c>
      <c r="W237" s="28">
        <v>2373728.1070952103</v>
      </c>
      <c r="X237" s="28">
        <f t="shared" si="23"/>
        <v>3321557.429278234</v>
      </c>
    </row>
    <row r="238" spans="1:24" s="32" customFormat="1" x14ac:dyDescent="0.2">
      <c r="A238" s="28" t="s">
        <v>60</v>
      </c>
      <c r="B238" s="28">
        <v>24932.392079213601</v>
      </c>
      <c r="C238" s="28">
        <v>24389.054363453801</v>
      </c>
      <c r="D238" s="28">
        <v>34529.324856366497</v>
      </c>
      <c r="E238" s="28">
        <v>26180.074637120499</v>
      </c>
      <c r="F238" s="28">
        <v>32642.308431081001</v>
      </c>
      <c r="G238" s="28">
        <v>50578.011705921999</v>
      </c>
      <c r="H238" s="28">
        <v>25143.8170364627</v>
      </c>
      <c r="I238" s="28">
        <v>22867.9750815601</v>
      </c>
      <c r="J238" s="28">
        <v>50170.197700985998</v>
      </c>
      <c r="K238" s="28">
        <v>57115.351055325576</v>
      </c>
      <c r="L238" s="28">
        <v>22603.019579629999</v>
      </c>
      <c r="M238" s="28">
        <v>93945.202054729903</v>
      </c>
      <c r="N238" s="28">
        <v>36816.949928156449</v>
      </c>
      <c r="O238" s="28">
        <v>36452.220950944517</v>
      </c>
      <c r="P238" s="28">
        <v>50881.873752384439</v>
      </c>
      <c r="Q238" s="28">
        <v>37481.032624482417</v>
      </c>
      <c r="R238" s="28">
        <v>36595.157516180145</v>
      </c>
      <c r="S238" s="28">
        <v>36456.817231800684</v>
      </c>
      <c r="T238" s="28">
        <v>49909.918160393514</v>
      </c>
      <c r="U238" s="28">
        <v>50352.440974255464</v>
      </c>
      <c r="V238" s="28">
        <v>189791.5957151294</v>
      </c>
      <c r="W238" s="28">
        <v>617323.3095002264</v>
      </c>
      <c r="X238" s="28">
        <f t="shared" si="23"/>
        <v>1607158.044935805</v>
      </c>
    </row>
    <row r="239" spans="1:24" s="32" customFormat="1" x14ac:dyDescent="0.2">
      <c r="A239" s="28" t="s">
        <v>61</v>
      </c>
      <c r="B239" s="28">
        <v>488.97592277678893</v>
      </c>
      <c r="C239" s="28">
        <v>337.658688723914</v>
      </c>
      <c r="D239" s="28">
        <v>724.40606617174285</v>
      </c>
      <c r="E239" s="28">
        <v>950.63475489565667</v>
      </c>
      <c r="F239" s="28">
        <v>1425.9521323434851</v>
      </c>
      <c r="G239" s="28">
        <v>1901.2695097913133</v>
      </c>
      <c r="H239" s="28">
        <v>1188.293443619571</v>
      </c>
      <c r="I239" s="28">
        <v>501.546066171745</v>
      </c>
      <c r="J239" s="28">
        <v>1188.293443619571</v>
      </c>
      <c r="K239" s="28">
        <v>1245.3315289133102</v>
      </c>
      <c r="L239" s="28">
        <v>206.946409925761</v>
      </c>
      <c r="M239" s="28">
        <v>511.52114699999998</v>
      </c>
      <c r="N239" s="28">
        <v>185.37377720465307</v>
      </c>
      <c r="O239" s="28">
        <v>470.46354782100008</v>
      </c>
      <c r="P239" s="28">
        <v>575.23115640000003</v>
      </c>
      <c r="Q239" s="28">
        <v>357.78563970304504</v>
      </c>
      <c r="R239" s="28">
        <v>237.65868872391417</v>
      </c>
      <c r="S239" s="28">
        <v>310.69464099257601</v>
      </c>
      <c r="T239" s="28">
        <v>337.32564780000001</v>
      </c>
      <c r="U239" s="28">
        <v>433.66254300000008</v>
      </c>
      <c r="V239" s="28">
        <v>435.54781280000003</v>
      </c>
      <c r="W239" s="28">
        <v>3270.0081391876706</v>
      </c>
      <c r="X239" s="28">
        <f t="shared" si="23"/>
        <v>17284.580707585716</v>
      </c>
    </row>
    <row r="240" spans="1:24" s="32" customFormat="1" x14ac:dyDescent="0.2">
      <c r="A240" s="28" t="s">
        <v>62</v>
      </c>
      <c r="B240" s="28">
        <v>77052.68552454382</v>
      </c>
      <c r="C240" s="28">
        <v>42164.299499665249</v>
      </c>
      <c r="D240" s="28">
        <v>41095.562196651998</v>
      </c>
      <c r="E240" s="28">
        <v>58736.788197908892</v>
      </c>
      <c r="F240" s="28">
        <v>88548.346553027077</v>
      </c>
      <c r="G240" s="28">
        <v>50707.935140137059</v>
      </c>
      <c r="H240" s="28">
        <v>70181.158726547117</v>
      </c>
      <c r="I240" s="28">
        <v>35217.87997335953</v>
      </c>
      <c r="J240" s="28">
        <v>44600.413829651719</v>
      </c>
      <c r="K240" s="28">
        <v>79563.286692712441</v>
      </c>
      <c r="L240" s="28">
        <v>21264.4558117458</v>
      </c>
      <c r="M240" s="28">
        <v>63274.880202000015</v>
      </c>
      <c r="N240" s="28">
        <v>23780.666863505343</v>
      </c>
      <c r="O240" s="28">
        <v>41985.392447563499</v>
      </c>
      <c r="P240" s="28">
        <v>56449.89041865871</v>
      </c>
      <c r="Q240" s="28">
        <v>21701.895933899348</v>
      </c>
      <c r="R240" s="28">
        <v>23321.546230000007</v>
      </c>
      <c r="S240" s="28">
        <v>51323.56194349975</v>
      </c>
      <c r="T240" s="28">
        <v>30965.354875120007</v>
      </c>
      <c r="U240" s="28">
        <v>39746.515320314036</v>
      </c>
      <c r="V240" s="28">
        <v>21665.548963930003</v>
      </c>
      <c r="W240" s="28">
        <v>1212988.6131313082</v>
      </c>
      <c r="X240" s="28">
        <f t="shared" si="23"/>
        <v>2196336.6784757497</v>
      </c>
    </row>
    <row r="241" spans="1:24" s="32" customFormat="1" x14ac:dyDescent="0.2">
      <c r="A241" s="28" t="s">
        <v>63</v>
      </c>
      <c r="B241" s="28">
        <v>25837.721924065801</v>
      </c>
      <c r="C241" s="28">
        <v>77883.681382765004</v>
      </c>
      <c r="D241" s="28">
        <v>50265.835172734201</v>
      </c>
      <c r="E241" s="28">
        <v>61399.195181810719</v>
      </c>
      <c r="F241" s="28">
        <v>74371.395735738304</v>
      </c>
      <c r="G241" s="28">
        <v>50863.067509167602</v>
      </c>
      <c r="H241" s="28">
        <v>56271.875885991503</v>
      </c>
      <c r="I241" s="28">
        <v>78567.0200593388</v>
      </c>
      <c r="J241" s="28">
        <v>76472.748010443698</v>
      </c>
      <c r="K241" s="28">
        <v>47100.9730828092</v>
      </c>
      <c r="L241" s="28">
        <v>55814.3917769912</v>
      </c>
      <c r="M241" s="28">
        <v>30656.986429299392</v>
      </c>
      <c r="N241" s="28">
        <v>61839.441576129837</v>
      </c>
      <c r="O241" s="28">
        <v>26307.94124230243</v>
      </c>
      <c r="P241" s="28">
        <v>52443.873863686371</v>
      </c>
      <c r="Q241" s="28">
        <v>30591.739404142594</v>
      </c>
      <c r="R241" s="28">
        <v>3279.1694834580171</v>
      </c>
      <c r="S241" s="28">
        <v>34895.698176652848</v>
      </c>
      <c r="T241" s="28">
        <v>45551.578532302068</v>
      </c>
      <c r="U241" s="28">
        <v>21255.648112311032</v>
      </c>
      <c r="V241" s="28">
        <v>37946.616825028184</v>
      </c>
      <c r="W241" s="28">
        <v>11931.493306957884</v>
      </c>
      <c r="X241" s="28">
        <f t="shared" si="23"/>
        <v>1011548.0926741266</v>
      </c>
    </row>
    <row r="242" spans="1:24" s="32" customFormat="1" x14ac:dyDescent="0.2">
      <c r="A242" s="28" t="s">
        <v>64</v>
      </c>
      <c r="B242" s="28">
        <v>23445.878335774501</v>
      </c>
      <c r="C242" s="28">
        <v>47013.470988752299</v>
      </c>
      <c r="D242" s="28">
        <v>9733.1076178024996</v>
      </c>
      <c r="E242" s="28">
        <v>21563.057208607501</v>
      </c>
      <c r="F242" s="28">
        <v>20649.654932536399</v>
      </c>
      <c r="G242" s="28">
        <v>32146.719144675491</v>
      </c>
      <c r="H242" s="28">
        <v>4725.6632921739829</v>
      </c>
      <c r="I242" s="28">
        <v>19775.786787384499</v>
      </c>
      <c r="J242" s="28">
        <v>2107.1265423735899</v>
      </c>
      <c r="K242" s="28">
        <v>7144.1925567306998</v>
      </c>
      <c r="L242" s="28">
        <v>2777.2290554348469</v>
      </c>
      <c r="M242" s="28">
        <v>95533.111726214978</v>
      </c>
      <c r="N242" s="28">
        <v>7400.1470382537691</v>
      </c>
      <c r="O242" s="28">
        <v>4064.72106604391</v>
      </c>
      <c r="P242" s="28">
        <v>8595.8751260314493</v>
      </c>
      <c r="Q242" s="28">
        <v>4016.3518485750456</v>
      </c>
      <c r="R242" s="28">
        <v>8323.4240529911731</v>
      </c>
      <c r="S242" s="28">
        <v>4867.5050079212333</v>
      </c>
      <c r="T242" s="28">
        <v>7687.2057426273286</v>
      </c>
      <c r="U242" s="28">
        <v>6835.7572347387541</v>
      </c>
      <c r="V242" s="28">
        <v>5636.461550512935</v>
      </c>
      <c r="W242" s="28">
        <v>67848.752163979312</v>
      </c>
      <c r="X242" s="28">
        <f t="shared" si="23"/>
        <v>411891.19902013615</v>
      </c>
    </row>
    <row r="243" spans="1:24" s="32" customFormat="1" x14ac:dyDescent="0.2">
      <c r="A243" s="28" t="s">
        <v>65</v>
      </c>
      <c r="B243" s="28">
        <v>21555.532655578831</v>
      </c>
      <c r="C243" s="28">
        <v>12536.272731231496</v>
      </c>
      <c r="D243" s="28">
        <v>15095.722725293883</v>
      </c>
      <c r="E243" s="28">
        <v>22884.846727696964</v>
      </c>
      <c r="F243" s="28">
        <v>27169.566509280634</v>
      </c>
      <c r="G243" s="28">
        <v>408804.22450356942</v>
      </c>
      <c r="H243" s="28">
        <v>19878.270401053818</v>
      </c>
      <c r="I243" s="28">
        <v>18821.116805625072</v>
      </c>
      <c r="J243" s="28">
        <v>32721.596921231692</v>
      </c>
      <c r="K243" s="28">
        <v>26457.016507823955</v>
      </c>
      <c r="L243" s="28">
        <v>29419.180148219239</v>
      </c>
      <c r="M243" s="28">
        <v>52853.195643369399</v>
      </c>
      <c r="N243" s="28">
        <v>9077.6030843667759</v>
      </c>
      <c r="O243" s="28">
        <v>12738.892695355462</v>
      </c>
      <c r="P243" s="28">
        <v>27324.306907626837</v>
      </c>
      <c r="Q243" s="28">
        <v>10094.883496692217</v>
      </c>
      <c r="R243" s="28">
        <v>23453.293716118565</v>
      </c>
      <c r="S243" s="28">
        <v>15049.659975793638</v>
      </c>
      <c r="T243" s="28">
        <v>13142.031280778378</v>
      </c>
      <c r="U243" s="28">
        <v>11350.302213807554</v>
      </c>
      <c r="V243" s="28">
        <v>13300.222392733524</v>
      </c>
      <c r="W243" s="28">
        <v>731673.86819889036</v>
      </c>
      <c r="X243" s="28">
        <f t="shared" si="23"/>
        <v>1555401.6062421375</v>
      </c>
    </row>
    <row r="244" spans="1:24" s="32" customFormat="1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>
        <f t="shared" si="23"/>
        <v>0</v>
      </c>
    </row>
    <row r="245" spans="1:24" s="32" customFormat="1" x14ac:dyDescent="0.2">
      <c r="A245" s="28" t="s">
        <v>66</v>
      </c>
      <c r="B245" s="27">
        <v>3189510.0162261873</v>
      </c>
      <c r="C245" s="28">
        <v>1941875.793142939</v>
      </c>
      <c r="D245" s="28">
        <v>1808632.1551535388</v>
      </c>
      <c r="E245" s="28">
        <v>2895425.2593211969</v>
      </c>
      <c r="F245" s="28">
        <v>2316933.1482949764</v>
      </c>
      <c r="G245" s="28">
        <v>2371626.433872811</v>
      </c>
      <c r="H245" s="28">
        <v>2120354.0613817922</v>
      </c>
      <c r="I245" s="28">
        <v>1233854.5947515762</v>
      </c>
      <c r="J245" s="28">
        <v>1833823.5737696548</v>
      </c>
      <c r="K245" s="28">
        <v>3490793.5084661283</v>
      </c>
      <c r="L245" s="28">
        <v>928435.06027799135</v>
      </c>
      <c r="M245" s="28">
        <v>2883946.7099537021</v>
      </c>
      <c r="N245" s="28">
        <v>1523129.6280557658</v>
      </c>
      <c r="O245" s="28">
        <v>1185017.5414028983</v>
      </c>
      <c r="P245" s="28">
        <v>2016795.5816851936</v>
      </c>
      <c r="Q245" s="28">
        <v>1369403.1774394896</v>
      </c>
      <c r="R245" s="28">
        <v>1136160.6206881725</v>
      </c>
      <c r="S245" s="28">
        <v>1371415.5256469338</v>
      </c>
      <c r="T245" s="28">
        <v>1635778.7314660014</v>
      </c>
      <c r="U245" s="28">
        <v>2477826.7738538831</v>
      </c>
      <c r="V245" s="28">
        <v>2744094.829329086</v>
      </c>
      <c r="W245" s="28">
        <v>10487059.63104913</v>
      </c>
      <c r="X245" s="28">
        <f t="shared" si="23"/>
        <v>52961892.35522905</v>
      </c>
    </row>
    <row r="246" spans="1:24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</row>
    <row r="252" spans="1:24" x14ac:dyDescent="0.2">
      <c r="A252" s="22" t="s">
        <v>0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</row>
    <row r="253" spans="1:24" x14ac:dyDescent="0.2">
      <c r="A253" s="24">
        <v>2017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</row>
    <row r="254" spans="1:24" x14ac:dyDescent="0.2">
      <c r="A254" s="22" t="s">
        <v>1</v>
      </c>
      <c r="B254" s="22">
        <v>1</v>
      </c>
      <c r="C254" s="22">
        <v>2</v>
      </c>
      <c r="D254" s="22">
        <v>3</v>
      </c>
      <c r="E254" s="22">
        <v>4</v>
      </c>
      <c r="F254" s="22">
        <v>5</v>
      </c>
      <c r="G254" s="22">
        <v>6</v>
      </c>
      <c r="H254" s="22">
        <v>7</v>
      </c>
      <c r="I254" s="22">
        <v>8</v>
      </c>
      <c r="J254" s="22">
        <v>9</v>
      </c>
      <c r="K254" s="22">
        <v>10</v>
      </c>
      <c r="L254" s="22">
        <v>11</v>
      </c>
      <c r="M254" s="22">
        <v>1</v>
      </c>
      <c r="N254" s="22">
        <v>2</v>
      </c>
      <c r="O254" s="22">
        <v>3</v>
      </c>
      <c r="P254" s="22">
        <v>4</v>
      </c>
      <c r="Q254" s="22">
        <v>5</v>
      </c>
      <c r="R254" s="22">
        <v>6</v>
      </c>
      <c r="S254" s="22">
        <v>7</v>
      </c>
      <c r="T254" s="22">
        <v>8</v>
      </c>
      <c r="U254" s="22">
        <v>9</v>
      </c>
      <c r="V254" s="22">
        <v>10</v>
      </c>
      <c r="W254" s="22">
        <v>11</v>
      </c>
      <c r="X254" s="22"/>
    </row>
    <row r="255" spans="1:24" x14ac:dyDescent="0.2">
      <c r="A255" s="22"/>
      <c r="B255" s="22" t="s">
        <v>2</v>
      </c>
      <c r="C255" s="22" t="s">
        <v>3</v>
      </c>
      <c r="D255" s="22" t="s">
        <v>4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85</v>
      </c>
      <c r="N255" s="22" t="s">
        <v>86</v>
      </c>
      <c r="O255" s="22" t="s">
        <v>87</v>
      </c>
      <c r="P255" s="22" t="s">
        <v>88</v>
      </c>
      <c r="Q255" s="22" t="s">
        <v>89</v>
      </c>
      <c r="R255" s="22" t="s">
        <v>90</v>
      </c>
      <c r="S255" s="22" t="s">
        <v>91</v>
      </c>
      <c r="T255" s="22" t="s">
        <v>92</v>
      </c>
      <c r="U255" s="22" t="s">
        <v>93</v>
      </c>
      <c r="V255" s="22" t="s">
        <v>94</v>
      </c>
      <c r="W255" s="22" t="s">
        <v>95</v>
      </c>
      <c r="X255" s="22" t="s">
        <v>13</v>
      </c>
    </row>
    <row r="256" spans="1:24" s="32" customFormat="1" x14ac:dyDescent="0.2">
      <c r="A256" s="28" t="s">
        <v>14</v>
      </c>
      <c r="B256" s="28">
        <f>SUM(B257:B260)</f>
        <v>822947.12958994845</v>
      </c>
      <c r="C256" s="28">
        <f t="shared" ref="C256:L256" si="29">SUM(C257:C260)</f>
        <v>223285.17139773461</v>
      </c>
      <c r="D256" s="28">
        <f t="shared" si="29"/>
        <v>1054304.1707639538</v>
      </c>
      <c r="E256" s="28">
        <f t="shared" si="29"/>
        <v>552855.8109465196</v>
      </c>
      <c r="F256" s="28">
        <f t="shared" si="29"/>
        <v>1019502.8658652795</v>
      </c>
      <c r="G256" s="28">
        <f t="shared" si="29"/>
        <v>533196.94247694325</v>
      </c>
      <c r="H256" s="28">
        <f t="shared" si="29"/>
        <v>754378.97357987962</v>
      </c>
      <c r="I256" s="28">
        <f t="shared" si="29"/>
        <v>506997.30077706551</v>
      </c>
      <c r="J256" s="28">
        <f t="shared" si="29"/>
        <v>606963.42742955277</v>
      </c>
      <c r="K256" s="28">
        <f t="shared" si="29"/>
        <v>532936.38612772711</v>
      </c>
      <c r="L256" s="28">
        <f t="shared" si="29"/>
        <v>429613.99028121855</v>
      </c>
      <c r="M256" s="28">
        <v>603735.9453276596</v>
      </c>
      <c r="N256" s="28">
        <v>427257.79379744793</v>
      </c>
      <c r="O256" s="28">
        <v>560014.48416079127</v>
      </c>
      <c r="P256" s="28">
        <v>584041.00175827218</v>
      </c>
      <c r="Q256" s="28">
        <v>555057.93262481247</v>
      </c>
      <c r="R256" s="28">
        <v>323810.10609369387</v>
      </c>
      <c r="S256" s="28">
        <v>424700.265281078</v>
      </c>
      <c r="T256" s="28">
        <v>501132.11137580039</v>
      </c>
      <c r="U256" s="28">
        <v>1230025.327378941</v>
      </c>
      <c r="V256" s="28">
        <v>1251162.1876065943</v>
      </c>
      <c r="W256" s="28">
        <v>117986.47240751384</v>
      </c>
      <c r="X256" s="28">
        <f>SUM(B256:W256)</f>
        <v>13615905.797048431</v>
      </c>
    </row>
    <row r="257" spans="1:24" x14ac:dyDescent="0.2">
      <c r="A257" s="22" t="s">
        <v>15</v>
      </c>
      <c r="B257" s="22">
        <v>642226.90355249052</v>
      </c>
      <c r="C257" s="22">
        <v>159068.20875409601</v>
      </c>
      <c r="D257" s="22">
        <v>1014430.2557690004</v>
      </c>
      <c r="E257" s="22">
        <v>444932.9659038689</v>
      </c>
      <c r="F257" s="22">
        <v>935377.1873793113</v>
      </c>
      <c r="G257" s="22">
        <v>391669.45506798156</v>
      </c>
      <c r="H257" s="22">
        <v>704449.58697609813</v>
      </c>
      <c r="I257" s="22">
        <v>443429.57136788883</v>
      </c>
      <c r="J257" s="22">
        <v>518318.69135831477</v>
      </c>
      <c r="K257" s="22">
        <v>441211.73626746819</v>
      </c>
      <c r="L257" s="22">
        <v>218346.85849800258</v>
      </c>
      <c r="M257" s="22">
        <v>584086.83078311337</v>
      </c>
      <c r="N257" s="22">
        <v>394792.26070864464</v>
      </c>
      <c r="O257" s="22">
        <v>510941.00517141115</v>
      </c>
      <c r="P257" s="22">
        <v>506395.25356402603</v>
      </c>
      <c r="Q257" s="22">
        <v>491238.78189607995</v>
      </c>
      <c r="R257" s="22">
        <v>280946.97828079667</v>
      </c>
      <c r="S257" s="22">
        <v>290838.63315028854</v>
      </c>
      <c r="T257" s="22">
        <v>426253.20716180623</v>
      </c>
      <c r="U257" s="22">
        <v>1158672.4771596917</v>
      </c>
      <c r="V257" s="22">
        <v>1150218.6688313147</v>
      </c>
      <c r="W257" s="22">
        <v>99836.915045873713</v>
      </c>
      <c r="X257" s="28">
        <f t="shared" ref="X257:X309" si="30">SUM(B257:W257)</f>
        <v>11807682.432647569</v>
      </c>
    </row>
    <row r="258" spans="1:24" x14ac:dyDescent="0.2">
      <c r="A258" s="22" t="s">
        <v>16</v>
      </c>
      <c r="B258" s="22">
        <v>41217.290050236661</v>
      </c>
      <c r="C258" s="22">
        <v>25590.922038834349</v>
      </c>
      <c r="D258" s="22">
        <v>9964.5540274320283</v>
      </c>
      <c r="E258" s="22">
        <v>59264.517947727698</v>
      </c>
      <c r="F258" s="22">
        <v>67503.555319220526</v>
      </c>
      <c r="G258" s="22">
        <v>132877.07314663305</v>
      </c>
      <c r="H258" s="22">
        <v>29959.591712075962</v>
      </c>
      <c r="I258" s="22">
        <v>49339.250708000873</v>
      </c>
      <c r="J258" s="22">
        <v>65954.871978393916</v>
      </c>
      <c r="K258" s="22">
        <v>21069.578260180569</v>
      </c>
      <c r="L258" s="22">
        <v>182551.06691649865</v>
      </c>
      <c r="M258" s="22">
        <v>15628.835022058758</v>
      </c>
      <c r="N258" s="22">
        <v>30736.499032503401</v>
      </c>
      <c r="O258" s="22">
        <v>28774.652140478338</v>
      </c>
      <c r="P258" s="22">
        <v>30621.978972228102</v>
      </c>
      <c r="Q258" s="22">
        <v>10678.80214652599</v>
      </c>
      <c r="R258" s="22">
        <v>41262.460698881019</v>
      </c>
      <c r="S258" s="22">
        <v>132514.89532514277</v>
      </c>
      <c r="T258" s="22">
        <v>65309.556141074667</v>
      </c>
      <c r="U258" s="22">
        <v>60155.08919488782</v>
      </c>
      <c r="V258" s="22">
        <v>32417.76513548314</v>
      </c>
      <c r="W258" s="22">
        <v>17089.812091554282</v>
      </c>
      <c r="X258" s="28">
        <f t="shared" si="30"/>
        <v>1150482.6180060527</v>
      </c>
    </row>
    <row r="259" spans="1:24" x14ac:dyDescent="0.2">
      <c r="A259" s="22" t="s">
        <v>17</v>
      </c>
      <c r="B259" s="22">
        <v>9045.8856762587802</v>
      </c>
      <c r="C259" s="22">
        <v>5363.923784172518</v>
      </c>
      <c r="D259" s="22">
        <v>10727.847568345036</v>
      </c>
      <c r="E259" s="22">
        <v>15562.283784172501</v>
      </c>
      <c r="F259" s="22">
        <v>9013.4553362587794</v>
      </c>
      <c r="G259" s="22">
        <v>5165.5637841725202</v>
      </c>
      <c r="H259" s="22">
        <v>12091.2513525176</v>
      </c>
      <c r="I259" s="22">
        <v>11921.662251760001</v>
      </c>
      <c r="J259" s="22">
        <v>14376.792685361357</v>
      </c>
      <c r="K259" s="22">
        <v>8045.8856762587802</v>
      </c>
      <c r="L259" s="22">
        <v>1940.98094604313</v>
      </c>
      <c r="M259" s="22">
        <v>1111.0576284233196</v>
      </c>
      <c r="N259" s="22">
        <v>189.36895020771894</v>
      </c>
      <c r="O259" s="22">
        <v>2543.7625354296574</v>
      </c>
      <c r="P259" s="22">
        <v>43178.014707162889</v>
      </c>
      <c r="Q259" s="22">
        <v>47980.545535388766</v>
      </c>
      <c r="R259" s="22">
        <v>546.50967404034225</v>
      </c>
      <c r="S259" s="22">
        <v>585.88091203938086</v>
      </c>
      <c r="T259" s="22">
        <v>1579.257108935346</v>
      </c>
      <c r="U259" s="22">
        <v>1262.5671702215527</v>
      </c>
      <c r="V259" s="22">
        <v>37161.305560720706</v>
      </c>
      <c r="W259" s="22">
        <v>180.32066624446773</v>
      </c>
      <c r="X259" s="28">
        <f t="shared" si="30"/>
        <v>239574.12329413512</v>
      </c>
    </row>
    <row r="260" spans="1:24" x14ac:dyDescent="0.2">
      <c r="A260" s="22" t="s">
        <v>18</v>
      </c>
      <c r="B260" s="22">
        <v>130457.05031096251</v>
      </c>
      <c r="C260" s="22">
        <v>33262.116820631767</v>
      </c>
      <c r="D260" s="22">
        <v>19181.513399176503</v>
      </c>
      <c r="E260" s="22">
        <v>33096.043310750487</v>
      </c>
      <c r="F260" s="22">
        <v>7608.6678304888728</v>
      </c>
      <c r="G260" s="22">
        <v>3484.8504781561569</v>
      </c>
      <c r="H260" s="22">
        <v>7878.5435391879128</v>
      </c>
      <c r="I260" s="22">
        <v>2306.8164494157932</v>
      </c>
      <c r="J260" s="22">
        <v>8313.0714074827119</v>
      </c>
      <c r="K260" s="22">
        <v>62609.185923819576</v>
      </c>
      <c r="L260" s="22">
        <v>26775.083920674155</v>
      </c>
      <c r="M260" s="22">
        <v>2909.2218940640996</v>
      </c>
      <c r="N260" s="22">
        <v>1539.6651060921531</v>
      </c>
      <c r="O260" s="22">
        <v>17755.064313472118</v>
      </c>
      <c r="P260" s="22">
        <v>3845.7545148552331</v>
      </c>
      <c r="Q260" s="22">
        <v>5159.8030468177758</v>
      </c>
      <c r="R260" s="22">
        <v>1054.157439975796</v>
      </c>
      <c r="S260" s="22">
        <v>760.85589360730262</v>
      </c>
      <c r="T260" s="22">
        <v>7990.0909639841211</v>
      </c>
      <c r="U260" s="22">
        <v>9935.1938541398231</v>
      </c>
      <c r="V260" s="22">
        <v>31364.448079075853</v>
      </c>
      <c r="W260" s="22">
        <v>879.42460384137462</v>
      </c>
      <c r="X260" s="28">
        <f t="shared" si="30"/>
        <v>418166.62310067209</v>
      </c>
    </row>
    <row r="261" spans="1:24" s="32" customFormat="1" x14ac:dyDescent="0.2">
      <c r="A261" s="28" t="s">
        <v>19</v>
      </c>
      <c r="B261" s="28">
        <f>SUM(B262:B265)</f>
        <v>3077471.4984175912</v>
      </c>
      <c r="C261" s="28">
        <f t="shared" ref="C261:L261" si="31">SUM(C262:C265)</f>
        <v>2160253.7693670369</v>
      </c>
      <c r="D261" s="28">
        <f t="shared" si="31"/>
        <v>7172.3291154211001</v>
      </c>
      <c r="E261" s="28">
        <f t="shared" si="31"/>
        <v>2001492.1973724836</v>
      </c>
      <c r="F261" s="28">
        <f t="shared" si="31"/>
        <v>645.56015938145902</v>
      </c>
      <c r="G261" s="28">
        <f t="shared" si="31"/>
        <v>954.85860007398503</v>
      </c>
      <c r="H261" s="28">
        <f t="shared" si="31"/>
        <v>19648.731850468201</v>
      </c>
      <c r="I261" s="28">
        <f t="shared" si="31"/>
        <v>1188.7263352273701</v>
      </c>
      <c r="J261" s="28">
        <f t="shared" si="31"/>
        <v>3605.9294899910333</v>
      </c>
      <c r="K261" s="28">
        <f t="shared" si="31"/>
        <v>2281302.4323648284</v>
      </c>
      <c r="L261" s="28">
        <f t="shared" si="31"/>
        <v>6012.3136692010612</v>
      </c>
      <c r="M261" s="28">
        <v>515.37374885442318</v>
      </c>
      <c r="N261" s="28">
        <v>219.89161236809869</v>
      </c>
      <c r="O261" s="28">
        <v>2522.5599949400867</v>
      </c>
      <c r="P261" s="28">
        <v>215268.50556772572</v>
      </c>
      <c r="Q261" s="28">
        <v>304.86875391681559</v>
      </c>
      <c r="R261" s="28">
        <v>3211.28889585158</v>
      </c>
      <c r="S261" s="28">
        <v>1624.0047652705014</v>
      </c>
      <c r="T261" s="28">
        <v>33075.448965518663</v>
      </c>
      <c r="U261" s="28">
        <v>622.36021901604602</v>
      </c>
      <c r="V261" s="28">
        <v>428469.40521690191</v>
      </c>
      <c r="W261" s="28">
        <v>7811.0807575563967</v>
      </c>
      <c r="X261" s="28">
        <f t="shared" si="30"/>
        <v>10253393.135239623</v>
      </c>
    </row>
    <row r="262" spans="1:24" x14ac:dyDescent="0.2">
      <c r="A262" s="22" t="s">
        <v>20</v>
      </c>
      <c r="B262" s="22">
        <v>3075609.8395059495</v>
      </c>
      <c r="C262" s="22">
        <v>2159389.3700912842</v>
      </c>
      <c r="D262" s="22">
        <v>0</v>
      </c>
      <c r="E262" s="22">
        <v>2000109.1256674165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2269210.5144566111</v>
      </c>
      <c r="L262" s="22">
        <v>0</v>
      </c>
      <c r="M262" s="22">
        <v>0</v>
      </c>
      <c r="N262" s="22">
        <v>0</v>
      </c>
      <c r="O262" s="22">
        <v>0</v>
      </c>
      <c r="P262" s="22">
        <v>213499.44397043902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  <c r="V262" s="22">
        <v>426711.10174183833</v>
      </c>
      <c r="W262" s="22">
        <v>0</v>
      </c>
      <c r="X262" s="28">
        <f t="shared" si="30"/>
        <v>10144529.395433538</v>
      </c>
    </row>
    <row r="263" spans="1:24" s="42" customFormat="1" x14ac:dyDescent="0.2">
      <c r="A263" s="41" t="s">
        <v>21</v>
      </c>
      <c r="B263" s="41">
        <v>0</v>
      </c>
      <c r="C263" s="41">
        <v>0</v>
      </c>
      <c r="D263" s="41">
        <v>0</v>
      </c>
      <c r="E263" s="41">
        <v>0</v>
      </c>
      <c r="F263" s="41">
        <v>0</v>
      </c>
      <c r="G263" s="41">
        <v>0</v>
      </c>
      <c r="H263" s="41">
        <v>0</v>
      </c>
      <c r="I263" s="41">
        <v>0</v>
      </c>
      <c r="J263" s="41">
        <v>0</v>
      </c>
      <c r="K263" s="41">
        <v>0</v>
      </c>
      <c r="L263" s="41">
        <v>0</v>
      </c>
      <c r="M263" s="119">
        <v>0</v>
      </c>
      <c r="N263" s="41">
        <v>0</v>
      </c>
      <c r="O263" s="41">
        <v>0</v>
      </c>
      <c r="P263" s="41">
        <v>0</v>
      </c>
      <c r="Q263" s="41">
        <v>0</v>
      </c>
      <c r="R263" s="119">
        <v>737.95536894295083</v>
      </c>
      <c r="S263" s="41">
        <v>0</v>
      </c>
      <c r="T263" s="119">
        <v>8697.0174602667685</v>
      </c>
      <c r="U263" s="41">
        <v>0</v>
      </c>
      <c r="V263" s="41">
        <v>0</v>
      </c>
      <c r="W263" s="41">
        <v>0</v>
      </c>
      <c r="X263" s="28">
        <f t="shared" si="30"/>
        <v>9434.9728292097188</v>
      </c>
    </row>
    <row r="264" spans="1:24" x14ac:dyDescent="0.2">
      <c r="A264" s="22" t="s">
        <v>22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89.036856662363121</v>
      </c>
      <c r="K264" s="22">
        <v>0</v>
      </c>
      <c r="L264" s="22">
        <v>1125.139009846501</v>
      </c>
      <c r="M264" s="22">
        <v>0</v>
      </c>
      <c r="N264" s="22">
        <v>0.34800576224067936</v>
      </c>
      <c r="O264" s="22">
        <v>21.576357258922123</v>
      </c>
      <c r="P264" s="22">
        <v>0</v>
      </c>
      <c r="Q264" s="22">
        <v>0</v>
      </c>
      <c r="R264" s="22">
        <v>25.659578468444462</v>
      </c>
      <c r="S264" s="22">
        <v>0</v>
      </c>
      <c r="T264" s="22">
        <v>0</v>
      </c>
      <c r="U264" s="22">
        <v>0</v>
      </c>
      <c r="V264" s="22">
        <v>0</v>
      </c>
      <c r="W264" s="22">
        <v>0</v>
      </c>
      <c r="X264" s="28">
        <f t="shared" si="30"/>
        <v>1261.7598079984714</v>
      </c>
    </row>
    <row r="265" spans="1:24" x14ac:dyDescent="0.2">
      <c r="A265" s="22" t="s">
        <v>23</v>
      </c>
      <c r="B265" s="22">
        <v>1861.6589116417299</v>
      </c>
      <c r="C265" s="22">
        <v>864.39927575274305</v>
      </c>
      <c r="D265" s="22">
        <v>7172.3291154211001</v>
      </c>
      <c r="E265" s="22">
        <v>1383.07170506702</v>
      </c>
      <c r="F265" s="22">
        <v>645.56015938145902</v>
      </c>
      <c r="G265" s="22">
        <v>954.85860007398503</v>
      </c>
      <c r="H265" s="22">
        <v>19648.731850468201</v>
      </c>
      <c r="I265" s="22">
        <v>1188.7263352273701</v>
      </c>
      <c r="J265" s="22">
        <v>3516.8926333286699</v>
      </c>
      <c r="K265" s="22">
        <v>12091.9179082173</v>
      </c>
      <c r="L265" s="22">
        <v>4887.1746593545604</v>
      </c>
      <c r="M265" s="22">
        <v>515.37374885442318</v>
      </c>
      <c r="N265" s="22">
        <v>219.543606605858</v>
      </c>
      <c r="O265" s="22">
        <v>2500.9836376811645</v>
      </c>
      <c r="P265" s="22">
        <v>1769.0615972866833</v>
      </c>
      <c r="Q265" s="22">
        <v>304.86875391681559</v>
      </c>
      <c r="R265" s="22">
        <v>2447.6739484401846</v>
      </c>
      <c r="S265" s="22">
        <v>1624.0047652705014</v>
      </c>
      <c r="T265" s="22">
        <v>24378.431505251894</v>
      </c>
      <c r="U265" s="22">
        <v>622.36021901604602</v>
      </c>
      <c r="V265" s="22">
        <v>1758.3034750636014</v>
      </c>
      <c r="W265" s="22">
        <v>7811.0807575563967</v>
      </c>
      <c r="X265" s="28">
        <f t="shared" si="30"/>
        <v>98167.00716887771</v>
      </c>
    </row>
    <row r="266" spans="1:24" s="32" customFormat="1" x14ac:dyDescent="0.2">
      <c r="A266" s="28" t="s">
        <v>24</v>
      </c>
      <c r="B266" s="28">
        <f>SUM(B267:B279)</f>
        <v>201591.85838081432</v>
      </c>
      <c r="C266" s="28">
        <f t="shared" ref="C266:L266" si="32">SUM(C267:C279)</f>
        <v>75834.960256539372</v>
      </c>
      <c r="D266" s="28">
        <f t="shared" si="32"/>
        <v>569310.03245300369</v>
      </c>
      <c r="E266" s="28">
        <f t="shared" si="32"/>
        <v>225446.62065605918</v>
      </c>
      <c r="F266" s="28">
        <f t="shared" si="32"/>
        <v>255151.31017912642</v>
      </c>
      <c r="G266" s="28">
        <f t="shared" si="32"/>
        <v>320108.90241784207</v>
      </c>
      <c r="H266" s="28">
        <f t="shared" si="32"/>
        <v>736511.8005960068</v>
      </c>
      <c r="I266" s="28">
        <f t="shared" si="32"/>
        <v>124386.19098684189</v>
      </c>
      <c r="J266" s="28">
        <f t="shared" si="32"/>
        <v>400323.15414047835</v>
      </c>
      <c r="K266" s="28">
        <f t="shared" si="32"/>
        <v>369591.55568936607</v>
      </c>
      <c r="L266" s="28">
        <f t="shared" si="32"/>
        <v>111268.69763670904</v>
      </c>
      <c r="M266" s="28">
        <v>529852.85614240484</v>
      </c>
      <c r="N266" s="28">
        <v>263454.94065971312</v>
      </c>
      <c r="O266" s="28">
        <v>109033.54787496099</v>
      </c>
      <c r="P266" s="28">
        <v>266142.28334645089</v>
      </c>
      <c r="Q266" s="28">
        <v>173216.7189866649</v>
      </c>
      <c r="R266" s="28">
        <v>181829.5997880761</v>
      </c>
      <c r="S266" s="28">
        <v>136859.79836631991</v>
      </c>
      <c r="T266" s="28">
        <v>383139.56264515471</v>
      </c>
      <c r="U266" s="28">
        <v>239918.99456593566</v>
      </c>
      <c r="V266" s="28">
        <v>181671.25896158747</v>
      </c>
      <c r="W266" s="28">
        <v>157125.50500415752</v>
      </c>
      <c r="X266" s="28">
        <f t="shared" si="30"/>
        <v>6011770.1497342139</v>
      </c>
    </row>
    <row r="267" spans="1:24" x14ac:dyDescent="0.2">
      <c r="A267" s="22" t="s">
        <v>25</v>
      </c>
      <c r="B267" s="22">
        <v>0</v>
      </c>
      <c r="C267" s="22">
        <v>0</v>
      </c>
      <c r="D267" s="22">
        <v>0</v>
      </c>
      <c r="E267" s="22">
        <v>34507.580431735587</v>
      </c>
      <c r="F267" s="22">
        <v>39405.373125630249</v>
      </c>
      <c r="G267" s="22">
        <v>0</v>
      </c>
      <c r="H267" s="22">
        <v>0</v>
      </c>
      <c r="I267" s="22">
        <v>0</v>
      </c>
      <c r="J267" s="22">
        <v>0</v>
      </c>
      <c r="K267" s="22">
        <v>137927.26710847821</v>
      </c>
      <c r="L267" s="22">
        <v>0</v>
      </c>
      <c r="M267" s="22">
        <v>0</v>
      </c>
      <c r="N267" s="22">
        <v>0</v>
      </c>
      <c r="O267" s="22">
        <v>0</v>
      </c>
      <c r="P267" s="22">
        <v>0</v>
      </c>
      <c r="Q267" s="22">
        <v>0</v>
      </c>
      <c r="R267" s="22">
        <v>0</v>
      </c>
      <c r="S267" s="22">
        <v>0</v>
      </c>
      <c r="T267" s="22">
        <v>0</v>
      </c>
      <c r="U267" s="22">
        <v>0</v>
      </c>
      <c r="V267" s="22">
        <v>0</v>
      </c>
      <c r="W267" s="22">
        <v>0</v>
      </c>
      <c r="X267" s="28">
        <f t="shared" si="30"/>
        <v>211840.22066584404</v>
      </c>
    </row>
    <row r="268" spans="1:24" x14ac:dyDescent="0.2">
      <c r="A268" s="22" t="s">
        <v>26</v>
      </c>
      <c r="B268" s="22">
        <v>0</v>
      </c>
      <c r="C268" s="22">
        <v>0</v>
      </c>
      <c r="D268" s="22">
        <v>47295.127247320153</v>
      </c>
      <c r="E268" s="22">
        <v>0</v>
      </c>
      <c r="F268" s="22">
        <v>0</v>
      </c>
      <c r="G268" s="22">
        <v>0</v>
      </c>
      <c r="H268" s="22">
        <v>155117.72873006391</v>
      </c>
      <c r="I268" s="22">
        <v>0</v>
      </c>
      <c r="J268" s="22">
        <v>0</v>
      </c>
      <c r="K268" s="22">
        <v>33400.492176588021</v>
      </c>
      <c r="L268" s="22">
        <v>0</v>
      </c>
      <c r="M268" s="22">
        <v>0</v>
      </c>
      <c r="N268" s="22">
        <v>0</v>
      </c>
      <c r="O268" s="22">
        <v>0</v>
      </c>
      <c r="P268" s="22">
        <v>90319.10662729149</v>
      </c>
      <c r="Q268" s="22">
        <v>0</v>
      </c>
      <c r="R268" s="22">
        <v>39628.34162200705</v>
      </c>
      <c r="S268" s="22">
        <v>0</v>
      </c>
      <c r="T268" s="22">
        <v>203551.01911958377</v>
      </c>
      <c r="U268" s="22">
        <v>0</v>
      </c>
      <c r="V268" s="22">
        <v>0</v>
      </c>
      <c r="W268" s="22">
        <v>0</v>
      </c>
      <c r="X268" s="28">
        <f t="shared" si="30"/>
        <v>569311.81552285445</v>
      </c>
    </row>
    <row r="269" spans="1:24" x14ac:dyDescent="0.2">
      <c r="A269" s="22" t="s">
        <v>27</v>
      </c>
      <c r="B269" s="22">
        <v>142020.80674329601</v>
      </c>
      <c r="C269" s="22">
        <v>22615.504640994801</v>
      </c>
      <c r="D269" s="22">
        <v>389373.39655727363</v>
      </c>
      <c r="E269" s="22">
        <v>81296.043445042465</v>
      </c>
      <c r="F269" s="22">
        <v>66258.646400215002</v>
      </c>
      <c r="G269" s="22">
        <v>119616.47700227045</v>
      </c>
      <c r="H269" s="22">
        <v>459950.41820176126</v>
      </c>
      <c r="I269" s="22">
        <v>27278.2293821073</v>
      </c>
      <c r="J269" s="22">
        <v>264383.12421022495</v>
      </c>
      <c r="K269" s="22">
        <v>42814.875556665596</v>
      </c>
      <c r="L269" s="22">
        <v>37214.045466469397</v>
      </c>
      <c r="M269" s="22">
        <v>253824.65844990851</v>
      </c>
      <c r="N269" s="22">
        <v>169216.43896660567</v>
      </c>
      <c r="O269" s="22">
        <v>63456.164612477129</v>
      </c>
      <c r="P269" s="22">
        <v>88838.630457467982</v>
      </c>
      <c r="Q269" s="22">
        <v>106229.863379963</v>
      </c>
      <c r="R269" s="22">
        <v>94658.2564231</v>
      </c>
      <c r="S269" s="22">
        <v>81262.603022055104</v>
      </c>
      <c r="T269" s="22">
        <v>102365.25496126999</v>
      </c>
      <c r="U269" s="22">
        <v>126912.32922495426</v>
      </c>
      <c r="V269" s="22">
        <v>84608.219483302833</v>
      </c>
      <c r="W269" s="22">
        <v>64304.109741651002</v>
      </c>
      <c r="X269" s="28">
        <f t="shared" si="30"/>
        <v>2888498.0963290762</v>
      </c>
    </row>
    <row r="270" spans="1:24" x14ac:dyDescent="0.2">
      <c r="A270" s="22" t="s">
        <v>28</v>
      </c>
      <c r="B270" s="22">
        <v>18620.906784124498</v>
      </c>
      <c r="C270" s="22">
        <v>19498.766073798848</v>
      </c>
      <c r="D270" s="22">
        <v>51131.015230172001</v>
      </c>
      <c r="E270" s="22">
        <v>56721.4477478154</v>
      </c>
      <c r="F270" s="22">
        <v>81148.661673837792</v>
      </c>
      <c r="G270" s="22">
        <v>112452.03660502601</v>
      </c>
      <c r="H270" s="22">
        <v>42560.982357133093</v>
      </c>
      <c r="I270" s="22">
        <v>55917.291063405501</v>
      </c>
      <c r="J270" s="22">
        <v>60453.165823639698</v>
      </c>
      <c r="K270" s="22">
        <v>102619.93236890199</v>
      </c>
      <c r="L270" s="22">
        <v>53703.359493330689</v>
      </c>
      <c r="M270" s="22">
        <v>146548.66862690484</v>
      </c>
      <c r="N270" s="22">
        <v>73254.486521300001</v>
      </c>
      <c r="O270" s="22">
        <v>18368.995394994799</v>
      </c>
      <c r="P270" s="22">
        <v>26941.193245992377</v>
      </c>
      <c r="Q270" s="22">
        <v>28165.792938992025</v>
      </c>
      <c r="R270" s="22">
        <v>24491.993859993068</v>
      </c>
      <c r="S270" s="22">
        <v>38562.2563142</v>
      </c>
      <c r="T270" s="22">
        <v>24512.362484099998</v>
      </c>
      <c r="U270" s="22">
        <v>73475.981579979198</v>
      </c>
      <c r="V270" s="22">
        <v>48671.254213</v>
      </c>
      <c r="W270" s="22">
        <v>48983.352146869998</v>
      </c>
      <c r="X270" s="28">
        <f t="shared" si="30"/>
        <v>1206803.902547512</v>
      </c>
    </row>
    <row r="271" spans="1:24" x14ac:dyDescent="0.2">
      <c r="A271" s="22" t="s">
        <v>29</v>
      </c>
      <c r="B271" s="22">
        <v>8298.6673674023004</v>
      </c>
      <c r="C271" s="22">
        <v>5598.3822449348636</v>
      </c>
      <c r="D271" s="22">
        <v>14196.7644898697</v>
      </c>
      <c r="E271" s="22">
        <v>14598.382244934801</v>
      </c>
      <c r="F271" s="22">
        <v>8397.5733674022977</v>
      </c>
      <c r="G271" s="22">
        <v>8988.4224493485999</v>
      </c>
      <c r="H271" s="22">
        <v>12136.146734804601</v>
      </c>
      <c r="I271" s="22">
        <v>12206.201652858366</v>
      </c>
      <c r="J271" s="22">
        <v>12795.1687348046</v>
      </c>
      <c r="K271" s="22">
        <v>9153.5533674023009</v>
      </c>
      <c r="L271" s="22">
        <v>1399.5955612337159</v>
      </c>
      <c r="M271" s="22">
        <v>16795.146734804592</v>
      </c>
      <c r="N271" s="22">
        <v>2686.25417836</v>
      </c>
      <c r="O271" s="22">
        <v>2798.7134540884344</v>
      </c>
      <c r="P271" s="22">
        <v>25192.720102206884</v>
      </c>
      <c r="Q271" s="22">
        <v>19594.337857272018</v>
      </c>
      <c r="R271" s="22">
        <v>2467.3692540000002</v>
      </c>
      <c r="S271" s="22">
        <v>2363.732458</v>
      </c>
      <c r="T271" s="22">
        <v>5598.3822449348627</v>
      </c>
      <c r="U271" s="22">
        <v>5463.32564</v>
      </c>
      <c r="V271" s="22">
        <v>22393.528979739451</v>
      </c>
      <c r="W271" s="22">
        <v>9254.5634721000006</v>
      </c>
      <c r="X271" s="28">
        <f t="shared" si="30"/>
        <v>222376.93259050237</v>
      </c>
    </row>
    <row r="272" spans="1:24" x14ac:dyDescent="0.2">
      <c r="A272" s="22" t="s">
        <v>30</v>
      </c>
      <c r="B272" s="22">
        <v>2066.3690129231099</v>
      </c>
      <c r="C272" s="22">
        <v>4213.6507011283002</v>
      </c>
      <c r="D272" s="22">
        <v>2902.0646751360432</v>
      </c>
      <c r="E272" s="22">
        <v>1310.9126752820755</v>
      </c>
      <c r="F272" s="22">
        <v>2432.36802584623</v>
      </c>
      <c r="G272" s="22">
        <v>2612.7380258462299</v>
      </c>
      <c r="H272" s="22">
        <v>4022.1953505641486</v>
      </c>
      <c r="I272" s="22">
        <v>2451.5428415000001</v>
      </c>
      <c r="J272" s="22">
        <v>2394.0971817436298</v>
      </c>
      <c r="K272" s="22">
        <v>2511.8685350564101</v>
      </c>
      <c r="L272" s="22">
        <v>2250</v>
      </c>
      <c r="M272" s="22">
        <v>4588.1943634872623</v>
      </c>
      <c r="N272" s="22">
        <v>1310.9126752820748</v>
      </c>
      <c r="O272" s="22">
        <v>1638.6408441025937</v>
      </c>
      <c r="P272" s="22">
        <v>3277.2816882051875</v>
      </c>
      <c r="Q272" s="22">
        <v>2621.8253505641496</v>
      </c>
      <c r="R272" s="22">
        <v>1216.2314693210001</v>
      </c>
      <c r="S272" s="22">
        <v>1221.25486123</v>
      </c>
      <c r="T272" s="22">
        <v>2015.35214875</v>
      </c>
      <c r="U272" s="22">
        <v>1321.3254168000001</v>
      </c>
      <c r="V272" s="22">
        <v>3265.24587621</v>
      </c>
      <c r="W272" s="22">
        <v>3966.3690129231099</v>
      </c>
      <c r="X272" s="28">
        <f t="shared" si="30"/>
        <v>55610.440731901544</v>
      </c>
    </row>
    <row r="273" spans="1:24" x14ac:dyDescent="0.2">
      <c r="A273" s="22" t="s">
        <v>31</v>
      </c>
      <c r="B273" s="22">
        <v>3679.2950003332398</v>
      </c>
      <c r="C273" s="22">
        <v>2961.0764557476414</v>
      </c>
      <c r="D273" s="22">
        <v>6720.1735165903938</v>
      </c>
      <c r="E273" s="22">
        <v>7553.8950434923863</v>
      </c>
      <c r="F273" s="22">
        <v>7245.1870725739991</v>
      </c>
      <c r="G273" s="22">
        <v>7560.195206164195</v>
      </c>
      <c r="H273" s="22">
        <v>14198.466608021175</v>
      </c>
      <c r="I273" s="22">
        <v>3360.0867582951969</v>
      </c>
      <c r="J273" s="22">
        <v>12684.327512564385</v>
      </c>
      <c r="K273" s="22">
        <v>10684.3275125644</v>
      </c>
      <c r="L273" s="22">
        <v>3155.0298231639335</v>
      </c>
      <c r="M273" s="22">
        <v>15120.390412328388</v>
      </c>
      <c r="N273" s="22">
        <v>3121.865245</v>
      </c>
      <c r="O273" s="22">
        <v>4102.3623148790002</v>
      </c>
      <c r="P273" s="22">
        <v>5880.1518270165943</v>
      </c>
      <c r="Q273" s="22">
        <v>3360.0867582951969</v>
      </c>
      <c r="R273" s="22">
        <v>2520.0650687213979</v>
      </c>
      <c r="S273" s="22">
        <v>2321.4587562000002</v>
      </c>
      <c r="T273" s="22">
        <v>5257.1301374428003</v>
      </c>
      <c r="U273" s="22">
        <v>5323.3574595999999</v>
      </c>
      <c r="V273" s="22">
        <v>4330.2547812299999</v>
      </c>
      <c r="W273" s="22">
        <v>6720.1735165903938</v>
      </c>
      <c r="X273" s="28">
        <f t="shared" si="30"/>
        <v>137859.35678681469</v>
      </c>
    </row>
    <row r="274" spans="1:24" x14ac:dyDescent="0.2">
      <c r="A274" s="22" t="s">
        <v>32</v>
      </c>
      <c r="B274" s="22">
        <v>11601.667516712356</v>
      </c>
      <c r="C274" s="22">
        <v>9346.392987122661</v>
      </c>
      <c r="D274" s="22">
        <v>11613.7200112747</v>
      </c>
      <c r="E274" s="22">
        <v>13051.875956301403</v>
      </c>
      <c r="F274" s="22">
        <v>21753.12659383567</v>
      </c>
      <c r="G274" s="22">
        <v>25892.116297218512</v>
      </c>
      <c r="H274" s="22">
        <v>15952.292835479489</v>
      </c>
      <c r="I274" s="22">
        <v>10251.4590771233</v>
      </c>
      <c r="J274" s="22">
        <v>18852.70971465758</v>
      </c>
      <c r="K274" s="22">
        <v>11956.525167124</v>
      </c>
      <c r="L274" s="22">
        <v>7800.8337583561797</v>
      </c>
      <c r="M274" s="22">
        <v>29004.168791780907</v>
      </c>
      <c r="N274" s="22">
        <v>5658.3652154199999</v>
      </c>
      <c r="O274" s="22">
        <v>10151.459077123318</v>
      </c>
      <c r="P274" s="22">
        <v>11601.667516712363</v>
      </c>
      <c r="Q274" s="22">
        <v>5800.8337583561815</v>
      </c>
      <c r="R274" s="22">
        <v>3524.8697412000001</v>
      </c>
      <c r="S274" s="22">
        <v>1740.2501275068544</v>
      </c>
      <c r="T274" s="22">
        <v>4612.5478692099996</v>
      </c>
      <c r="U274" s="22">
        <v>5821.3147852000002</v>
      </c>
      <c r="V274" s="22">
        <v>8564.8321152299995</v>
      </c>
      <c r="W274" s="22">
        <v>8635.2145729999993</v>
      </c>
      <c r="X274" s="28">
        <f t="shared" si="30"/>
        <v>253188.24348594548</v>
      </c>
    </row>
    <row r="275" spans="1:24" x14ac:dyDescent="0.2">
      <c r="A275" s="22" t="s">
        <v>33</v>
      </c>
      <c r="B275" s="22">
        <v>7782.2335065485004</v>
      </c>
      <c r="C275" s="22">
        <v>6671.0953770415754</v>
      </c>
      <c r="D275" s="22">
        <v>31131.778426194014</v>
      </c>
      <c r="E275" s="22">
        <v>7692.9446065484999</v>
      </c>
      <c r="F275" s="22">
        <v>14454.039983590079</v>
      </c>
      <c r="G275" s="22">
        <v>23348.833819645512</v>
      </c>
      <c r="H275" s="22">
        <v>17789.587672110865</v>
      </c>
      <c r="I275" s="22">
        <v>4447.3969180277163</v>
      </c>
      <c r="J275" s="22">
        <v>13654.2532835901</v>
      </c>
      <c r="K275" s="22">
        <v>11118.492295069289</v>
      </c>
      <c r="L275" s="22">
        <v>2135.7689370477437</v>
      </c>
      <c r="M275" s="22">
        <v>26684.381508166294</v>
      </c>
      <c r="N275" s="22">
        <v>4447.3969180277154</v>
      </c>
      <c r="O275" s="22">
        <v>4627.3261457819999</v>
      </c>
      <c r="P275" s="22">
        <v>7782.9446065485017</v>
      </c>
      <c r="Q275" s="22">
        <v>5559.2461475346436</v>
      </c>
      <c r="R275" s="22">
        <v>3424.4956268813412</v>
      </c>
      <c r="S275" s="22">
        <v>3335.5476885207868</v>
      </c>
      <c r="T275" s="22">
        <v>12354.241263</v>
      </c>
      <c r="U275" s="22">
        <v>2451.54236124</v>
      </c>
      <c r="V275" s="22">
        <v>4663.5236416999996</v>
      </c>
      <c r="W275" s="22">
        <v>6671.0953770415699</v>
      </c>
      <c r="X275" s="28">
        <f t="shared" si="30"/>
        <v>222228.16610985674</v>
      </c>
    </row>
    <row r="276" spans="1:24" x14ac:dyDescent="0.2">
      <c r="A276" s="22" t="s">
        <v>34</v>
      </c>
      <c r="B276" s="22">
        <v>82.36409397058631</v>
      </c>
      <c r="C276" s="22">
        <v>58.595852362742818</v>
      </c>
      <c r="D276" s="22">
        <v>109.81879196078177</v>
      </c>
      <c r="E276" s="22">
        <v>159.84818794117299</v>
      </c>
      <c r="F276" s="22">
        <v>356.91107387254073</v>
      </c>
      <c r="G276" s="22">
        <v>439.27516784312706</v>
      </c>
      <c r="H276" s="22">
        <v>389.2457718627353</v>
      </c>
      <c r="I276" s="22">
        <v>51.222939598038998</v>
      </c>
      <c r="J276" s="22">
        <v>411.82046985293158</v>
      </c>
      <c r="K276" s="22">
        <v>164.72818794117262</v>
      </c>
      <c r="L276" s="22">
        <v>32.945637588234526</v>
      </c>
      <c r="M276" s="22">
        <v>823.64093970586316</v>
      </c>
      <c r="N276" s="22">
        <v>32.945637588234533</v>
      </c>
      <c r="O276" s="22">
        <v>27.454697990195445</v>
      </c>
      <c r="P276" s="22">
        <v>109.81879196078178</v>
      </c>
      <c r="Q276" s="22">
        <v>54.90939598039089</v>
      </c>
      <c r="R276" s="22">
        <v>46.235148000000002</v>
      </c>
      <c r="S276" s="22">
        <v>44.358224630999999</v>
      </c>
      <c r="T276" s="22">
        <v>51.546213399999999</v>
      </c>
      <c r="U276" s="22">
        <v>102.36952410000001</v>
      </c>
      <c r="V276" s="22">
        <v>72.364093970586296</v>
      </c>
      <c r="W276" s="22">
        <v>106.23584751200001</v>
      </c>
      <c r="X276" s="28">
        <f t="shared" si="30"/>
        <v>3728.6546896331179</v>
      </c>
    </row>
    <row r="277" spans="1:24" x14ac:dyDescent="0.2">
      <c r="A277" s="22" t="s">
        <v>35</v>
      </c>
      <c r="B277" s="22">
        <v>3552.8343884820993</v>
      </c>
      <c r="C277" s="22">
        <v>2641.6552481941499</v>
      </c>
      <c r="D277" s="22">
        <v>4441.042985602623</v>
      </c>
      <c r="E277" s="22">
        <v>4246.3319424105002</v>
      </c>
      <c r="F277" s="22">
        <v>8882.0859712052461</v>
      </c>
      <c r="G277" s="22">
        <v>13649.408417276858</v>
      </c>
      <c r="H277" s="22">
        <v>7105.6687769641985</v>
      </c>
      <c r="I277" s="22">
        <v>3482.3543884821001</v>
      </c>
      <c r="J277" s="22">
        <v>5015.3287769642002</v>
      </c>
      <c r="K277" s="22">
        <v>3476.4171942410499</v>
      </c>
      <c r="L277" s="22">
        <v>1329.25158272315</v>
      </c>
      <c r="M277" s="22">
        <v>15987.754748169444</v>
      </c>
      <c r="N277" s="22">
        <v>2664.6257913615736</v>
      </c>
      <c r="O277" s="22">
        <v>994.79362877498772</v>
      </c>
      <c r="P277" s="22">
        <v>2735.6824791312156</v>
      </c>
      <c r="Q277" s="22">
        <v>710.56687769641974</v>
      </c>
      <c r="R277" s="22">
        <v>7105.6687769641967</v>
      </c>
      <c r="S277" s="22">
        <v>4867.3831122204747</v>
      </c>
      <c r="T277" s="22">
        <v>21317.006330892589</v>
      </c>
      <c r="U277" s="22">
        <v>17764.171942410492</v>
      </c>
      <c r="V277" s="22">
        <v>3552.8343884820983</v>
      </c>
      <c r="W277" s="22">
        <v>5329.2515827231473</v>
      </c>
      <c r="X277" s="28">
        <f t="shared" si="30"/>
        <v>140852.11933137279</v>
      </c>
    </row>
    <row r="278" spans="1:24" x14ac:dyDescent="0.2">
      <c r="A278" s="22" t="s">
        <v>36</v>
      </c>
      <c r="B278" s="22">
        <v>1690.6662744360499</v>
      </c>
      <c r="C278" s="22">
        <v>889.48359222928082</v>
      </c>
      <c r="D278" s="22">
        <v>1039.708841257748</v>
      </c>
      <c r="E278" s="22">
        <v>1298.6935346428616</v>
      </c>
      <c r="F278" s="22">
        <v>3476.5029621620201</v>
      </c>
      <c r="G278" s="22">
        <v>2536.705226466418</v>
      </c>
      <c r="H278" s="22">
        <v>2071.8161774075006</v>
      </c>
      <c r="I278" s="22">
        <v>700.85204852123218</v>
      </c>
      <c r="J278" s="22">
        <v>1277.1897098187658</v>
      </c>
      <c r="K278" s="22">
        <v>2162.7739779847989</v>
      </c>
      <c r="L278" s="22">
        <v>614.38929092146554</v>
      </c>
      <c r="M278" s="22">
        <v>11072.940289218193</v>
      </c>
      <c r="N278" s="22">
        <v>66.542631235469997</v>
      </c>
      <c r="O278" s="22">
        <v>1476.3920385624256</v>
      </c>
      <c r="P278" s="22">
        <v>369.09800964060639</v>
      </c>
      <c r="Q278" s="22">
        <v>2.7682350723045483</v>
      </c>
      <c r="R278" s="22">
        <v>1.8454900482030319</v>
      </c>
      <c r="S278" s="22">
        <v>4.4291761156872775</v>
      </c>
      <c r="T278" s="22">
        <v>36.909800964060643</v>
      </c>
      <c r="U278" s="22">
        <v>11.072940289218193</v>
      </c>
      <c r="V278" s="22">
        <v>18.823998491670924</v>
      </c>
      <c r="W278" s="22">
        <v>2214.5880578436386</v>
      </c>
      <c r="X278" s="28">
        <f t="shared" si="30"/>
        <v>33034.192303329619</v>
      </c>
    </row>
    <row r="279" spans="1:24" x14ac:dyDescent="0.2">
      <c r="A279" s="22" t="s">
        <v>37</v>
      </c>
      <c r="B279" s="22">
        <v>2196.0476925855701</v>
      </c>
      <c r="C279" s="22">
        <v>1340.3570829845</v>
      </c>
      <c r="D279" s="22">
        <v>9355.4216803518048</v>
      </c>
      <c r="E279" s="22">
        <v>3008.66483991204</v>
      </c>
      <c r="F279" s="22">
        <v>1340.8339289553001</v>
      </c>
      <c r="G279" s="22">
        <v>3012.6942007361199</v>
      </c>
      <c r="H279" s="22">
        <v>5217.2513798338196</v>
      </c>
      <c r="I279" s="22">
        <v>4239.5539169231397</v>
      </c>
      <c r="J279" s="22">
        <v>8401.9687226174992</v>
      </c>
      <c r="K279" s="22">
        <v>1600.30224134883</v>
      </c>
      <c r="L279" s="22">
        <v>1633.4780858745301</v>
      </c>
      <c r="M279" s="22">
        <v>9402.9112779304305</v>
      </c>
      <c r="N279" s="22">
        <v>995.10687953234515</v>
      </c>
      <c r="O279" s="22">
        <v>1391.2456661860913</v>
      </c>
      <c r="P279" s="22">
        <v>3093.9879942769116</v>
      </c>
      <c r="Q279" s="22">
        <v>1116.4882869385442</v>
      </c>
      <c r="R279" s="22">
        <v>2744.2273078398771</v>
      </c>
      <c r="S279" s="22">
        <v>1136.5246256400001</v>
      </c>
      <c r="T279" s="22">
        <v>1467.810071606624</v>
      </c>
      <c r="U279" s="22">
        <v>1272.2036913624836</v>
      </c>
      <c r="V279" s="22">
        <v>1530.3773902308367</v>
      </c>
      <c r="W279" s="22">
        <v>940.55167590266103</v>
      </c>
      <c r="X279" s="28">
        <f t="shared" si="30"/>
        <v>66438.008639569962</v>
      </c>
    </row>
    <row r="280" spans="1:24" s="32" customFormat="1" x14ac:dyDescent="0.2">
      <c r="A280" s="28" t="s">
        <v>38</v>
      </c>
      <c r="B280" s="28">
        <v>10844.900211695951</v>
      </c>
      <c r="C280" s="28">
        <v>0</v>
      </c>
      <c r="D280" s="28">
        <v>32438.728066842763</v>
      </c>
      <c r="E280" s="28">
        <v>131694.73458385532</v>
      </c>
      <c r="F280" s="28">
        <v>0</v>
      </c>
      <c r="G280" s="28">
        <v>0</v>
      </c>
      <c r="H280" s="28">
        <v>69676.084545940364</v>
      </c>
      <c r="I280" s="28">
        <v>0</v>
      </c>
      <c r="J280" s="28">
        <v>0</v>
      </c>
      <c r="K280" s="28">
        <v>26112.21636812597</v>
      </c>
      <c r="L280" s="28">
        <v>0</v>
      </c>
      <c r="M280" s="28">
        <v>0</v>
      </c>
      <c r="N280" s="28">
        <v>0</v>
      </c>
      <c r="O280" s="28">
        <v>0</v>
      </c>
      <c r="P280" s="28">
        <v>43187.655710293628</v>
      </c>
      <c r="Q280" s="28">
        <v>0</v>
      </c>
      <c r="R280" s="28">
        <v>0</v>
      </c>
      <c r="S280" s="28">
        <v>0</v>
      </c>
      <c r="T280" s="28">
        <v>47045.1337387362</v>
      </c>
      <c r="U280" s="28">
        <v>50577.543465166098</v>
      </c>
      <c r="V280" s="28">
        <v>20814.530600996623</v>
      </c>
      <c r="W280" s="28">
        <v>0</v>
      </c>
      <c r="X280" s="28">
        <f t="shared" si="30"/>
        <v>432391.52729165292</v>
      </c>
    </row>
    <row r="281" spans="1:24" s="32" customFormat="1" x14ac:dyDescent="0.2">
      <c r="A281" s="28" t="s">
        <v>39</v>
      </c>
      <c r="B281" s="28">
        <v>6367.4233492961603</v>
      </c>
      <c r="C281" s="28">
        <v>4066.7922584422581</v>
      </c>
      <c r="D281" s="28">
        <v>2683.7830086047702</v>
      </c>
      <c r="E281" s="28">
        <v>4634.5214360352302</v>
      </c>
      <c r="F281" s="28">
        <v>2274.7270081135598</v>
      </c>
      <c r="G281" s="28">
        <v>5603.8948883855601</v>
      </c>
      <c r="H281" s="28">
        <v>3104.1108011361898</v>
      </c>
      <c r="I281" s="28">
        <v>3464.7209663500198</v>
      </c>
      <c r="J281" s="28">
        <v>2898.1213520155102</v>
      </c>
      <c r="K281" s="28">
        <v>6430.0801095648103</v>
      </c>
      <c r="L281" s="28">
        <v>2026.7165170599501</v>
      </c>
      <c r="M281" s="28">
        <v>6545.6154171329854</v>
      </c>
      <c r="N281" s="28">
        <v>3868.2652160133921</v>
      </c>
      <c r="O281" s="28">
        <v>4267.1223679620216</v>
      </c>
      <c r="P281" s="28">
        <v>3670.9094245627566</v>
      </c>
      <c r="Q281" s="28">
        <v>3495.7943405577271</v>
      </c>
      <c r="R281" s="28">
        <v>4025.0445849618186</v>
      </c>
      <c r="S281" s="28">
        <v>2764.4033699034612</v>
      </c>
      <c r="T281" s="28">
        <v>3631.4261148156415</v>
      </c>
      <c r="U281" s="28">
        <v>4008.8011164696427</v>
      </c>
      <c r="V281" s="28">
        <v>4916.2404961013781</v>
      </c>
      <c r="W281" s="28">
        <v>14139.204152339536</v>
      </c>
      <c r="X281" s="28">
        <f t="shared" si="30"/>
        <v>98887.718295824365</v>
      </c>
    </row>
    <row r="282" spans="1:24" s="32" customFormat="1" x14ac:dyDescent="0.2">
      <c r="A282" s="28" t="s">
        <v>40</v>
      </c>
      <c r="B282" s="28">
        <v>66601.997675547842</v>
      </c>
      <c r="C282" s="28">
        <v>59351.705688761635</v>
      </c>
      <c r="D282" s="28">
        <v>36740.029790446795</v>
      </c>
      <c r="E282" s="28">
        <v>39884.700034610687</v>
      </c>
      <c r="F282" s="28">
        <v>43130.113337113296</v>
      </c>
      <c r="G282" s="28">
        <v>32174.272631644137</v>
      </c>
      <c r="H282" s="28">
        <v>19466.492053332393</v>
      </c>
      <c r="I282" s="28">
        <v>11608.078925142501</v>
      </c>
      <c r="J282" s="28">
        <v>20750.359847016396</v>
      </c>
      <c r="K282" s="28">
        <v>259145.24127254487</v>
      </c>
      <c r="L282" s="28">
        <v>44052.792586807205</v>
      </c>
      <c r="M282" s="28">
        <v>129477.47555531442</v>
      </c>
      <c r="N282" s="28">
        <v>44114.068954206901</v>
      </c>
      <c r="O282" s="28">
        <v>42154.302366156997</v>
      </c>
      <c r="P282" s="28">
        <v>35323.354182197501</v>
      </c>
      <c r="Q282" s="28">
        <v>15920.883037078698</v>
      </c>
      <c r="R282" s="28">
        <v>38570.338036534202</v>
      </c>
      <c r="S282" s="28">
        <v>28389.7974209516</v>
      </c>
      <c r="T282" s="28">
        <v>36809.864768803702</v>
      </c>
      <c r="U282" s="28">
        <v>39644.037223501102</v>
      </c>
      <c r="V282" s="28">
        <v>35017.880757151397</v>
      </c>
      <c r="W282" s="28">
        <v>1739807.9426626507</v>
      </c>
      <c r="X282" s="28">
        <f t="shared" si="30"/>
        <v>2818135.728807515</v>
      </c>
    </row>
    <row r="283" spans="1:24" s="32" customFormat="1" x14ac:dyDescent="0.2">
      <c r="A283" s="28" t="s">
        <v>41</v>
      </c>
      <c r="B283" s="28">
        <v>192458.45137226721</v>
      </c>
      <c r="C283" s="28">
        <v>110781.43679223303</v>
      </c>
      <c r="D283" s="28">
        <v>113315.83006958</v>
      </c>
      <c r="E283" s="28">
        <v>206136.387903375</v>
      </c>
      <c r="F283" s="28">
        <v>324907.30850979203</v>
      </c>
      <c r="G283" s="28">
        <v>408086.29704230797</v>
      </c>
      <c r="H283" s="28">
        <v>188043.04836731451</v>
      </c>
      <c r="I283" s="28">
        <v>141380.50880675801</v>
      </c>
      <c r="J283" s="28">
        <v>286405.93627055897</v>
      </c>
      <c r="K283" s="28">
        <v>217278.98806541087</v>
      </c>
      <c r="L283" s="28">
        <v>146803.753382728</v>
      </c>
      <c r="M283" s="28">
        <v>690430.17650382617</v>
      </c>
      <c r="N283" s="28">
        <v>482150.35073800676</v>
      </c>
      <c r="O283" s="28">
        <v>254832.99879384559</v>
      </c>
      <c r="P283" s="28">
        <v>415661.69474001689</v>
      </c>
      <c r="Q283" s="28">
        <v>310893.35973586183</v>
      </c>
      <c r="R283" s="28">
        <v>309874.63053164061</v>
      </c>
      <c r="S283" s="28">
        <v>503649.88520408788</v>
      </c>
      <c r="T283" s="28">
        <v>380403.06810685055</v>
      </c>
      <c r="U283" s="28">
        <v>445159.28105741588</v>
      </c>
      <c r="V283" s="28">
        <v>400737.20808066591</v>
      </c>
      <c r="W283" s="28">
        <v>2134637.4125825204</v>
      </c>
      <c r="X283" s="28">
        <f t="shared" si="30"/>
        <v>8664028.0126570649</v>
      </c>
    </row>
    <row r="284" spans="1:24" s="32" customFormat="1" x14ac:dyDescent="0.2">
      <c r="A284" s="28" t="s">
        <v>42</v>
      </c>
      <c r="B284" s="28">
        <v>22701.169940626602</v>
      </c>
      <c r="C284" s="28">
        <v>13027.26257979963</v>
      </c>
      <c r="D284" s="28">
        <v>10210.5493379121</v>
      </c>
      <c r="E284" s="28">
        <v>10829.590186710149</v>
      </c>
      <c r="F284" s="28">
        <v>22340.562770563502</v>
      </c>
      <c r="G284" s="28">
        <v>23567.472329353801</v>
      </c>
      <c r="H284" s="28">
        <v>8160.3399115008997</v>
      </c>
      <c r="I284" s="28">
        <v>13199.176050309001</v>
      </c>
      <c r="J284" s="28">
        <v>10686.3694244245</v>
      </c>
      <c r="K284" s="28">
        <v>12072.160811351499</v>
      </c>
      <c r="L284" s="28">
        <v>2669.8023009017002</v>
      </c>
      <c r="M284" s="28">
        <v>23081.793197749343</v>
      </c>
      <c r="N284" s="28">
        <v>7032.6991419832402</v>
      </c>
      <c r="O284" s="28">
        <v>5556.7095122507217</v>
      </c>
      <c r="P284" s="28">
        <v>6562.1699945806504</v>
      </c>
      <c r="Q284" s="28">
        <v>4378.4684184267653</v>
      </c>
      <c r="R284" s="28">
        <v>3799.046773608979</v>
      </c>
      <c r="S284" s="28">
        <v>5973.4671168276409</v>
      </c>
      <c r="T284" s="28">
        <v>5296.6419496722083</v>
      </c>
      <c r="U284" s="28">
        <v>10129.266034962904</v>
      </c>
      <c r="V284" s="28">
        <v>3476.7060895254172</v>
      </c>
      <c r="W284" s="28">
        <v>340975.44330261857</v>
      </c>
      <c r="X284" s="28">
        <f t="shared" si="30"/>
        <v>565726.86717565986</v>
      </c>
    </row>
    <row r="285" spans="1:24" s="32" customFormat="1" x14ac:dyDescent="0.2">
      <c r="A285" s="28" t="s">
        <v>43</v>
      </c>
      <c r="B285" s="28">
        <f>SUM(B286:B291)</f>
        <v>24344.387215526956</v>
      </c>
      <c r="C285" s="28">
        <f t="shared" ref="C285:L285" si="33">SUM(C286:C291)</f>
        <v>24565.395137637945</v>
      </c>
      <c r="D285" s="28">
        <f t="shared" si="33"/>
        <v>18619.209237473198</v>
      </c>
      <c r="E285" s="28">
        <f t="shared" si="33"/>
        <v>74354.382254093376</v>
      </c>
      <c r="F285" s="28">
        <f t="shared" si="33"/>
        <v>43852.528529807299</v>
      </c>
      <c r="G285" s="28">
        <f t="shared" si="33"/>
        <v>44196.417417589153</v>
      </c>
      <c r="H285" s="28">
        <f t="shared" si="33"/>
        <v>62478.484634123248</v>
      </c>
      <c r="I285" s="28">
        <f t="shared" si="33"/>
        <v>31673.985439742039</v>
      </c>
      <c r="J285" s="28">
        <f t="shared" si="33"/>
        <v>75076.361722096321</v>
      </c>
      <c r="K285" s="28">
        <f t="shared" si="33"/>
        <v>97258.904094585349</v>
      </c>
      <c r="L285" s="28">
        <f t="shared" si="33"/>
        <v>3348.2547182502676</v>
      </c>
      <c r="M285" s="28">
        <v>61286.383518968636</v>
      </c>
      <c r="N285" s="28">
        <v>10149.006067854527</v>
      </c>
      <c r="O285" s="28">
        <v>13687.697294493973</v>
      </c>
      <c r="P285" s="28">
        <v>69380.643448242467</v>
      </c>
      <c r="Q285" s="28">
        <v>15533.740735630838</v>
      </c>
      <c r="R285" s="28">
        <v>12313.630837578252</v>
      </c>
      <c r="S285" s="28">
        <v>6027.7500820207124</v>
      </c>
      <c r="T285" s="28">
        <v>10635.426722029479</v>
      </c>
      <c r="U285" s="28">
        <v>15864.207144994942</v>
      </c>
      <c r="V285" s="28">
        <v>28216.737500855845</v>
      </c>
      <c r="W285" s="28">
        <v>186005.10910432338</v>
      </c>
      <c r="X285" s="28">
        <f t="shared" si="30"/>
        <v>928868.64285791828</v>
      </c>
    </row>
    <row r="286" spans="1:24" x14ac:dyDescent="0.2">
      <c r="A286" s="22" t="s">
        <v>44</v>
      </c>
      <c r="B286" s="22">
        <v>20936.210872692973</v>
      </c>
      <c r="C286" s="22">
        <v>21224.872436823072</v>
      </c>
      <c r="D286" s="22">
        <v>10035.800379589746</v>
      </c>
      <c r="E286" s="22">
        <v>69028.60203564413</v>
      </c>
      <c r="F286" s="22">
        <v>41304.720669263428</v>
      </c>
      <c r="G286" s="22">
        <v>31234.555817753429</v>
      </c>
      <c r="H286" s="22">
        <v>61123.398915109879</v>
      </c>
      <c r="I286" s="22">
        <v>31047.613090507268</v>
      </c>
      <c r="J286" s="22">
        <v>72969.519675458389</v>
      </c>
      <c r="K286" s="22">
        <v>76796.347268497397</v>
      </c>
      <c r="L286" s="22">
        <v>3106.5482615905803</v>
      </c>
      <c r="M286" s="22">
        <v>57273.203481165096</v>
      </c>
      <c r="N286" s="22">
        <v>9432.3602526701598</v>
      </c>
      <c r="O286" s="22">
        <v>12850.93791929661</v>
      </c>
      <c r="P286" s="22">
        <v>63754.342885324208</v>
      </c>
      <c r="Q286" s="22">
        <v>14511.429202483077</v>
      </c>
      <c r="R286" s="22">
        <v>11538.215091943066</v>
      </c>
      <c r="S286" s="22">
        <v>5573.9173454645152</v>
      </c>
      <c r="T286" s="22">
        <v>9817.2423381769586</v>
      </c>
      <c r="U286" s="22">
        <v>14490.810519330929</v>
      </c>
      <c r="V286" s="22">
        <v>26053.76803105657</v>
      </c>
      <c r="W286" s="22">
        <v>145842.81882954008</v>
      </c>
      <c r="X286" s="28">
        <f t="shared" si="30"/>
        <v>809947.23531938146</v>
      </c>
    </row>
    <row r="287" spans="1:24" x14ac:dyDescent="0.2">
      <c r="A287" s="22" t="s">
        <v>45</v>
      </c>
      <c r="B287" s="22">
        <v>0</v>
      </c>
      <c r="C287" s="22">
        <v>0</v>
      </c>
      <c r="D287" s="22">
        <v>0</v>
      </c>
      <c r="E287" s="22">
        <v>0</v>
      </c>
      <c r="F287" s="22">
        <v>49.455419247969793</v>
      </c>
      <c r="G287" s="22">
        <v>12.893405390532161</v>
      </c>
      <c r="H287" s="22">
        <v>17.95867179395551</v>
      </c>
      <c r="I287" s="22">
        <v>8.9332880205829976</v>
      </c>
      <c r="J287" s="22">
        <v>5.8941281785289883</v>
      </c>
      <c r="K287" s="22">
        <v>3.4075428532120711</v>
      </c>
      <c r="L287" s="22">
        <v>10.130532806846698</v>
      </c>
      <c r="M287" s="22">
        <v>0</v>
      </c>
      <c r="N287" s="22">
        <v>21.182023141588548</v>
      </c>
      <c r="O287" s="22">
        <v>0</v>
      </c>
      <c r="P287" s="22">
        <v>0</v>
      </c>
      <c r="Q287" s="22">
        <v>0</v>
      </c>
      <c r="R287" s="22">
        <v>15.932565232586171</v>
      </c>
      <c r="S287" s="22">
        <v>16.577235502112778</v>
      </c>
      <c r="T287" s="22">
        <v>0</v>
      </c>
      <c r="U287" s="22">
        <v>32.970279498646526</v>
      </c>
      <c r="V287" s="22">
        <v>0</v>
      </c>
      <c r="W287" s="22">
        <v>0</v>
      </c>
      <c r="X287" s="28">
        <f t="shared" si="30"/>
        <v>195.33509166656228</v>
      </c>
    </row>
    <row r="288" spans="1:24" x14ac:dyDescent="0.2">
      <c r="A288" s="22" t="s">
        <v>46</v>
      </c>
      <c r="B288" s="22">
        <v>188.59260072425749</v>
      </c>
      <c r="C288" s="22">
        <v>2828.8890108638625</v>
      </c>
      <c r="D288" s="22">
        <v>1927.7253596044566</v>
      </c>
      <c r="E288" s="22">
        <v>634.39016273508344</v>
      </c>
      <c r="F288" s="22">
        <v>0</v>
      </c>
      <c r="G288" s="22">
        <v>0</v>
      </c>
      <c r="H288" s="22">
        <v>0</v>
      </c>
      <c r="I288" s="22">
        <v>0</v>
      </c>
      <c r="J288" s="22">
        <v>0</v>
      </c>
      <c r="K288" s="22">
        <v>1910.2443283168534</v>
      </c>
      <c r="L288" s="22">
        <v>0</v>
      </c>
      <c r="M288" s="22">
        <v>103.72593039834163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2">
        <v>0</v>
      </c>
      <c r="T288" s="22">
        <v>0</v>
      </c>
      <c r="U288" s="22">
        <v>78.338362552393946</v>
      </c>
      <c r="V288" s="22">
        <v>148.84288884954935</v>
      </c>
      <c r="W288" s="22">
        <v>0</v>
      </c>
      <c r="X288" s="28">
        <f t="shared" si="30"/>
        <v>7820.7486440447974</v>
      </c>
    </row>
    <row r="289" spans="1:24" x14ac:dyDescent="0.2">
      <c r="A289" s="22" t="s">
        <v>47</v>
      </c>
      <c r="B289" s="26">
        <v>1794.3011883405438</v>
      </c>
      <c r="C289" s="22">
        <v>0</v>
      </c>
      <c r="D289" s="22">
        <v>1544.295599059199</v>
      </c>
      <c r="E289" s="22">
        <v>2239.1288667720642</v>
      </c>
      <c r="F289" s="22">
        <v>1385.7746640635426</v>
      </c>
      <c r="G289" s="22">
        <v>3116.9493824279075</v>
      </c>
      <c r="H289" s="22">
        <v>0</v>
      </c>
      <c r="I289" s="22">
        <v>0</v>
      </c>
      <c r="J289" s="22">
        <v>769.15390950467281</v>
      </c>
      <c r="K289" s="22">
        <v>10271.943607193254</v>
      </c>
      <c r="L289" s="22">
        <v>0</v>
      </c>
      <c r="M289" s="22">
        <v>0</v>
      </c>
      <c r="N289" s="22">
        <v>0</v>
      </c>
      <c r="O289" s="22">
        <v>0</v>
      </c>
      <c r="P289" s="22">
        <v>1573.7478018229388</v>
      </c>
      <c r="Q289" s="22">
        <v>0</v>
      </c>
      <c r="R289" s="22">
        <v>0</v>
      </c>
      <c r="S289" s="22">
        <v>0</v>
      </c>
      <c r="T289" s="22">
        <v>0</v>
      </c>
      <c r="U289" s="22">
        <v>198.96339444670633</v>
      </c>
      <c r="V289" s="22">
        <v>198.6928792485279</v>
      </c>
      <c r="W289" s="22">
        <v>30962.454705256052</v>
      </c>
      <c r="X289" s="28">
        <f t="shared" si="30"/>
        <v>54055.405998135408</v>
      </c>
    </row>
    <row r="290" spans="1:24" x14ac:dyDescent="0.2">
      <c r="A290" s="22" t="s">
        <v>48</v>
      </c>
      <c r="B290" s="22">
        <v>1071.5828998122204</v>
      </c>
      <c r="C290" s="22">
        <v>373.70964646202373</v>
      </c>
      <c r="D290" s="22">
        <v>4829.1371304636777</v>
      </c>
      <c r="E290" s="22">
        <v>1761.6661878523676</v>
      </c>
      <c r="F290" s="22">
        <v>470.85451278174645</v>
      </c>
      <c r="G290" s="22">
        <v>9135.816068624752</v>
      </c>
      <c r="H290" s="22">
        <v>261.32281207940571</v>
      </c>
      <c r="I290" s="22">
        <v>210.64881255581253</v>
      </c>
      <c r="J290" s="22">
        <v>530.53114492382622</v>
      </c>
      <c r="K290" s="22">
        <v>7283.8500094009987</v>
      </c>
      <c r="L290" s="22">
        <v>105.60448773358081</v>
      </c>
      <c r="M290" s="22">
        <v>3071.8868180781415</v>
      </c>
      <c r="N290" s="22">
        <v>505.9109908715069</v>
      </c>
      <c r="O290" s="22">
        <v>689.268704992381</v>
      </c>
      <c r="P290" s="22">
        <v>3419.5070923362518</v>
      </c>
      <c r="Q290" s="22">
        <v>778.33027260718416</v>
      </c>
      <c r="R290" s="22">
        <v>618.85993258167139</v>
      </c>
      <c r="S290" s="22">
        <v>298.96080850830089</v>
      </c>
      <c r="T290" s="22">
        <v>526.55440058354736</v>
      </c>
      <c r="U290" s="22">
        <v>777.22437565832502</v>
      </c>
      <c r="V290" s="22">
        <v>1397.4113845786273</v>
      </c>
      <c r="W290" s="22">
        <v>7822.3777515982047</v>
      </c>
      <c r="X290" s="28">
        <f t="shared" si="30"/>
        <v>45941.016245084553</v>
      </c>
    </row>
    <row r="291" spans="1:24" x14ac:dyDescent="0.2">
      <c r="A291" s="22" t="s">
        <v>49</v>
      </c>
      <c r="B291" s="22">
        <v>353.69965395696312</v>
      </c>
      <c r="C291" s="22">
        <v>137.92404348898688</v>
      </c>
      <c r="D291" s="22">
        <v>282.25076875611956</v>
      </c>
      <c r="E291" s="22">
        <v>690.59500108972122</v>
      </c>
      <c r="F291" s="22">
        <v>641.72326445060628</v>
      </c>
      <c r="G291" s="22">
        <v>696.20274339253194</v>
      </c>
      <c r="H291" s="22">
        <v>1075.804235140007</v>
      </c>
      <c r="I291" s="22">
        <v>406.79024865837437</v>
      </c>
      <c r="J291" s="22">
        <v>801.26286403090535</v>
      </c>
      <c r="K291" s="22">
        <v>993.1113383236418</v>
      </c>
      <c r="L291" s="22">
        <v>125.97143611926023</v>
      </c>
      <c r="M291" s="22">
        <v>837.56728932705312</v>
      </c>
      <c r="N291" s="22">
        <v>189.55280117127248</v>
      </c>
      <c r="O291" s="22">
        <v>147.49067020498259</v>
      </c>
      <c r="P291" s="22">
        <v>633.04566875905823</v>
      </c>
      <c r="Q291" s="22">
        <v>243.98126054057681</v>
      </c>
      <c r="R291" s="22">
        <v>140.62324782092759</v>
      </c>
      <c r="S291" s="22">
        <v>138.2946925457837</v>
      </c>
      <c r="T291" s="22">
        <v>291.62998326897292</v>
      </c>
      <c r="U291" s="22">
        <v>285.90021350794029</v>
      </c>
      <c r="V291" s="22">
        <v>418.02231712256906</v>
      </c>
      <c r="W291" s="22">
        <v>1377.4578179290461</v>
      </c>
      <c r="X291" s="28">
        <f t="shared" si="30"/>
        <v>10908.901559605301</v>
      </c>
    </row>
    <row r="292" spans="1:24" s="32" customFormat="1" x14ac:dyDescent="0.2">
      <c r="A292" s="28" t="s">
        <v>50</v>
      </c>
      <c r="B292" s="28">
        <f>SUM(B293:B296)</f>
        <v>333360.73552364105</v>
      </c>
      <c r="C292" s="28">
        <f t="shared" ref="C292:L292" si="34">SUM(C293:C296)</f>
        <v>165356.77684238783</v>
      </c>
      <c r="D292" s="28">
        <f t="shared" si="34"/>
        <v>176561.07583889127</v>
      </c>
      <c r="E292" s="28">
        <f t="shared" si="34"/>
        <v>395252.46521692065</v>
      </c>
      <c r="F292" s="28">
        <f t="shared" si="34"/>
        <v>506509.3196886892</v>
      </c>
      <c r="G292" s="28">
        <f t="shared" si="34"/>
        <v>572186.00693064765</v>
      </c>
      <c r="H292" s="28">
        <f t="shared" si="34"/>
        <v>547445.70333884622</v>
      </c>
      <c r="I292" s="28">
        <f t="shared" si="34"/>
        <v>262985.02069817728</v>
      </c>
      <c r="J292" s="28">
        <f t="shared" si="34"/>
        <v>464936.76467420242</v>
      </c>
      <c r="K292" s="28">
        <f t="shared" si="34"/>
        <v>517412.93865134957</v>
      </c>
      <c r="L292" s="28">
        <f t="shared" si="34"/>
        <v>92933.412318241477</v>
      </c>
      <c r="M292" s="28">
        <v>370022.46623854613</v>
      </c>
      <c r="N292" s="28">
        <v>197228.97958242905</v>
      </c>
      <c r="O292" s="28">
        <v>116870.84541866014</v>
      </c>
      <c r="P292" s="28">
        <v>344363.55332734558</v>
      </c>
      <c r="Q292" s="28">
        <v>115473.9997194327</v>
      </c>
      <c r="R292" s="28">
        <v>135171.05460457632</v>
      </c>
      <c r="S292" s="28">
        <v>112502.82566352776</v>
      </c>
      <c r="T292" s="28">
        <v>163970.42950279484</v>
      </c>
      <c r="U292" s="28">
        <v>333576.33825638832</v>
      </c>
      <c r="V292" s="28">
        <v>317168.64904497872</v>
      </c>
      <c r="W292" s="28">
        <v>564309.76277982665</v>
      </c>
      <c r="X292" s="28">
        <f t="shared" si="30"/>
        <v>6805599.123860497</v>
      </c>
    </row>
    <row r="293" spans="1:24" x14ac:dyDescent="0.2">
      <c r="A293" s="22" t="s">
        <v>51</v>
      </c>
      <c r="B293" s="22">
        <v>172481.73383881091</v>
      </c>
      <c r="C293" s="22">
        <v>64201.129842157337</v>
      </c>
      <c r="D293" s="22">
        <v>124516.84032269925</v>
      </c>
      <c r="E293" s="22">
        <v>248621.83207383048</v>
      </c>
      <c r="F293" s="22">
        <v>383454.22280766605</v>
      </c>
      <c r="G293" s="22">
        <v>414345.66919156443</v>
      </c>
      <c r="H293" s="22">
        <v>491340.69202602579</v>
      </c>
      <c r="I293" s="22">
        <v>208102.17889764559</v>
      </c>
      <c r="J293" s="22">
        <v>396606.66266537935</v>
      </c>
      <c r="K293" s="22">
        <v>336185.66083040292</v>
      </c>
      <c r="L293" s="22">
        <v>87857.076160173092</v>
      </c>
      <c r="M293" s="22">
        <v>254027.15324551673</v>
      </c>
      <c r="N293" s="22">
        <v>158478.23362341378</v>
      </c>
      <c r="O293" s="22">
        <v>82722.530831939061</v>
      </c>
      <c r="P293" s="22">
        <v>292397.63949626288</v>
      </c>
      <c r="Q293" s="22">
        <v>81056.912825587351</v>
      </c>
      <c r="R293" s="22">
        <v>106156.77614632618</v>
      </c>
      <c r="S293" s="22">
        <v>100583.41665869653</v>
      </c>
      <c r="T293" s="22">
        <v>135362.29377309806</v>
      </c>
      <c r="U293" s="22">
        <v>279173.24125164014</v>
      </c>
      <c r="V293" s="22">
        <v>211188.63291817988</v>
      </c>
      <c r="W293" s="22">
        <v>349140.96719621692</v>
      </c>
      <c r="X293" s="28">
        <f t="shared" si="30"/>
        <v>4978001.496623232</v>
      </c>
    </row>
    <row r="294" spans="1:24" x14ac:dyDescent="0.2">
      <c r="A294" s="22" t="s">
        <v>52</v>
      </c>
      <c r="B294" s="22">
        <v>983.33100224970406</v>
      </c>
      <c r="C294" s="22">
        <v>603.58002249703998</v>
      </c>
      <c r="D294" s="22">
        <v>522.63370828389998</v>
      </c>
      <c r="E294" s="22">
        <v>1047.21833708283</v>
      </c>
      <c r="F294" s="22">
        <v>1444.43667416568</v>
      </c>
      <c r="G294" s="22">
        <v>1347.6596175504271</v>
      </c>
      <c r="H294" s="22">
        <v>1415.5493393325401</v>
      </c>
      <c r="I294" s="22">
        <v>693.33100224970406</v>
      </c>
      <c r="J294" s="22">
        <v>1873.3240089988101</v>
      </c>
      <c r="K294" s="22">
        <v>1251.1056719159801</v>
      </c>
      <c r="L294" s="22">
        <v>164.44366741656788</v>
      </c>
      <c r="M294" s="22">
        <v>2302.2113438319507</v>
      </c>
      <c r="N294" s="22">
        <v>264.0597463514078</v>
      </c>
      <c r="O294" s="22">
        <v>300.32531523771507</v>
      </c>
      <c r="P294" s="22">
        <v>703.11466744860559</v>
      </c>
      <c r="Q294" s="22">
        <v>199.92275248319899</v>
      </c>
      <c r="R294" s="22">
        <v>11.952949346626298</v>
      </c>
      <c r="S294" s="22">
        <v>10.546720011729086</v>
      </c>
      <c r="T294" s="22">
        <v>193.73147527389432</v>
      </c>
      <c r="U294" s="22">
        <v>527.33600058645436</v>
      </c>
      <c r="V294" s="22">
        <v>530.3367278505857</v>
      </c>
      <c r="W294" s="22">
        <v>1406.2293348972112</v>
      </c>
      <c r="X294" s="28">
        <f t="shared" si="30"/>
        <v>17796.380085062567</v>
      </c>
    </row>
    <row r="295" spans="1:24" x14ac:dyDescent="0.2">
      <c r="A295" s="22" t="s">
        <v>53</v>
      </c>
      <c r="B295" s="22">
        <v>35024.572708339998</v>
      </c>
      <c r="C295" s="22">
        <v>19505.248533464001</v>
      </c>
      <c r="D295" s="22">
        <v>20633.428531254998</v>
      </c>
      <c r="E295" s="22">
        <v>55088.952354169996</v>
      </c>
      <c r="F295" s="22">
        <v>63533.714125019898</v>
      </c>
      <c r="G295" s="22">
        <v>56711.618833359702</v>
      </c>
      <c r="H295" s="22">
        <v>20722.3808854249</v>
      </c>
      <c r="I295" s="22">
        <v>30122.625708340001</v>
      </c>
      <c r="J295" s="22">
        <v>54889.5235417</v>
      </c>
      <c r="K295" s="22">
        <v>49177.90470834</v>
      </c>
      <c r="L295" s="22">
        <v>1266.2735522413682</v>
      </c>
      <c r="M295" s="22">
        <v>75024.355351267994</v>
      </c>
      <c r="N295" s="22">
        <v>10651.136785998648</v>
      </c>
      <c r="O295" s="22">
        <v>12113.947911765892</v>
      </c>
      <c r="P295" s="22">
        <v>28360.894088229605</v>
      </c>
      <c r="Q295" s="22">
        <v>8064.1014495943482</v>
      </c>
      <c r="R295" s="22">
        <v>482.13519949990331</v>
      </c>
      <c r="S295" s="22">
        <v>425.41341132344411</v>
      </c>
      <c r="T295" s="22">
        <v>7814.3695561592067</v>
      </c>
      <c r="U295" s="22">
        <v>21270.670566172208</v>
      </c>
      <c r="V295" s="22">
        <v>21391.70816084294</v>
      </c>
      <c r="W295" s="22">
        <v>56721.788176459209</v>
      </c>
      <c r="X295" s="28">
        <f t="shared" si="30"/>
        <v>648996.76413896831</v>
      </c>
    </row>
    <row r="296" spans="1:24" x14ac:dyDescent="0.2">
      <c r="A296" s="22" t="s">
        <v>54</v>
      </c>
      <c r="B296" s="22">
        <v>124871.09797424045</v>
      </c>
      <c r="C296" s="22">
        <v>81046.818444269447</v>
      </c>
      <c r="D296" s="22">
        <v>30888.173276653117</v>
      </c>
      <c r="E296" s="22">
        <v>90494.462451837389</v>
      </c>
      <c r="F296" s="22">
        <v>58076.94608183761</v>
      </c>
      <c r="G296" s="22">
        <v>99781.059288173099</v>
      </c>
      <c r="H296" s="22">
        <v>33967.081088062972</v>
      </c>
      <c r="I296" s="22">
        <v>24066.885089941967</v>
      </c>
      <c r="J296" s="22">
        <v>11567.254458124313</v>
      </c>
      <c r="K296" s="22">
        <v>130798.26744069067</v>
      </c>
      <c r="L296" s="22">
        <v>3645.6189384104464</v>
      </c>
      <c r="M296" s="22">
        <v>38668.746297929458</v>
      </c>
      <c r="N296" s="22">
        <v>27835.549426665209</v>
      </c>
      <c r="O296" s="22">
        <v>21734.041359717477</v>
      </c>
      <c r="P296" s="22">
        <v>22901.905075404466</v>
      </c>
      <c r="Q296" s="22">
        <v>26153.062691767795</v>
      </c>
      <c r="R296" s="22">
        <v>28520.19030940361</v>
      </c>
      <c r="S296" s="22">
        <v>11483.448873496063</v>
      </c>
      <c r="T296" s="22">
        <v>20600.034698263651</v>
      </c>
      <c r="U296" s="22">
        <v>32605.090437989486</v>
      </c>
      <c r="V296" s="22">
        <v>84057.97123810531</v>
      </c>
      <c r="W296" s="22">
        <v>157040.77807225334</v>
      </c>
      <c r="X296" s="28">
        <f t="shared" si="30"/>
        <v>1160804.4830132371</v>
      </c>
    </row>
    <row r="297" spans="1:24" s="32" customFormat="1" x14ac:dyDescent="0.2">
      <c r="A297" s="28" t="s">
        <v>55</v>
      </c>
      <c r="B297" s="28">
        <v>4434.8274891823603</v>
      </c>
      <c r="C297" s="28">
        <v>3473.8959852701132</v>
      </c>
      <c r="D297" s="28">
        <v>6452.51060412473</v>
      </c>
      <c r="E297" s="28">
        <v>3776.2274473057932</v>
      </c>
      <c r="F297" s="28">
        <v>4479.0043304634501</v>
      </c>
      <c r="G297" s="28">
        <v>6079.6477339165731</v>
      </c>
      <c r="H297" s="28">
        <v>2900.3283847991033</v>
      </c>
      <c r="I297" s="28">
        <v>2362.01701433985</v>
      </c>
      <c r="J297" s="28">
        <v>3147.16366871532</v>
      </c>
      <c r="K297" s="28">
        <v>3328.4604794630723</v>
      </c>
      <c r="L297" s="28">
        <v>2244.8972075321931</v>
      </c>
      <c r="M297" s="28">
        <v>5719.2139802004867</v>
      </c>
      <c r="N297" s="28">
        <v>605.26245638124351</v>
      </c>
      <c r="O297" s="28">
        <v>846.20937375218125</v>
      </c>
      <c r="P297" s="28">
        <v>1881.8830539189839</v>
      </c>
      <c r="Q297" s="28">
        <v>679.09131870426836</v>
      </c>
      <c r="R297" s="28">
        <v>1669.1450892111554</v>
      </c>
      <c r="S297" s="28">
        <v>930.98661670463969</v>
      </c>
      <c r="T297" s="28">
        <v>892.77880367912485</v>
      </c>
      <c r="U297" s="28">
        <v>773.80344472466629</v>
      </c>
      <c r="V297" s="28">
        <v>930.83466455054793</v>
      </c>
      <c r="W297" s="28">
        <v>46151.130031775807</v>
      </c>
      <c r="X297" s="28">
        <f t="shared" si="30"/>
        <v>103759.31917871567</v>
      </c>
    </row>
    <row r="298" spans="1:24" s="32" customFormat="1" x14ac:dyDescent="0.2">
      <c r="A298" s="28" t="s">
        <v>56</v>
      </c>
      <c r="B298" s="28">
        <f>SUM(B299:B300)</f>
        <v>38602.832783199148</v>
      </c>
      <c r="C298" s="28">
        <f t="shared" ref="C298:L298" si="35">SUM(C299:C300)</f>
        <v>16713.600724463344</v>
      </c>
      <c r="D298" s="28">
        <f t="shared" si="35"/>
        <v>34516.398376134443</v>
      </c>
      <c r="E298" s="28">
        <f t="shared" si="35"/>
        <v>79411.621502509806</v>
      </c>
      <c r="F298" s="28">
        <f t="shared" si="35"/>
        <v>61767.025411821836</v>
      </c>
      <c r="G298" s="28">
        <f t="shared" si="35"/>
        <v>60833.310550233364</v>
      </c>
      <c r="H298" s="28">
        <f t="shared" si="35"/>
        <v>46027.59704200655</v>
      </c>
      <c r="I298" s="28">
        <f t="shared" si="35"/>
        <v>31572.277024932409</v>
      </c>
      <c r="J298" s="28">
        <f t="shared" si="35"/>
        <v>65158.228842695709</v>
      </c>
      <c r="K298" s="28">
        <f t="shared" si="35"/>
        <v>214993.3106518831</v>
      </c>
      <c r="L298" s="28">
        <f t="shared" si="35"/>
        <v>9487.6940017232446</v>
      </c>
      <c r="M298" s="28">
        <v>66702.357037448455</v>
      </c>
      <c r="N298" s="28">
        <v>12374.154965427322</v>
      </c>
      <c r="O298" s="28">
        <v>13262.738554512389</v>
      </c>
      <c r="P298" s="28">
        <v>84482.934522118012</v>
      </c>
      <c r="Q298" s="28">
        <v>15636.757816636684</v>
      </c>
      <c r="R298" s="28">
        <v>8301.1142153099827</v>
      </c>
      <c r="S298" s="28">
        <v>7463.7392880637999</v>
      </c>
      <c r="T298" s="28">
        <v>15665.709805167526</v>
      </c>
      <c r="U298" s="28">
        <v>19280.655310686754</v>
      </c>
      <c r="V298" s="28">
        <v>33945.076433618509</v>
      </c>
      <c r="W298" s="28">
        <v>397668.85038919834</v>
      </c>
      <c r="X298" s="28">
        <f t="shared" si="30"/>
        <v>1333867.9852497908</v>
      </c>
    </row>
    <row r="299" spans="1:24" x14ac:dyDescent="0.2">
      <c r="A299" s="22" t="s">
        <v>57</v>
      </c>
      <c r="B299" s="22">
        <v>30848.149145958352</v>
      </c>
      <c r="C299" s="22">
        <v>13587.522542450002</v>
      </c>
      <c r="D299" s="22">
        <v>26575.319489394238</v>
      </c>
      <c r="E299" s="22">
        <v>64211.246758983303</v>
      </c>
      <c r="F299" s="22">
        <v>45908.312096735644</v>
      </c>
      <c r="G299" s="22">
        <v>43925.73825241124</v>
      </c>
      <c r="H299" s="22">
        <v>33348.386118920804</v>
      </c>
      <c r="I299" s="22">
        <v>24673.087170318951</v>
      </c>
      <c r="J299" s="22">
        <v>53215.084855256217</v>
      </c>
      <c r="K299" s="22">
        <v>172889.51166716602</v>
      </c>
      <c r="L299" s="22">
        <v>6704.8126871942177</v>
      </c>
      <c r="M299" s="22">
        <v>46266.799495477149</v>
      </c>
      <c r="N299" s="22">
        <v>8298.3861637182054</v>
      </c>
      <c r="O299" s="22">
        <v>10834.627220448516</v>
      </c>
      <c r="P299" s="22">
        <v>70500.429691922065</v>
      </c>
      <c r="Q299" s="22">
        <v>9983.3057536155738</v>
      </c>
      <c r="R299" s="22">
        <v>6049.2925843944149</v>
      </c>
      <c r="S299" s="22">
        <v>4509.3059389456603</v>
      </c>
      <c r="T299" s="22">
        <v>9727.0942222822032</v>
      </c>
      <c r="U299" s="22">
        <v>17357.132461021451</v>
      </c>
      <c r="V299" s="22">
        <v>24900.169589605106</v>
      </c>
      <c r="W299" s="22">
        <v>358941.07241105707</v>
      </c>
      <c r="X299" s="28">
        <f t="shared" si="30"/>
        <v>1083254.7863172763</v>
      </c>
    </row>
    <row r="300" spans="1:24" x14ac:dyDescent="0.2">
      <c r="A300" s="22" t="s">
        <v>58</v>
      </c>
      <c r="B300" s="22">
        <v>7754.683637240797</v>
      </c>
      <c r="C300" s="22">
        <v>3126.0781820133416</v>
      </c>
      <c r="D300" s="22">
        <v>7941.0788867402016</v>
      </c>
      <c r="E300" s="22">
        <v>15200.374743526503</v>
      </c>
      <c r="F300" s="22">
        <v>15858.713315086192</v>
      </c>
      <c r="G300" s="22">
        <v>16907.572297822127</v>
      </c>
      <c r="H300" s="22">
        <v>12679.210923085748</v>
      </c>
      <c r="I300" s="22">
        <v>6899.1898546134598</v>
      </c>
      <c r="J300" s="22">
        <v>11943.143987439495</v>
      </c>
      <c r="K300" s="22">
        <v>42103.79898471709</v>
      </c>
      <c r="L300" s="22">
        <v>2782.8813145290269</v>
      </c>
      <c r="M300" s="22">
        <v>20435.557541971306</v>
      </c>
      <c r="N300" s="22">
        <v>4075.7688017091177</v>
      </c>
      <c r="O300" s="22">
        <v>2428.1113340638735</v>
      </c>
      <c r="P300" s="22">
        <v>13982.504830195949</v>
      </c>
      <c r="Q300" s="22">
        <v>5653.45206302111</v>
      </c>
      <c r="R300" s="22">
        <v>2251.8216309155682</v>
      </c>
      <c r="S300" s="22">
        <v>2954.4333491181401</v>
      </c>
      <c r="T300" s="22">
        <v>5938.6155828853225</v>
      </c>
      <c r="U300" s="22">
        <v>1923.5228496653019</v>
      </c>
      <c r="V300" s="22">
        <v>9044.9068440134015</v>
      </c>
      <c r="W300" s="22">
        <v>38727.777978141276</v>
      </c>
      <c r="X300" s="28">
        <f t="shared" si="30"/>
        <v>250613.19893251432</v>
      </c>
    </row>
    <row r="301" spans="1:24" s="32" customFormat="1" x14ac:dyDescent="0.2">
      <c r="A301" s="28" t="s">
        <v>59</v>
      </c>
      <c r="B301" s="28">
        <v>49327.668165199211</v>
      </c>
      <c r="C301" s="28">
        <v>20599.430802530707</v>
      </c>
      <c r="D301" s="28">
        <v>34962.382917458446</v>
      </c>
      <c r="E301" s="28">
        <v>51059.957212016197</v>
      </c>
      <c r="F301" s="28">
        <v>74550.94841513547</v>
      </c>
      <c r="G301" s="28">
        <v>117781.30210355062</v>
      </c>
      <c r="H301" s="28">
        <v>46995.066375236347</v>
      </c>
      <c r="I301" s="28">
        <v>42424.830079238425</v>
      </c>
      <c r="J301" s="28">
        <v>70550.714815657528</v>
      </c>
      <c r="K301" s="28">
        <v>65719.422358424257</v>
      </c>
      <c r="L301" s="28">
        <v>40710.359672563449</v>
      </c>
      <c r="M301" s="28">
        <v>224031.50181456245</v>
      </c>
      <c r="N301" s="28">
        <v>19245.749427645365</v>
      </c>
      <c r="O301" s="28">
        <v>27642.770765045138</v>
      </c>
      <c r="P301" s="28">
        <v>18549.622137899569</v>
      </c>
      <c r="Q301" s="28">
        <v>17139.549437465736</v>
      </c>
      <c r="R301" s="28">
        <v>65277.779123639179</v>
      </c>
      <c r="S301" s="28">
        <v>25537.052168814025</v>
      </c>
      <c r="T301" s="28">
        <v>37133.325643759417</v>
      </c>
      <c r="U301" s="28">
        <v>62525.319458236321</v>
      </c>
      <c r="V301" s="28">
        <v>34650.609006911218</v>
      </c>
      <c r="W301" s="28">
        <v>2396316.5644943374</v>
      </c>
      <c r="X301" s="28">
        <f t="shared" si="30"/>
        <v>3542731.9263953264</v>
      </c>
    </row>
    <row r="302" spans="1:24" s="32" customFormat="1" x14ac:dyDescent="0.2">
      <c r="A302" s="28" t="s">
        <v>60</v>
      </c>
      <c r="B302" s="28">
        <v>125482.550373402</v>
      </c>
      <c r="C302" s="28">
        <v>85045.662753416007</v>
      </c>
      <c r="D302" s="28">
        <v>92712.298448211994</v>
      </c>
      <c r="E302" s="28">
        <v>93122.552145245398</v>
      </c>
      <c r="F302" s="28">
        <v>115161.306149015</v>
      </c>
      <c r="G302" s="28">
        <v>266965.50710900797</v>
      </c>
      <c r="H302" s="28">
        <v>128936.80409116601</v>
      </c>
      <c r="I302" s="28">
        <v>126035.508760923</v>
      </c>
      <c r="J302" s="28">
        <v>326793.25198163802</v>
      </c>
      <c r="K302" s="28">
        <v>327996.71194036101</v>
      </c>
      <c r="L302" s="28">
        <v>87181.110957361307</v>
      </c>
      <c r="M302" s="28">
        <v>95807.954565865992</v>
      </c>
      <c r="N302" s="28">
        <v>66176.91984422064</v>
      </c>
      <c r="O302" s="28">
        <v>86277.600288933609</v>
      </c>
      <c r="P302" s="28">
        <v>97388.813989767528</v>
      </c>
      <c r="Q302" s="28">
        <v>91899.289257639553</v>
      </c>
      <c r="R302" s="28">
        <v>86664.569631476144</v>
      </c>
      <c r="S302" s="28">
        <v>64346.350792542289</v>
      </c>
      <c r="T302" s="28">
        <v>90822.760553978762</v>
      </c>
      <c r="U302" s="28">
        <v>69589.762579493326</v>
      </c>
      <c r="V302" s="28">
        <v>98394.223160603389</v>
      </c>
      <c r="W302" s="28">
        <v>410154.8209960963</v>
      </c>
      <c r="X302" s="28">
        <f t="shared" si="30"/>
        <v>3032956.3303703647</v>
      </c>
    </row>
    <row r="303" spans="1:24" s="32" customFormat="1" x14ac:dyDescent="0.2">
      <c r="A303" s="28" t="s">
        <v>61</v>
      </c>
      <c r="B303" s="28">
        <v>585.58670957311006</v>
      </c>
      <c r="C303" s="28">
        <v>378.22411424644201</v>
      </c>
      <c r="D303" s="28">
        <v>812.43382794308104</v>
      </c>
      <c r="E303" s="28">
        <v>990.42662766818091</v>
      </c>
      <c r="F303" s="28">
        <v>1012.43382794308</v>
      </c>
      <c r="G303" s="28">
        <v>1279.70497040751</v>
      </c>
      <c r="H303" s="28">
        <v>1268.6507419146201</v>
      </c>
      <c r="I303" s="28">
        <v>571.27114246442602</v>
      </c>
      <c r="J303" s="28">
        <v>1054.5965134217399</v>
      </c>
      <c r="K303" s="28">
        <v>1285.0640323415091</v>
      </c>
      <c r="L303" s="28">
        <v>228.10845698577026</v>
      </c>
      <c r="M303" s="28">
        <v>820.21472500000027</v>
      </c>
      <c r="N303" s="28">
        <v>317.54823300000004</v>
      </c>
      <c r="O303" s="28">
        <v>570.27114246442579</v>
      </c>
      <c r="P303" s="28">
        <v>664.82136400000024</v>
      </c>
      <c r="Q303" s="28">
        <v>454.26254100000011</v>
      </c>
      <c r="R303" s="28">
        <v>330.24103000000008</v>
      </c>
      <c r="S303" s="28">
        <v>342.16268547865548</v>
      </c>
      <c r="T303" s="28">
        <v>466.32145780000013</v>
      </c>
      <c r="U303" s="28">
        <v>573.63547820000008</v>
      </c>
      <c r="V303" s="28">
        <v>510.15962000000013</v>
      </c>
      <c r="W303" s="28">
        <v>3042.3753675163475</v>
      </c>
      <c r="X303" s="28">
        <f t="shared" si="30"/>
        <v>17558.514609368896</v>
      </c>
    </row>
    <row r="304" spans="1:24" s="32" customFormat="1" x14ac:dyDescent="0.2">
      <c r="A304" s="28" t="s">
        <v>62</v>
      </c>
      <c r="B304" s="28">
        <v>81273.040638683582</v>
      </c>
      <c r="C304" s="28">
        <v>46163.438166644002</v>
      </c>
      <c r="D304" s="28">
        <v>42978.211377582455</v>
      </c>
      <c r="E304" s="28">
        <v>61487.620239249518</v>
      </c>
      <c r="F304" s="28">
        <v>92984.170221437744</v>
      </c>
      <c r="G304" s="28">
        <v>53205.933119751018</v>
      </c>
      <c r="H304" s="28">
        <v>73406.4326205752</v>
      </c>
      <c r="I304" s="28">
        <v>46259.335118545714</v>
      </c>
      <c r="J304" s="28">
        <v>52571.402262797164</v>
      </c>
      <c r="K304" s="28">
        <v>83447.792367681963</v>
      </c>
      <c r="L304" s="28">
        <v>21050.595349631421</v>
      </c>
      <c r="M304" s="28">
        <v>43582.691390097963</v>
      </c>
      <c r="N304" s="28">
        <v>24566.784619683054</v>
      </c>
      <c r="O304" s="28">
        <v>43805.287525702384</v>
      </c>
      <c r="P304" s="28">
        <v>61233.664788042108</v>
      </c>
      <c r="Q304" s="28">
        <v>22425.254371177733</v>
      </c>
      <c r="R304" s="28">
        <v>24535.213456000001</v>
      </c>
      <c r="S304" s="28">
        <v>53477.679419163236</v>
      </c>
      <c r="T304" s="28">
        <v>37152.356486999997</v>
      </c>
      <c r="U304" s="28">
        <v>41468.845821321534</v>
      </c>
      <c r="V304" s="28">
        <v>32423.325416700001</v>
      </c>
      <c r="W304" s="28">
        <v>1264260.1696042996</v>
      </c>
      <c r="X304" s="28">
        <f t="shared" si="30"/>
        <v>2303759.2443817672</v>
      </c>
    </row>
    <row r="305" spans="1:24" s="32" customFormat="1" x14ac:dyDescent="0.2">
      <c r="A305" s="28" t="s">
        <v>63</v>
      </c>
      <c r="B305" s="28">
        <v>30757.369963708999</v>
      </c>
      <c r="C305" s="28">
        <v>82161.217729406999</v>
      </c>
      <c r="D305" s="28">
        <v>52175.654751305803</v>
      </c>
      <c r="E305" s="28">
        <v>72899.990150519501</v>
      </c>
      <c r="F305" s="28">
        <v>74286.016672817306</v>
      </c>
      <c r="G305" s="28">
        <v>56180.390001583648</v>
      </c>
      <c r="H305" s="28">
        <v>68333.335145660196</v>
      </c>
      <c r="I305" s="28">
        <v>82779.583008649584</v>
      </c>
      <c r="J305" s="28">
        <v>77398.545211625795</v>
      </c>
      <c r="K305" s="28">
        <v>57035.397734478676</v>
      </c>
      <c r="L305" s="28">
        <v>65353.8092841377</v>
      </c>
      <c r="M305" s="28">
        <v>32524.278686647325</v>
      </c>
      <c r="N305" s="28">
        <v>64749.451628330185</v>
      </c>
      <c r="O305" s="28">
        <v>27478.555490584211</v>
      </c>
      <c r="P305" s="28">
        <v>54779.644310535448</v>
      </c>
      <c r="Q305" s="28">
        <v>32043.904284633834</v>
      </c>
      <c r="R305" s="28">
        <v>3446.303069931635</v>
      </c>
      <c r="S305" s="28">
        <v>36457.583960660202</v>
      </c>
      <c r="T305" s="28">
        <v>47566.330957537473</v>
      </c>
      <c r="U305" s="28">
        <v>22448.294060077264</v>
      </c>
      <c r="V305" s="28">
        <v>39620.395926497375</v>
      </c>
      <c r="W305" s="28">
        <v>12456.203432015547</v>
      </c>
      <c r="X305" s="28">
        <f t="shared" si="30"/>
        <v>1092932.2554613447</v>
      </c>
    </row>
    <row r="306" spans="1:24" s="32" customFormat="1" x14ac:dyDescent="0.2">
      <c r="A306" s="28" t="s">
        <v>64</v>
      </c>
      <c r="B306" s="28">
        <v>24013.416496530899</v>
      </c>
      <c r="C306" s="28">
        <v>48287.906662027497</v>
      </c>
      <c r="D306" s="28">
        <v>10158.324672619499</v>
      </c>
      <c r="E306" s="28">
        <v>21590.722453511698</v>
      </c>
      <c r="F306" s="28">
        <v>20184.036658751898</v>
      </c>
      <c r="G306" s="28">
        <v>34591.482983648297</v>
      </c>
      <c r="H306" s="28">
        <v>5964.9906362327001</v>
      </c>
      <c r="I306" s="28">
        <v>19946.5765720618</v>
      </c>
      <c r="J306" s="28">
        <v>4144.5529556526399</v>
      </c>
      <c r="K306" s="28">
        <v>9097.3204600283661</v>
      </c>
      <c r="L306" s="28">
        <v>2926.67732262665</v>
      </c>
      <c r="M306" s="28">
        <v>100471.61137809012</v>
      </c>
      <c r="N306" s="28">
        <v>7807.5884762192009</v>
      </c>
      <c r="O306" s="28">
        <v>4289.4521541610929</v>
      </c>
      <c r="P306" s="28">
        <v>9060.3723087574435</v>
      </c>
      <c r="Q306" s="28">
        <v>4237.8574384425365</v>
      </c>
      <c r="R306" s="28">
        <v>8823.1982053633747</v>
      </c>
      <c r="S306" s="28">
        <v>5126.4227973592542</v>
      </c>
      <c r="T306" s="28">
        <v>8177.7746877675017</v>
      </c>
      <c r="U306" s="28">
        <v>7205.6776710282647</v>
      </c>
      <c r="V306" s="28">
        <v>5917.5904924564948</v>
      </c>
      <c r="W306" s="28">
        <v>71502.952628796644</v>
      </c>
      <c r="X306" s="28">
        <f t="shared" si="30"/>
        <v>433526.50611213385</v>
      </c>
    </row>
    <row r="307" spans="1:24" s="32" customFormat="1" x14ac:dyDescent="0.2">
      <c r="A307" s="28" t="s">
        <v>65</v>
      </c>
      <c r="B307" s="28">
        <v>29695.603109612799</v>
      </c>
      <c r="C307" s="28">
        <v>16432.439292654799</v>
      </c>
      <c r="D307" s="28">
        <v>18824.865999203026</v>
      </c>
      <c r="E307" s="28">
        <v>30891.75574027374</v>
      </c>
      <c r="F307" s="28">
        <v>28706.6985524232</v>
      </c>
      <c r="G307" s="28">
        <v>437436.75392105448</v>
      </c>
      <c r="H307" s="28">
        <v>27529.650730079</v>
      </c>
      <c r="I307" s="28">
        <v>21148.362663706201</v>
      </c>
      <c r="J307" s="28">
        <v>34289.058789426002</v>
      </c>
      <c r="K307" s="28">
        <v>28139.310893712001</v>
      </c>
      <c r="L307" s="28">
        <v>32545.0374546932</v>
      </c>
      <c r="M307" s="28">
        <v>94559.510869255188</v>
      </c>
      <c r="N307" s="28">
        <v>10007.200643492619</v>
      </c>
      <c r="O307" s="28">
        <v>13990.933850700234</v>
      </c>
      <c r="P307" s="28">
        <v>31114.405180112059</v>
      </c>
      <c r="Q307" s="28">
        <v>11227.861582822272</v>
      </c>
      <c r="R307" s="28">
        <v>27597.06906439149</v>
      </c>
      <c r="S307" s="28">
        <v>15392.611538260277</v>
      </c>
      <c r="T307" s="28">
        <v>14760.896739061594</v>
      </c>
      <c r="U307" s="28">
        <v>12793.799199578854</v>
      </c>
      <c r="V307" s="28">
        <v>15390.099213766702</v>
      </c>
      <c r="W307" s="28">
        <v>763046.86220450397</v>
      </c>
      <c r="X307" s="28">
        <f t="shared" si="30"/>
        <v>1715520.7872327839</v>
      </c>
    </row>
    <row r="308" spans="1:24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8">
        <f t="shared" si="30"/>
        <v>0</v>
      </c>
    </row>
    <row r="309" spans="1:24" x14ac:dyDescent="0.2">
      <c r="A309" s="28" t="s">
        <v>66</v>
      </c>
      <c r="B309" s="27">
        <v>5142862.4474060489</v>
      </c>
      <c r="C309" s="28">
        <v>3155779.0865512327</v>
      </c>
      <c r="D309" s="28">
        <v>2314948.8186567132</v>
      </c>
      <c r="E309" s="28">
        <v>4057812.2841089624</v>
      </c>
      <c r="F309" s="28">
        <v>2691445.9362876751</v>
      </c>
      <c r="G309" s="28">
        <v>2974429.0972279403</v>
      </c>
      <c r="H309" s="28">
        <v>2810276.625446219</v>
      </c>
      <c r="I309" s="28">
        <v>1469983.470370475</v>
      </c>
      <c r="J309" s="28">
        <v>2506753.9393919664</v>
      </c>
      <c r="K309" s="28">
        <v>5110583.6944732275</v>
      </c>
      <c r="L309" s="28">
        <v>1100458.0231183721</v>
      </c>
      <c r="M309" s="22">
        <v>3079167.420097624</v>
      </c>
      <c r="N309" s="22">
        <v>1641326.6560644228</v>
      </c>
      <c r="O309" s="22">
        <v>1327104.0869299176</v>
      </c>
      <c r="P309" s="22">
        <v>2342757.9331548396</v>
      </c>
      <c r="Q309" s="22">
        <v>1390019.5944009053</v>
      </c>
      <c r="R309" s="22">
        <v>1239249.3730318449</v>
      </c>
      <c r="S309" s="22">
        <v>1431566.786537034</v>
      </c>
      <c r="T309" s="22">
        <v>1817777.369025928</v>
      </c>
      <c r="U309" s="22">
        <v>2606185.9494861383</v>
      </c>
      <c r="V309" s="22">
        <v>2933433.118290463</v>
      </c>
      <c r="W309" s="22">
        <v>10627397.861902047</v>
      </c>
      <c r="X309" s="28">
        <f t="shared" si="30"/>
        <v>63771319.571959987</v>
      </c>
    </row>
    <row r="310" spans="1:24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x14ac:dyDescent="0.2">
      <c r="A311" s="22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K316"/>
  <sheetViews>
    <sheetView workbookViewId="0">
      <pane xSplit="1" ySplit="4" topLeftCell="BR151" activePane="bottomRight" state="frozen"/>
      <selection pane="topRight" activeCell="B1" sqref="B1"/>
      <selection pane="bottomLeft" activeCell="A5" sqref="A5"/>
      <selection pane="bottomRight" activeCell="BR159" sqref="BR159"/>
    </sheetView>
  </sheetViews>
  <sheetFormatPr defaultColWidth="8.85546875" defaultRowHeight="12.75" x14ac:dyDescent="0.2"/>
  <cols>
    <col min="1" max="1" width="50.5703125" style="23" customWidth="1"/>
    <col min="2" max="2" width="15.7109375" style="23" customWidth="1"/>
    <col min="3" max="3" width="19.140625" style="23" customWidth="1"/>
    <col min="4" max="4" width="16.5703125" style="23" customWidth="1"/>
    <col min="5" max="5" width="15.7109375" style="23" customWidth="1"/>
    <col min="6" max="6" width="13.5703125" style="23" customWidth="1"/>
    <col min="7" max="7" width="14.140625" style="23" customWidth="1"/>
    <col min="8" max="8" width="14.28515625" style="23" customWidth="1"/>
    <col min="9" max="9" width="14.85546875" style="23" customWidth="1"/>
    <col min="10" max="10" width="13.7109375" style="23" customWidth="1"/>
    <col min="11" max="11" width="16.5703125" style="23" customWidth="1"/>
    <col min="12" max="12" width="13.7109375" style="23" customWidth="1"/>
    <col min="13" max="13" width="15.7109375" style="91" customWidth="1"/>
    <col min="14" max="24" width="15.7109375" style="23" customWidth="1"/>
    <col min="25" max="25" width="15.7109375" style="91" customWidth="1"/>
    <col min="26" max="26" width="15.7109375" style="99" customWidth="1"/>
    <col min="27" max="27" width="3.42578125" style="96" customWidth="1"/>
    <col min="28" max="28" width="17.7109375" style="23" customWidth="1"/>
    <col min="29" max="29" width="9.5703125" style="23" bestFit="1" customWidth="1"/>
    <col min="30" max="39" width="8.85546875" style="23"/>
    <col min="40" max="40" width="8.85546875" style="23" customWidth="1"/>
    <col min="41" max="41" width="10.7109375" style="101" customWidth="1"/>
    <col min="42" max="52" width="8.85546875" style="23"/>
    <col min="53" max="53" width="8.85546875" style="101"/>
    <col min="54" max="54" width="8.85546875" style="97"/>
    <col min="55" max="55" width="51.7109375" style="23" customWidth="1"/>
    <col min="56" max="56" width="15" style="29" customWidth="1"/>
    <col min="57" max="67" width="8.85546875" style="23"/>
    <col min="68" max="68" width="8.85546875" style="101"/>
    <col min="69" max="79" width="8.85546875" style="23"/>
    <col min="80" max="80" width="8.85546875" style="101"/>
    <col min="81" max="16384" width="8.85546875" style="23"/>
  </cols>
  <sheetData>
    <row r="1" spans="1:89" x14ac:dyDescent="0.2">
      <c r="A1" s="28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89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89"/>
      <c r="Z1" s="98"/>
      <c r="AA1" s="93"/>
      <c r="AB1" s="78" t="s">
        <v>80</v>
      </c>
    </row>
    <row r="2" spans="1:89" x14ac:dyDescent="0.2">
      <c r="A2" s="24">
        <v>2013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8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89"/>
      <c r="Z2" s="98"/>
      <c r="AA2" s="93"/>
      <c r="AB2" s="24">
        <v>2013</v>
      </c>
      <c r="BC2" s="30">
        <v>2013</v>
      </c>
      <c r="BD2" s="21" t="s">
        <v>77</v>
      </c>
      <c r="BE2" s="177" t="s">
        <v>79</v>
      </c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</row>
    <row r="3" spans="1:89" x14ac:dyDescent="0.2">
      <c r="A3" s="28" t="s">
        <v>1</v>
      </c>
      <c r="B3" s="24">
        <v>1</v>
      </c>
      <c r="C3" s="24">
        <v>2</v>
      </c>
      <c r="D3" s="24">
        <v>3</v>
      </c>
      <c r="E3" s="24">
        <v>4</v>
      </c>
      <c r="F3" s="24">
        <v>5</v>
      </c>
      <c r="G3" s="24">
        <v>6</v>
      </c>
      <c r="H3" s="24">
        <v>7</v>
      </c>
      <c r="I3" s="24">
        <v>8</v>
      </c>
      <c r="J3" s="24">
        <v>9</v>
      </c>
      <c r="K3" s="24">
        <v>10</v>
      </c>
      <c r="L3" s="24">
        <v>11</v>
      </c>
      <c r="M3" s="89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89"/>
      <c r="Z3" s="98"/>
      <c r="AA3" s="93"/>
      <c r="AB3" s="28" t="s">
        <v>1</v>
      </c>
      <c r="BD3" s="21" t="s">
        <v>78</v>
      </c>
      <c r="BE3" s="28" t="s">
        <v>2</v>
      </c>
      <c r="BF3" s="28" t="s">
        <v>3</v>
      </c>
      <c r="BG3" s="28" t="s">
        <v>4</v>
      </c>
      <c r="BH3" s="28" t="s">
        <v>5</v>
      </c>
      <c r="BI3" s="28" t="s">
        <v>6</v>
      </c>
      <c r="BJ3" s="28" t="s">
        <v>7</v>
      </c>
      <c r="BK3" s="28" t="s">
        <v>8</v>
      </c>
      <c r="BL3" s="28" t="s">
        <v>9</v>
      </c>
      <c r="BM3" s="28" t="s">
        <v>10</v>
      </c>
      <c r="BN3" s="28" t="s">
        <v>11</v>
      </c>
      <c r="BO3" s="28" t="s">
        <v>12</v>
      </c>
      <c r="BP3" s="102" t="s">
        <v>13</v>
      </c>
      <c r="BQ3" s="28" t="s">
        <v>85</v>
      </c>
      <c r="BR3" s="28" t="s">
        <v>86</v>
      </c>
      <c r="BS3" s="28" t="s">
        <v>87</v>
      </c>
      <c r="BT3" s="28" t="s">
        <v>88</v>
      </c>
      <c r="BU3" s="28" t="s">
        <v>89</v>
      </c>
      <c r="BV3" s="28" t="s">
        <v>90</v>
      </c>
      <c r="BW3" s="28" t="s">
        <v>91</v>
      </c>
      <c r="BX3" s="28" t="s">
        <v>92</v>
      </c>
      <c r="BY3" s="28" t="s">
        <v>93</v>
      </c>
      <c r="BZ3" s="28" t="s">
        <v>94</v>
      </c>
      <c r="CA3" s="28" t="s">
        <v>95</v>
      </c>
      <c r="CB3" s="108" t="str">
        <f>BP3</f>
        <v>Total</v>
      </c>
      <c r="CC3" s="109" t="str">
        <f>CB3</f>
        <v>Total</v>
      </c>
    </row>
    <row r="4" spans="1:89" x14ac:dyDescent="0.2">
      <c r="A4" s="22"/>
      <c r="B4" s="28" t="s">
        <v>2</v>
      </c>
      <c r="C4" s="28" t="s">
        <v>3</v>
      </c>
      <c r="D4" s="28" t="s">
        <v>4</v>
      </c>
      <c r="E4" s="28" t="s">
        <v>5</v>
      </c>
      <c r="F4" s="28" t="s">
        <v>6</v>
      </c>
      <c r="G4" s="28" t="s">
        <v>7</v>
      </c>
      <c r="H4" s="28" t="s">
        <v>8</v>
      </c>
      <c r="I4" s="28" t="s">
        <v>9</v>
      </c>
      <c r="J4" s="28" t="s">
        <v>10</v>
      </c>
      <c r="K4" s="28" t="s">
        <v>11</v>
      </c>
      <c r="L4" s="28" t="s">
        <v>12</v>
      </c>
      <c r="M4" s="90" t="s">
        <v>97</v>
      </c>
      <c r="N4" s="28" t="s">
        <v>85</v>
      </c>
      <c r="O4" s="28" t="s">
        <v>86</v>
      </c>
      <c r="P4" s="28" t="s">
        <v>87</v>
      </c>
      <c r="Q4" s="28" t="s">
        <v>88</v>
      </c>
      <c r="R4" s="28" t="s">
        <v>89</v>
      </c>
      <c r="S4" s="28" t="s">
        <v>90</v>
      </c>
      <c r="T4" s="28" t="s">
        <v>91</v>
      </c>
      <c r="U4" s="28" t="s">
        <v>92</v>
      </c>
      <c r="V4" s="28" t="s">
        <v>93</v>
      </c>
      <c r="W4" s="28" t="s">
        <v>94</v>
      </c>
      <c r="X4" s="28" t="s">
        <v>95</v>
      </c>
      <c r="Y4" s="90" t="s">
        <v>96</v>
      </c>
      <c r="Z4" s="98" t="s">
        <v>98</v>
      </c>
      <c r="AA4" s="94"/>
      <c r="AB4" s="22"/>
      <c r="AC4" s="22"/>
      <c r="AD4" s="28" t="s">
        <v>2</v>
      </c>
      <c r="AE4" s="28" t="s">
        <v>3</v>
      </c>
      <c r="AF4" s="28" t="s">
        <v>4</v>
      </c>
      <c r="AG4" s="28" t="s">
        <v>5</v>
      </c>
      <c r="AH4" s="28" t="s">
        <v>6</v>
      </c>
      <c r="AI4" s="28" t="s">
        <v>7</v>
      </c>
      <c r="AJ4" s="28" t="s">
        <v>8</v>
      </c>
      <c r="AK4" s="28" t="s">
        <v>9</v>
      </c>
      <c r="AL4" s="28" t="s">
        <v>10</v>
      </c>
      <c r="AM4" s="28" t="s">
        <v>11</v>
      </c>
      <c r="AN4" s="28" t="s">
        <v>12</v>
      </c>
      <c r="AO4" s="102" t="s">
        <v>97</v>
      </c>
      <c r="AP4" s="28" t="s">
        <v>85</v>
      </c>
      <c r="AQ4" s="28" t="s">
        <v>86</v>
      </c>
      <c r="AR4" s="28" t="s">
        <v>87</v>
      </c>
      <c r="AS4" s="28" t="s">
        <v>88</v>
      </c>
      <c r="AT4" s="28" t="s">
        <v>89</v>
      </c>
      <c r="AU4" s="28" t="s">
        <v>90</v>
      </c>
      <c r="AV4" s="28" t="s">
        <v>91</v>
      </c>
      <c r="AW4" s="28" t="s">
        <v>92</v>
      </c>
      <c r="AX4" s="28" t="s">
        <v>93</v>
      </c>
      <c r="AY4" s="28" t="s">
        <v>94</v>
      </c>
      <c r="AZ4" s="28" t="s">
        <v>95</v>
      </c>
      <c r="BA4" s="102" t="s">
        <v>96</v>
      </c>
      <c r="BB4" s="98" t="s">
        <v>98</v>
      </c>
      <c r="BC4" s="28" t="s">
        <v>13</v>
      </c>
      <c r="BE4" s="31"/>
      <c r="BP4" s="102" t="s">
        <v>101</v>
      </c>
      <c r="CA4" s="32"/>
      <c r="CB4" s="105" t="s">
        <v>100</v>
      </c>
      <c r="CC4" s="105" t="s">
        <v>99</v>
      </c>
    </row>
    <row r="5" spans="1:89" s="32" customFormat="1" x14ac:dyDescent="0.2">
      <c r="A5" s="22" t="s">
        <v>14</v>
      </c>
      <c r="B5" s="28">
        <v>599808.07049205864</v>
      </c>
      <c r="C5" s="28">
        <v>154259.46966681976</v>
      </c>
      <c r="D5" s="28">
        <v>257718.02182766853</v>
      </c>
      <c r="E5" s="28">
        <v>367783.21204424708</v>
      </c>
      <c r="F5" s="28">
        <v>715021.17502438684</v>
      </c>
      <c r="G5" s="28">
        <v>377834.47853555903</v>
      </c>
      <c r="H5" s="28">
        <v>540782.86479729658</v>
      </c>
      <c r="I5" s="28">
        <v>352229.30163220613</v>
      </c>
      <c r="J5" s="28">
        <v>438692.63840784994</v>
      </c>
      <c r="K5" s="28">
        <v>356368.6143897876</v>
      </c>
      <c r="L5" s="28">
        <v>288693.62452018936</v>
      </c>
      <c r="M5" s="90">
        <v>4449191.47133807</v>
      </c>
      <c r="N5" s="28">
        <f>'GDP by Eco_Activity N''MN'!M5</f>
        <v>457102.67463983037</v>
      </c>
      <c r="O5" s="28">
        <f>'GDP by Eco_Activity N''MN'!N5</f>
        <v>357811.58372671867</v>
      </c>
      <c r="P5" s="28">
        <f>'GDP by Eco_Activity N''MN'!O5</f>
        <v>448239.50408411154</v>
      </c>
      <c r="Q5" s="28">
        <f>'GDP by Eco_Activity N''MN'!P5</f>
        <v>369658.68778812216</v>
      </c>
      <c r="R5" s="28">
        <f>'GDP by Eco_Activity N''MN'!Q5</f>
        <v>406418.9363082386</v>
      </c>
      <c r="S5" s="28">
        <f>'GDP by Eco_Activity N''MN'!R5</f>
        <v>179954.42283706527</v>
      </c>
      <c r="T5" s="28">
        <f>'GDP by Eco_Activity N''MN'!S5</f>
        <v>293678.11839397479</v>
      </c>
      <c r="U5" s="28">
        <f>'GDP by Eco_Activity N''MN'!T5</f>
        <v>311670.73435678048</v>
      </c>
      <c r="V5" s="28">
        <f>'GDP by Eco_Activity N''MN'!U5</f>
        <v>771241.65622466698</v>
      </c>
      <c r="W5" s="28">
        <f>'GDP by Eco_Activity N''MN'!V5</f>
        <v>709795.96767541638</v>
      </c>
      <c r="X5" s="28">
        <f>'GDP by Eco_Activity N''MN'!W5</f>
        <v>96266.994030210873</v>
      </c>
      <c r="Y5" s="90">
        <f>SUM(N5:X5)</f>
        <v>4401839.280065137</v>
      </c>
      <c r="Z5" s="98">
        <f>Y5+M5</f>
        <v>8851030.751403207</v>
      </c>
      <c r="AA5" s="94"/>
      <c r="AB5" s="28" t="s">
        <v>14</v>
      </c>
      <c r="AD5" s="33">
        <f t="shared" ref="AD5:AP6" si="0">B5/B$58*100</f>
        <v>14.550613096195782</v>
      </c>
      <c r="AE5" s="33">
        <f t="shared" si="0"/>
        <v>5.8290572769035656</v>
      </c>
      <c r="AF5" s="33">
        <f t="shared" si="0"/>
        <v>26.753109703776488</v>
      </c>
      <c r="AG5" s="33">
        <f t="shared" si="0"/>
        <v>9.530960355604142</v>
      </c>
      <c r="AH5" s="33">
        <f t="shared" si="0"/>
        <v>35.373494822601849</v>
      </c>
      <c r="AI5" s="33">
        <f t="shared" si="0"/>
        <v>20.072228554082308</v>
      </c>
      <c r="AJ5" s="33">
        <f t="shared" si="0"/>
        <v>31.213220893021376</v>
      </c>
      <c r="AK5" s="33">
        <f t="shared" si="0"/>
        <v>35.716574201096783</v>
      </c>
      <c r="AL5" s="33">
        <f t="shared" si="0"/>
        <v>28.59569753149389</v>
      </c>
      <c r="AM5" s="33">
        <f t="shared" si="0"/>
        <v>8.4657090753104889</v>
      </c>
      <c r="AN5" s="33">
        <f t="shared" si="0"/>
        <v>41.180346886547788</v>
      </c>
      <c r="AO5" s="103">
        <f t="shared" si="0"/>
        <v>18.043660971731533</v>
      </c>
      <c r="AP5" s="33">
        <f t="shared" si="0"/>
        <v>25.565655700357436</v>
      </c>
      <c r="AQ5" s="33">
        <f t="shared" ref="AQ5:AQ58" si="1">O5/O$58*100</f>
        <v>32.716392203627343</v>
      </c>
      <c r="AR5" s="33">
        <f t="shared" ref="AR5:AR58" si="2">P5/P$58*100</f>
        <v>46.844735628366145</v>
      </c>
      <c r="AS5" s="33">
        <f t="shared" ref="AS5:AS58" si="3">Q5/Q$58*100</f>
        <v>24.917547651723083</v>
      </c>
      <c r="AT5" s="33">
        <f t="shared" ref="AT5:AT58" si="4">R5/R$58*100</f>
        <v>46.187832840208301</v>
      </c>
      <c r="AU5" s="33">
        <f t="shared" ref="AU5:AU58" si="5">S5/S$58*100</f>
        <v>25.263849877547862</v>
      </c>
      <c r="AV5" s="33">
        <f t="shared" ref="AV5:AV58" si="6">T5/T$58*100</f>
        <v>31.369933653695597</v>
      </c>
      <c r="AW5" s="33">
        <f t="shared" ref="AW5:AW58" si="7">U5/U$58*100</f>
        <v>29.481050345974285</v>
      </c>
      <c r="AX5" s="33">
        <f t="shared" ref="AX5:AX58" si="8">V5/V$58*100</f>
        <v>44.530659755104054</v>
      </c>
      <c r="AY5" s="33">
        <f t="shared" ref="AY5:AY58" si="9">W5/W$58*100</f>
        <v>37.025291260813106</v>
      </c>
      <c r="AZ5" s="33">
        <f t="shared" ref="AZ5:BB58" si="10">X5/X$58*100</f>
        <v>1.2942821194129226</v>
      </c>
      <c r="BA5" s="103">
        <f t="shared" si="10"/>
        <v>22.015278122400858</v>
      </c>
      <c r="BB5" s="100">
        <f t="shared" si="10"/>
        <v>19.822073977008355</v>
      </c>
      <c r="BC5" s="35" t="s">
        <v>14</v>
      </c>
      <c r="BD5" s="36">
        <v>16816553.01213238</v>
      </c>
      <c r="BE5" s="33">
        <f t="shared" ref="BE5:BO5" si="11">B5/$BD5*100</f>
        <v>3.5667717995437256</v>
      </c>
      <c r="BF5" s="33">
        <f t="shared" si="11"/>
        <v>0.91730730760060364</v>
      </c>
      <c r="BG5" s="33">
        <f t="shared" si="11"/>
        <v>1.5325258490353919</v>
      </c>
      <c r="BH5" s="33">
        <f t="shared" si="11"/>
        <v>2.187030908051776</v>
      </c>
      <c r="BI5" s="33">
        <f t="shared" si="11"/>
        <v>4.2518890435425822</v>
      </c>
      <c r="BJ5" s="33">
        <f t="shared" si="11"/>
        <v>2.2468009839053735</v>
      </c>
      <c r="BK5" s="33">
        <f t="shared" si="11"/>
        <v>3.215777123927515</v>
      </c>
      <c r="BL5" s="33">
        <f t="shared" si="11"/>
        <v>2.0945392398673417</v>
      </c>
      <c r="BM5" s="33">
        <f t="shared" si="11"/>
        <v>2.6086953615961193</v>
      </c>
      <c r="BN5" s="33">
        <f t="shared" si="11"/>
        <v>2.1191537536419252</v>
      </c>
      <c r="BO5" s="33">
        <f t="shared" si="11"/>
        <v>1.7167229473954029</v>
      </c>
      <c r="BP5" s="103">
        <f t="shared" ref="BP5:CA5" si="12">M5/$BD5*100</f>
        <v>26.457214318107763</v>
      </c>
      <c r="BQ5" s="33">
        <f t="shared" si="12"/>
        <v>2.7181710443873457</v>
      </c>
      <c r="BR5" s="33">
        <f t="shared" si="12"/>
        <v>2.1277344023390157</v>
      </c>
      <c r="BS5" s="33">
        <f t="shared" si="12"/>
        <v>2.6654660069797127</v>
      </c>
      <c r="BT5" s="33">
        <f t="shared" si="12"/>
        <v>2.1981834655498673</v>
      </c>
      <c r="BU5" s="33">
        <f t="shared" si="12"/>
        <v>2.4167790867428405</v>
      </c>
      <c r="BV5" s="33">
        <f t="shared" si="12"/>
        <v>1.0701029081717062</v>
      </c>
      <c r="BW5" s="33">
        <f t="shared" si="12"/>
        <v>1.7463633491483028</v>
      </c>
      <c r="BX5" s="33">
        <f t="shared" si="12"/>
        <v>1.8533568331864692</v>
      </c>
      <c r="BY5" s="33">
        <f t="shared" si="12"/>
        <v>4.5862053636571725</v>
      </c>
      <c r="BZ5" s="33">
        <f t="shared" si="12"/>
        <v>4.2208172338488792</v>
      </c>
      <c r="CA5" s="33">
        <f t="shared" si="12"/>
        <v>0.57245378384475465</v>
      </c>
      <c r="CB5" s="106">
        <f>SUM(BQ5:CA5)</f>
        <v>26.175633477856067</v>
      </c>
      <c r="CC5" s="34">
        <f>CB5+BP5</f>
        <v>52.632847795963826</v>
      </c>
      <c r="CD5" s="34"/>
      <c r="CE5" s="34"/>
      <c r="CF5" s="34"/>
      <c r="CG5" s="34"/>
      <c r="CH5" s="34"/>
      <c r="CI5" s="34"/>
      <c r="CJ5" s="34"/>
    </row>
    <row r="6" spans="1:89" x14ac:dyDescent="0.2">
      <c r="A6" s="22" t="s">
        <v>15</v>
      </c>
      <c r="B6" s="22">
        <v>493518.79828745237</v>
      </c>
      <c r="C6" s="22">
        <v>111019.28636271667</v>
      </c>
      <c r="D6" s="22">
        <v>229802.087083249</v>
      </c>
      <c r="E6" s="22">
        <v>295840.85164021124</v>
      </c>
      <c r="F6" s="22">
        <v>659787.27527791611</v>
      </c>
      <c r="G6" s="22">
        <v>276599.50362640346</v>
      </c>
      <c r="H6" s="22">
        <v>498716.76627228945</v>
      </c>
      <c r="I6" s="22">
        <v>312975.30474161479</v>
      </c>
      <c r="J6" s="22">
        <v>368989.22839911404</v>
      </c>
      <c r="K6" s="22">
        <v>300562.24686737679</v>
      </c>
      <c r="L6" s="22">
        <v>152591.94715402648</v>
      </c>
      <c r="M6" s="89">
        <v>3700403.2957123709</v>
      </c>
      <c r="N6" s="28">
        <f>'GDP by Eco_Activity N''MN'!M6</f>
        <v>439185.88313264132</v>
      </c>
      <c r="O6" s="28">
        <f>'GDP by Eco_Activity N''MN'!N6</f>
        <v>330116.64090381638</v>
      </c>
      <c r="P6" s="28">
        <f>'GDP by Eco_Activity N''MN'!O6</f>
        <v>413739.75245408592</v>
      </c>
      <c r="Q6" s="28">
        <f>'GDP by Eco_Activity N''MN'!P6</f>
        <v>312347.49659760122</v>
      </c>
      <c r="R6" s="28">
        <f>'GDP by Eco_Activity N''MN'!Q6</f>
        <v>361708.0914071626</v>
      </c>
      <c r="S6" s="28">
        <f>'GDP by Eco_Activity N''MN'!R6</f>
        <v>146876.84446304073</v>
      </c>
      <c r="T6" s="28">
        <f>'GDP by Eco_Activity N''MN'!S6</f>
        <v>209656.40728344518</v>
      </c>
      <c r="U6" s="28">
        <f>'GDP by Eco_Activity N''MN'!T6</f>
        <v>255104.55828965423</v>
      </c>
      <c r="V6" s="28">
        <f>'GDP by Eco_Activity N''MN'!U6</f>
        <v>715533.23639377067</v>
      </c>
      <c r="W6" s="28">
        <f>'GDP by Eco_Activity N''MN'!V6</f>
        <v>645067.01965611521</v>
      </c>
      <c r="X6" s="28">
        <f>'GDP by Eco_Activity N''MN'!W6</f>
        <v>83046.943948456668</v>
      </c>
      <c r="Y6" s="90">
        <f t="shared" ref="Y6:Y69" si="13">SUM(N6:X6)</f>
        <v>3912382.8745297901</v>
      </c>
      <c r="Z6" s="98">
        <f t="shared" ref="Z6:Z69" si="14">Y6+M6</f>
        <v>7612786.1702421606</v>
      </c>
      <c r="AA6" s="93"/>
      <c r="AB6" s="22" t="s">
        <v>15</v>
      </c>
      <c r="AD6" s="37">
        <f t="shared" si="0"/>
        <v>11.972164835476793</v>
      </c>
      <c r="AE6" s="37">
        <f t="shared" si="0"/>
        <v>4.1951251384888533</v>
      </c>
      <c r="AF6" s="37">
        <f t="shared" si="0"/>
        <v>23.855221308527522</v>
      </c>
      <c r="AG6" s="37">
        <f t="shared" si="0"/>
        <v>7.6666017811922167</v>
      </c>
      <c r="AH6" s="37">
        <f t="shared" si="0"/>
        <v>32.640965864075191</v>
      </c>
      <c r="AI6" s="37">
        <f t="shared" si="0"/>
        <v>14.694181632797648</v>
      </c>
      <c r="AJ6" s="37">
        <f t="shared" si="0"/>
        <v>28.785225276220881</v>
      </c>
      <c r="AK6" s="37">
        <f t="shared" si="0"/>
        <v>31.736160629211728</v>
      </c>
      <c r="AL6" s="37">
        <f t="shared" si="0"/>
        <v>24.052157350930312</v>
      </c>
      <c r="AM6" s="37">
        <f t="shared" si="0"/>
        <v>7.1400017797801318</v>
      </c>
      <c r="AN6" s="33">
        <f t="shared" si="0"/>
        <v>21.766290566133133</v>
      </c>
      <c r="AO6" s="103">
        <f t="shared" si="0"/>
        <v>15.006956422675982</v>
      </c>
      <c r="AP6" s="33">
        <f t="shared" si="0"/>
        <v>24.563573349190264</v>
      </c>
      <c r="AQ6" s="33">
        <f t="shared" si="1"/>
        <v>30.184113617188036</v>
      </c>
      <c r="AR6" s="33">
        <f t="shared" si="2"/>
        <v>43.239226230761645</v>
      </c>
      <c r="AS6" s="33">
        <f t="shared" si="3"/>
        <v>21.054377693479498</v>
      </c>
      <c r="AT6" s="33">
        <f t="shared" si="4"/>
        <v>41.106630056711133</v>
      </c>
      <c r="AU6" s="33">
        <f t="shared" si="5"/>
        <v>20.620079742979893</v>
      </c>
      <c r="AV6" s="33">
        <f t="shared" si="6"/>
        <v>22.394952754807598</v>
      </c>
      <c r="AW6" s="33">
        <f t="shared" si="7"/>
        <v>24.130434774204883</v>
      </c>
      <c r="AX6" s="33">
        <f t="shared" si="8"/>
        <v>41.31411579775655</v>
      </c>
      <c r="AY6" s="33">
        <f t="shared" si="9"/>
        <v>33.648816523615658</v>
      </c>
      <c r="AZ6" s="33">
        <f t="shared" si="10"/>
        <v>1.1165423383911102</v>
      </c>
      <c r="BA6" s="103">
        <f t="shared" si="10"/>
        <v>19.567319846084182</v>
      </c>
      <c r="BB6" s="100">
        <f t="shared" si="10"/>
        <v>17.048998571580263</v>
      </c>
      <c r="BC6" s="38" t="s">
        <v>15</v>
      </c>
      <c r="BD6" s="39">
        <v>14862324.872370999</v>
      </c>
      <c r="BE6" s="37">
        <f t="shared" ref="BE6:BE37" si="15">B6/$BD6*100</f>
        <v>3.3206029509212374</v>
      </c>
      <c r="BF6" s="37">
        <f t="shared" ref="BF6:BF37" si="16">C6/$BD6*100</f>
        <v>0.74698465627743793</v>
      </c>
      <c r="BG6" s="37">
        <f t="shared" ref="BG6:BG37" si="17">D6/$BD6*100</f>
        <v>1.5462055166782831</v>
      </c>
      <c r="BH6" s="37">
        <f t="shared" ref="BH6:BH37" si="18">E6/$BD6*100</f>
        <v>1.9905422212252819</v>
      </c>
      <c r="BI6" s="37">
        <f t="shared" ref="BI6:BI37" si="19">F6/$BD6*100</f>
        <v>4.4393275005343069</v>
      </c>
      <c r="BJ6" s="37">
        <f t="shared" ref="BJ6:BJ37" si="20">G6/$BD6*100</f>
        <v>1.8610783037087339</v>
      </c>
      <c r="BK6" s="37">
        <f t="shared" ref="BK6:BK37" si="21">H6/$BD6*100</f>
        <v>3.3555770752892227</v>
      </c>
      <c r="BL6" s="37">
        <f t="shared" ref="BL6:BL37" si="22">I6/$BD6*100</f>
        <v>2.1058300597602639</v>
      </c>
      <c r="BM6" s="37">
        <f t="shared" ref="BM6:BM37" si="23">J6/$BD6*100</f>
        <v>2.4827153999645337</v>
      </c>
      <c r="BN6" s="37">
        <f t="shared" ref="BN6:BN37" si="24">K6/$BD6*100</f>
        <v>2.0223097627620881</v>
      </c>
      <c r="BO6" s="33">
        <f t="shared" ref="BO6:BO58" si="25">L6/$BD6*100</f>
        <v>1.0267030795275796</v>
      </c>
      <c r="BP6" s="103">
        <f t="shared" ref="BP6:BP69" si="26">M6/$BD6*100</f>
        <v>24.897876526648975</v>
      </c>
      <c r="BQ6" s="33">
        <f t="shared" ref="BQ6:BQ69" si="27">N6/$BD6*100</f>
        <v>2.9550281460277192</v>
      </c>
      <c r="BR6" s="33">
        <f t="shared" ref="BR6:BR58" si="28">O6/$BD6*100</f>
        <v>2.2211642104358909</v>
      </c>
      <c r="BS6" s="33">
        <f t="shared" ref="BS6:BS58" si="29">P6/$BD6*100</f>
        <v>2.7838158296702717</v>
      </c>
      <c r="BT6" s="33">
        <f t="shared" ref="BT6:BT58" si="30">Q6/$BD6*100</f>
        <v>2.1016059013637491</v>
      </c>
      <c r="BU6" s="33">
        <f t="shared" ref="BU6:BU58" si="31">R6/$BD6*100</f>
        <v>2.4337248345282538</v>
      </c>
      <c r="BV6" s="33">
        <f t="shared" ref="BV6:BV58" si="32">S6/$BD6*100</f>
        <v>0.98824945440456746</v>
      </c>
      <c r="BW6" s="33">
        <f t="shared" ref="BW6:BW58" si="33">T6/$BD6*100</f>
        <v>1.4106568728906981</v>
      </c>
      <c r="BX6" s="33">
        <f t="shared" ref="BX6:BX58" si="34">U6/$BD6*100</f>
        <v>1.7164512314213545</v>
      </c>
      <c r="BY6" s="33">
        <f t="shared" ref="BY6:BY58" si="35">V6/$BD6*100</f>
        <v>4.814409875563574</v>
      </c>
      <c r="BZ6" s="33">
        <f t="shared" ref="BZ6:BZ58" si="36">W6/$BD6*100</f>
        <v>4.3402834024661381</v>
      </c>
      <c r="CA6" s="33">
        <f t="shared" ref="CA6:CA58" si="37">X6/$BD6*100</f>
        <v>0.55877492022019104</v>
      </c>
      <c r="CB6" s="106">
        <f t="shared" ref="CB6:CB58" si="38">SUM(BQ6:CA6)</f>
        <v>26.324164678992407</v>
      </c>
      <c r="CC6" s="34">
        <f t="shared" ref="CC6:CC58" si="39">CB6+BP6</f>
        <v>51.222041205641382</v>
      </c>
      <c r="CD6" s="31"/>
      <c r="CE6" s="31"/>
      <c r="CF6" s="31"/>
      <c r="CG6" s="31"/>
      <c r="CH6" s="31"/>
      <c r="CI6" s="31"/>
      <c r="CJ6" s="31"/>
      <c r="CK6" s="31"/>
    </row>
    <row r="7" spans="1:89" x14ac:dyDescent="0.2">
      <c r="A7" s="22" t="s">
        <v>16</v>
      </c>
      <c r="B7" s="22">
        <v>26142.866736627544</v>
      </c>
      <c r="C7" s="22">
        <v>18180.994972465414</v>
      </c>
      <c r="D7" s="22">
        <v>10219.123208303283</v>
      </c>
      <c r="E7" s="22">
        <v>30470.980141798555</v>
      </c>
      <c r="F7" s="22">
        <v>47726.224283600808</v>
      </c>
      <c r="G7" s="22">
        <v>97405.891244570113</v>
      </c>
      <c r="H7" s="22">
        <v>29251.069606027057</v>
      </c>
      <c r="I7" s="22">
        <v>27957.240657337996</v>
      </c>
      <c r="J7" s="22">
        <v>55371.349177318174</v>
      </c>
      <c r="K7" s="22">
        <v>12796.591872954685</v>
      </c>
      <c r="L7" s="22">
        <v>120651.4660324881</v>
      </c>
      <c r="M7" s="89">
        <v>476173.7979334917</v>
      </c>
      <c r="N7" s="28">
        <f>'GDP by Eco_Activity N''MN'!M7</f>
        <v>16008.781465002108</v>
      </c>
      <c r="O7" s="28">
        <f>'GDP by Eco_Activity N''MN'!N7</f>
        <v>27116.427619570997</v>
      </c>
      <c r="P7" s="28">
        <f>'GDP by Eco_Activity N''MN'!O7</f>
        <v>24564.623941631893</v>
      </c>
      <c r="Q7" s="28">
        <f>'GDP by Eco_Activity N''MN'!P7</f>
        <v>23226.69213516793</v>
      </c>
      <c r="R7" s="28">
        <f>'GDP by Eco_Activity N''MN'!Q7</f>
        <v>5657.723438805534</v>
      </c>
      <c r="S7" s="28">
        <f>'GDP by Eco_Activity N''MN'!R7</f>
        <v>32273.237660993811</v>
      </c>
      <c r="T7" s="28">
        <f>'GDP by Eco_Activity N''MN'!S7</f>
        <v>83150.473254422803</v>
      </c>
      <c r="U7" s="28">
        <f>'GDP by Eco_Activity N''MN'!T7</f>
        <v>52135.74177849845</v>
      </c>
      <c r="V7" s="28">
        <f>'GDP by Eco_Activity N''MN'!U7</f>
        <v>50913.885742251456</v>
      </c>
      <c r="W7" s="28">
        <f>'GDP by Eco_Activity N''MN'!V7</f>
        <v>18728.513726055658</v>
      </c>
      <c r="X7" s="28">
        <f>'GDP by Eco_Activity N''MN'!W7</f>
        <v>12700.389658690683</v>
      </c>
      <c r="Y7" s="90">
        <f t="shared" si="13"/>
        <v>346476.49042109132</v>
      </c>
      <c r="Z7" s="98">
        <f t="shared" si="14"/>
        <v>822650.28835458308</v>
      </c>
      <c r="AA7" s="93"/>
      <c r="AB7" s="22" t="s">
        <v>16</v>
      </c>
      <c r="AD7" s="37">
        <f t="shared" ref="AD7:AD58" si="40">B7/B$58*100</f>
        <v>0.63419409945253513</v>
      </c>
      <c r="AE7" s="37">
        <f t="shared" ref="AE7:AP13" si="41">C7/C$58*100</f>
        <v>0.6870117035569705</v>
      </c>
      <c r="AF7" s="37">
        <f t="shared" si="41"/>
        <v>1.0608234625165616</v>
      </c>
      <c r="AG7" s="37">
        <f t="shared" si="41"/>
        <v>0.78964372004272898</v>
      </c>
      <c r="AH7" s="37">
        <f t="shared" si="41"/>
        <v>2.3611095818815544</v>
      </c>
      <c r="AI7" s="37">
        <f t="shared" si="41"/>
        <v>5.1746291634184232</v>
      </c>
      <c r="AJ7" s="37">
        <f t="shared" si="41"/>
        <v>1.6883303011316686</v>
      </c>
      <c r="AK7" s="37">
        <f t="shared" si="41"/>
        <v>2.8349057155909003</v>
      </c>
      <c r="AL7" s="37">
        <f t="shared" si="41"/>
        <v>3.6093205455462019</v>
      </c>
      <c r="AM7" s="37">
        <f t="shared" si="41"/>
        <v>0.30398923916859211</v>
      </c>
      <c r="AN7" s="33">
        <f t="shared" si="41"/>
        <v>17.210179933297887</v>
      </c>
      <c r="AO7" s="103">
        <f t="shared" si="41"/>
        <v>1.9311190873405475</v>
      </c>
      <c r="AP7" s="33">
        <f t="shared" si="41"/>
        <v>0.89536775394935475</v>
      </c>
      <c r="AQ7" s="33">
        <f t="shared" si="1"/>
        <v>2.4793822265986969</v>
      </c>
      <c r="AR7" s="33">
        <f t="shared" si="2"/>
        <v>2.5672063793378816</v>
      </c>
      <c r="AS7" s="33">
        <f t="shared" si="3"/>
        <v>1.5656394051846902</v>
      </c>
      <c r="AT7" s="33">
        <f t="shared" si="4"/>
        <v>0.64297689182840678</v>
      </c>
      <c r="AU7" s="33">
        <f t="shared" si="5"/>
        <v>4.5308485252846724</v>
      </c>
      <c r="AV7" s="33">
        <f t="shared" si="6"/>
        <v>8.8819175345075667</v>
      </c>
      <c r="AW7" s="33">
        <f t="shared" si="7"/>
        <v>4.931539149380483</v>
      </c>
      <c r="AX7" s="33">
        <f t="shared" si="8"/>
        <v>2.9397127404876415</v>
      </c>
      <c r="AY7" s="33">
        <f t="shared" si="9"/>
        <v>0.97694084943920934</v>
      </c>
      <c r="AZ7" s="33">
        <f t="shared" si="10"/>
        <v>0.17075309570444822</v>
      </c>
      <c r="BA7" s="103">
        <f t="shared" si="10"/>
        <v>1.7328611551171422</v>
      </c>
      <c r="BB7" s="100">
        <f t="shared" si="10"/>
        <v>1.8423430367572289</v>
      </c>
      <c r="BC7" s="38" t="s">
        <v>16</v>
      </c>
      <c r="BD7" s="39">
        <v>1399484.7279330357</v>
      </c>
      <c r="BE7" s="37">
        <f t="shared" si="15"/>
        <v>1.8680351571423837</v>
      </c>
      <c r="BF7" s="37">
        <f t="shared" si="16"/>
        <v>1.2991206413033012</v>
      </c>
      <c r="BG7" s="37">
        <f t="shared" si="17"/>
        <v>0.7302061254642187</v>
      </c>
      <c r="BH7" s="37">
        <f t="shared" si="18"/>
        <v>2.1772999400145343</v>
      </c>
      <c r="BI7" s="37">
        <f t="shared" si="19"/>
        <v>3.4102711755983144</v>
      </c>
      <c r="BJ7" s="37">
        <f t="shared" si="20"/>
        <v>6.9601253447355171</v>
      </c>
      <c r="BK7" s="37">
        <f t="shared" si="21"/>
        <v>2.0901313906604271</v>
      </c>
      <c r="BL7" s="37">
        <f t="shared" si="22"/>
        <v>1.9976810106837928</v>
      </c>
      <c r="BM7" s="37">
        <f t="shared" si="23"/>
        <v>3.9565525848287533</v>
      </c>
      <c r="BN7" s="37">
        <f t="shared" si="24"/>
        <v>0.91437881511251418</v>
      </c>
      <c r="BO7" s="33">
        <f t="shared" si="25"/>
        <v>8.6211348808846147</v>
      </c>
      <c r="BP7" s="103">
        <f t="shared" si="26"/>
        <v>34.024937066428372</v>
      </c>
      <c r="BQ7" s="33">
        <f t="shared" si="27"/>
        <v>1.1439054064309959</v>
      </c>
      <c r="BR7" s="33">
        <f t="shared" si="28"/>
        <v>1.9376008239561511</v>
      </c>
      <c r="BS7" s="33">
        <f t="shared" si="29"/>
        <v>1.7552620226097451</v>
      </c>
      <c r="BT7" s="33">
        <f t="shared" si="30"/>
        <v>1.6596602786421624</v>
      </c>
      <c r="BU7" s="33">
        <f t="shared" si="31"/>
        <v>0.40427189563988236</v>
      </c>
      <c r="BV7" s="33">
        <f t="shared" si="32"/>
        <v>2.3060800176547596</v>
      </c>
      <c r="BW7" s="33">
        <f t="shared" si="33"/>
        <v>5.9415062983382185</v>
      </c>
      <c r="BX7" s="33">
        <f t="shared" si="34"/>
        <v>3.7253526771599828</v>
      </c>
      <c r="BY7" s="33">
        <f t="shared" si="35"/>
        <v>3.6380451123213433</v>
      </c>
      <c r="BZ7" s="33">
        <f t="shared" si="36"/>
        <v>1.3382435229369507</v>
      </c>
      <c r="CA7" s="33">
        <f t="shared" si="37"/>
        <v>0.90750469835054803</v>
      </c>
      <c r="CB7" s="106">
        <f t="shared" si="38"/>
        <v>24.757432754040739</v>
      </c>
      <c r="CC7" s="34">
        <f t="shared" si="39"/>
        <v>58.782369820469114</v>
      </c>
      <c r="CD7" s="31"/>
      <c r="CE7" s="31"/>
      <c r="CF7" s="31"/>
      <c r="CG7" s="31"/>
      <c r="CH7" s="31"/>
      <c r="CI7" s="31"/>
      <c r="CJ7" s="31"/>
      <c r="CK7" s="31"/>
    </row>
    <row r="8" spans="1:89" x14ac:dyDescent="0.2">
      <c r="A8" s="22" t="s">
        <v>17</v>
      </c>
      <c r="B8" s="22">
        <v>4464.6817666422094</v>
      </c>
      <c r="C8" s="22">
        <v>3977.67451109481</v>
      </c>
      <c r="D8" s="22">
        <v>5952.9090221896104</v>
      </c>
      <c r="E8" s="22">
        <v>21408.121038935584</v>
      </c>
      <c r="F8" s="22">
        <v>4267.2820854790061</v>
      </c>
      <c r="G8" s="22">
        <v>1976.2345110948099</v>
      </c>
      <c r="H8" s="22">
        <v>9375.2191431932533</v>
      </c>
      <c r="I8" s="22">
        <v>8929.3635332844187</v>
      </c>
      <c r="J8" s="22">
        <v>10417.59078883182</v>
      </c>
      <c r="K8" s="22">
        <v>3712.4355112445742</v>
      </c>
      <c r="L8" s="22">
        <v>744.1136277737013</v>
      </c>
      <c r="M8" s="89">
        <v>75225.625539763787</v>
      </c>
      <c r="N8" s="28">
        <f>'GDP by Eco_Activity N''MN'!M8</f>
        <v>765.18174421939386</v>
      </c>
      <c r="O8" s="28">
        <f>'GDP by Eco_Activity N''MN'!N8</f>
        <v>134.87526517158699</v>
      </c>
      <c r="P8" s="28">
        <f>'GDP by Eco_Activity N''MN'!O8</f>
        <v>1291.2884937276251</v>
      </c>
      <c r="Q8" s="28">
        <f>'GDP by Eco_Activity N''MN'!P8</f>
        <v>31667.375352327315</v>
      </c>
      <c r="R8" s="28">
        <f>'GDP by Eco_Activity N''MN'!Q8</f>
        <v>35732.469139352244</v>
      </c>
      <c r="S8" s="28">
        <f>'GDP by Eco_Activity N''MN'!R8</f>
        <v>396.64496519910347</v>
      </c>
      <c r="T8" s="28">
        <f>'GDP by Eco_Activity N''MN'!S8</f>
        <v>466.98881145733088</v>
      </c>
      <c r="U8" s="28">
        <f>'GDP by Eco_Activity N''MN'!T8</f>
        <v>1076.2997062258971</v>
      </c>
      <c r="V8" s="28">
        <f>'GDP by Eco_Activity N''MN'!U8</f>
        <v>894.83563112536865</v>
      </c>
      <c r="W8" s="28">
        <f>'GDP by Eco_Activity N''MN'!V8</f>
        <v>27951.034500657934</v>
      </c>
      <c r="X8" s="28">
        <f>'GDP by Eco_Activity N''MN'!W8</f>
        <v>129.69057731157193</v>
      </c>
      <c r="Y8" s="90">
        <f t="shared" si="13"/>
        <v>100506.68418677535</v>
      </c>
      <c r="Z8" s="98">
        <f t="shared" si="14"/>
        <v>175732.30972653913</v>
      </c>
      <c r="AA8" s="93"/>
      <c r="AB8" s="22" t="s">
        <v>17</v>
      </c>
      <c r="AD8" s="37">
        <f t="shared" si="40"/>
        <v>0.10830774072572398</v>
      </c>
      <c r="AE8" s="37">
        <f t="shared" si="41"/>
        <v>0.15030579713601994</v>
      </c>
      <c r="AF8" s="37">
        <f t="shared" si="41"/>
        <v>0.61795766938539143</v>
      </c>
      <c r="AG8" s="37">
        <f t="shared" si="41"/>
        <v>0.55478321529673968</v>
      </c>
      <c r="AH8" s="37">
        <f t="shared" si="41"/>
        <v>0.21111078388989657</v>
      </c>
      <c r="AI8" s="37">
        <f t="shared" si="41"/>
        <v>0.10498626524743408</v>
      </c>
      <c r="AJ8" s="37">
        <f t="shared" si="41"/>
        <v>0.54112436818178655</v>
      </c>
      <c r="AK8" s="37">
        <f t="shared" si="41"/>
        <v>0.90545072124107362</v>
      </c>
      <c r="AL8" s="37">
        <f t="shared" si="41"/>
        <v>0.67905920711474832</v>
      </c>
      <c r="AM8" s="37">
        <f t="shared" si="41"/>
        <v>8.8190704035099127E-2</v>
      </c>
      <c r="AN8" s="33">
        <f t="shared" si="41"/>
        <v>0.10614317294210132</v>
      </c>
      <c r="AO8" s="103">
        <f t="shared" si="41"/>
        <v>0.30507693192572638</v>
      </c>
      <c r="AP8" s="33">
        <f t="shared" si="41"/>
        <v>4.2796452758291068E-2</v>
      </c>
      <c r="AQ8" s="33">
        <f t="shared" si="1"/>
        <v>1.2332278424200097E-2</v>
      </c>
      <c r="AR8" s="33">
        <f t="shared" si="2"/>
        <v>0.13495032802211662</v>
      </c>
      <c r="AS8" s="33">
        <f t="shared" si="3"/>
        <v>2.1345997278410818</v>
      </c>
      <c r="AT8" s="33">
        <f t="shared" si="4"/>
        <v>4.0608474756810873</v>
      </c>
      <c r="AU8" s="33">
        <f t="shared" si="5"/>
        <v>5.5685093466962925E-2</v>
      </c>
      <c r="AV8" s="33">
        <f t="shared" si="6"/>
        <v>4.9882531638881497E-2</v>
      </c>
      <c r="AW8" s="33">
        <f t="shared" si="7"/>
        <v>0.10180758835791122</v>
      </c>
      <c r="AX8" s="33">
        <f t="shared" si="8"/>
        <v>5.166684229875125E-2</v>
      </c>
      <c r="AY8" s="33">
        <f t="shared" si="9"/>
        <v>1.4580178538026642</v>
      </c>
      <c r="AZ8" s="33">
        <f t="shared" si="10"/>
        <v>1.7436526086815336E-3</v>
      </c>
      <c r="BA8" s="103">
        <f t="shared" si="10"/>
        <v>0.50267228418649246</v>
      </c>
      <c r="BB8" s="100">
        <f t="shared" si="10"/>
        <v>0.39355629207341331</v>
      </c>
      <c r="BC8" s="38" t="s">
        <v>17</v>
      </c>
      <c r="BD8" s="39">
        <v>187950.18304550971</v>
      </c>
      <c r="BE8" s="37">
        <f t="shared" si="15"/>
        <v>2.3754601854051636</v>
      </c>
      <c r="BF8" s="37">
        <f t="shared" si="16"/>
        <v>2.1163451115829282</v>
      </c>
      <c r="BG8" s="37">
        <f t="shared" si="17"/>
        <v>3.1672802472068837</v>
      </c>
      <c r="BH8" s="37">
        <f t="shared" si="18"/>
        <v>11.390316674366783</v>
      </c>
      <c r="BI8" s="37">
        <f t="shared" si="19"/>
        <v>2.270432524370428</v>
      </c>
      <c r="BJ8" s="37">
        <f t="shared" si="20"/>
        <v>1.0514671915037668</v>
      </c>
      <c r="BK8" s="37">
        <f t="shared" si="21"/>
        <v>4.9881404696068667</v>
      </c>
      <c r="BL8" s="37">
        <f t="shared" si="22"/>
        <v>4.7509203708103271</v>
      </c>
      <c r="BM8" s="37">
        <f t="shared" si="23"/>
        <v>5.5427404326120477</v>
      </c>
      <c r="BN8" s="37">
        <f t="shared" si="24"/>
        <v>1.9752231421587156</v>
      </c>
      <c r="BO8" s="33">
        <f t="shared" si="25"/>
        <v>0.39591003090086047</v>
      </c>
      <c r="BP8" s="103">
        <f t="shared" si="26"/>
        <v>40.024236380524762</v>
      </c>
      <c r="BQ8" s="33">
        <f t="shared" si="27"/>
        <v>0.40711944613223122</v>
      </c>
      <c r="BR8" s="33">
        <f t="shared" si="28"/>
        <v>7.1761177874952481E-2</v>
      </c>
      <c r="BS8" s="33">
        <f t="shared" si="29"/>
        <v>0.68703763561377129</v>
      </c>
      <c r="BT8" s="33">
        <f t="shared" si="30"/>
        <v>16.848813254233157</v>
      </c>
      <c r="BU8" s="33">
        <f t="shared" si="31"/>
        <v>19.011670305583099</v>
      </c>
      <c r="BV8" s="33">
        <f t="shared" si="32"/>
        <v>0.21103728592967694</v>
      </c>
      <c r="BW8" s="33">
        <f t="shared" si="33"/>
        <v>0.24846414293954455</v>
      </c>
      <c r="BX8" s="33">
        <f t="shared" si="34"/>
        <v>0.57265158713108832</v>
      </c>
      <c r="BY8" s="33">
        <f t="shared" si="35"/>
        <v>0.47610255900027282</v>
      </c>
      <c r="BZ8" s="33">
        <f t="shared" si="36"/>
        <v>14.871512252738775</v>
      </c>
      <c r="CA8" s="33">
        <f t="shared" si="37"/>
        <v>6.9002634214072059E-2</v>
      </c>
      <c r="CB8" s="106">
        <f t="shared" si="38"/>
        <v>53.475172281390648</v>
      </c>
      <c r="CC8" s="34">
        <f t="shared" si="39"/>
        <v>93.49940866191541</v>
      </c>
      <c r="CD8" s="31"/>
      <c r="CE8" s="31"/>
      <c r="CF8" s="31"/>
      <c r="CG8" s="31"/>
      <c r="CH8" s="31"/>
      <c r="CI8" s="31"/>
      <c r="CJ8" s="31"/>
      <c r="CK8" s="31"/>
    </row>
    <row r="9" spans="1:89" x14ac:dyDescent="0.2">
      <c r="A9" s="22" t="s">
        <v>18</v>
      </c>
      <c r="B9" s="22">
        <v>75681.723701336508</v>
      </c>
      <c r="C9" s="22">
        <v>21081.513820542878</v>
      </c>
      <c r="D9" s="22">
        <v>11743.902513926618</v>
      </c>
      <c r="E9" s="22">
        <v>20063.259223301662</v>
      </c>
      <c r="F9" s="22">
        <v>3240.3933773909307</v>
      </c>
      <c r="G9" s="22">
        <v>1852.8491534906657</v>
      </c>
      <c r="H9" s="22">
        <v>3439.8097757868168</v>
      </c>
      <c r="I9" s="22">
        <v>2367.3926999689397</v>
      </c>
      <c r="J9" s="22">
        <v>3914.4700425859132</v>
      </c>
      <c r="K9" s="22">
        <v>39297.340138211541</v>
      </c>
      <c r="L9" s="22">
        <v>14706.097705901066</v>
      </c>
      <c r="M9" s="89">
        <v>197388.75215244357</v>
      </c>
      <c r="N9" s="28">
        <f>'GDP by Eco_Activity N''MN'!M9</f>
        <v>1142.828297967535</v>
      </c>
      <c r="O9" s="28">
        <f>'GDP by Eco_Activity N''MN'!N9</f>
        <v>443.6399381597368</v>
      </c>
      <c r="P9" s="28">
        <f>'GDP by Eco_Activity N''MN'!O9</f>
        <v>8643.839194666125</v>
      </c>
      <c r="Q9" s="28">
        <f>'GDP by Eco_Activity N''MN'!P9</f>
        <v>2417.1237030256912</v>
      </c>
      <c r="R9" s="28">
        <f>'GDP by Eco_Activity N''MN'!Q9</f>
        <v>3320.652322918163</v>
      </c>
      <c r="S9" s="28">
        <f>'GDP by Eco_Activity N''MN'!R9</f>
        <v>407.69574783158936</v>
      </c>
      <c r="T9" s="28">
        <f>'GDP by Eco_Activity N''MN'!S9</f>
        <v>404.24904464943825</v>
      </c>
      <c r="U9" s="28">
        <f>'GDP by Eco_Activity N''MN'!T9</f>
        <v>3354.1345824019168</v>
      </c>
      <c r="V9" s="28">
        <f>'GDP by Eco_Activity N''MN'!U9</f>
        <v>3899.6984575195511</v>
      </c>
      <c r="W9" s="28">
        <f>'GDP by Eco_Activity N''MN'!V9</f>
        <v>18049.399792587647</v>
      </c>
      <c r="X9" s="28">
        <f>'GDP by Eco_Activity N''MN'!W9</f>
        <v>389.96984575195506</v>
      </c>
      <c r="Y9" s="90">
        <f t="shared" si="13"/>
        <v>42473.230927479344</v>
      </c>
      <c r="Z9" s="98">
        <f t="shared" si="14"/>
        <v>239861.98307992291</v>
      </c>
      <c r="AA9" s="93"/>
      <c r="AB9" s="22" t="s">
        <v>18</v>
      </c>
      <c r="AD9" s="37">
        <f t="shared" si="40"/>
        <v>1.8359464205407314</v>
      </c>
      <c r="AE9" s="37">
        <f t="shared" si="41"/>
        <v>0.79661463772172159</v>
      </c>
      <c r="AF9" s="37">
        <f t="shared" si="41"/>
        <v>1.2191072633470152</v>
      </c>
      <c r="AG9" s="37">
        <f t="shared" si="41"/>
        <v>0.51993163907245399</v>
      </c>
      <c r="AH9" s="37">
        <f t="shared" si="41"/>
        <v>0.16030859275520332</v>
      </c>
      <c r="AI9" s="37">
        <f t="shared" si="41"/>
        <v>9.8431492618804101E-2</v>
      </c>
      <c r="AJ9" s="37">
        <f t="shared" si="41"/>
        <v>0.19854094748703466</v>
      </c>
      <c r="AK9" s="37">
        <f t="shared" si="41"/>
        <v>0.24005713505308263</v>
      </c>
      <c r="AL9" s="37">
        <f t="shared" si="41"/>
        <v>0.25516042790263016</v>
      </c>
      <c r="AM9" s="37">
        <f t="shared" si="41"/>
        <v>0.93352735232666484</v>
      </c>
      <c r="AN9" s="33">
        <f t="shared" si="41"/>
        <v>2.0977332141746645</v>
      </c>
      <c r="AO9" s="103">
        <f t="shared" si="41"/>
        <v>0.80050852978927833</v>
      </c>
      <c r="AP9" s="33">
        <f t="shared" si="41"/>
        <v>6.3918144459524054E-2</v>
      </c>
      <c r="AQ9" s="33">
        <f t="shared" si="1"/>
        <v>4.0564081416414779E-2</v>
      </c>
      <c r="AR9" s="33">
        <f t="shared" si="2"/>
        <v>0.90335269024450282</v>
      </c>
      <c r="AS9" s="33">
        <f t="shared" si="3"/>
        <v>0.16293082521781133</v>
      </c>
      <c r="AT9" s="33">
        <f t="shared" si="4"/>
        <v>0.37737841598766181</v>
      </c>
      <c r="AU9" s="33">
        <f t="shared" si="5"/>
        <v>5.7236515816328111E-2</v>
      </c>
      <c r="AV9" s="33">
        <f t="shared" si="6"/>
        <v>4.3180832741547832E-2</v>
      </c>
      <c r="AW9" s="33">
        <f t="shared" si="7"/>
        <v>0.31726883403100981</v>
      </c>
      <c r="AX9" s="33">
        <f t="shared" si="8"/>
        <v>0.22516437456111715</v>
      </c>
      <c r="AY9" s="33">
        <f t="shared" si="9"/>
        <v>0.94151603395557448</v>
      </c>
      <c r="AZ9" s="33">
        <f t="shared" si="10"/>
        <v>5.2430327086828363E-3</v>
      </c>
      <c r="BA9" s="103">
        <f t="shared" si="10"/>
        <v>0.21242483701303577</v>
      </c>
      <c r="BB9" s="100">
        <f t="shared" si="10"/>
        <v>0.53717607659745048</v>
      </c>
      <c r="BC9" s="38" t="s">
        <v>18</v>
      </c>
      <c r="BD9" s="39">
        <v>366793.22878283326</v>
      </c>
      <c r="BE9" s="37">
        <f t="shared" si="15"/>
        <v>20.633348099821461</v>
      </c>
      <c r="BF9" s="37">
        <f t="shared" si="16"/>
        <v>5.7475199011987703</v>
      </c>
      <c r="BG9" s="37">
        <f t="shared" si="17"/>
        <v>3.201777348207214</v>
      </c>
      <c r="BH9" s="37">
        <f t="shared" si="18"/>
        <v>5.4699099244224287</v>
      </c>
      <c r="BI9" s="37">
        <f t="shared" si="19"/>
        <v>0.88343871236223548</v>
      </c>
      <c r="BJ9" s="37">
        <f t="shared" si="20"/>
        <v>0.50514813472406805</v>
      </c>
      <c r="BK9" s="37">
        <f t="shared" si="21"/>
        <v>0.93780623682762143</v>
      </c>
      <c r="BL9" s="37">
        <f t="shared" si="22"/>
        <v>0.64542977192487883</v>
      </c>
      <c r="BM9" s="37">
        <f t="shared" si="23"/>
        <v>1.0672143691353548</v>
      </c>
      <c r="BN9" s="37">
        <f t="shared" si="24"/>
        <v>10.713758339709772</v>
      </c>
      <c r="BO9" s="33">
        <f t="shared" si="25"/>
        <v>4.0093700079202073</v>
      </c>
      <c r="BP9" s="103">
        <f t="shared" si="26"/>
        <v>53.814720846254019</v>
      </c>
      <c r="BQ9" s="33">
        <f t="shared" si="27"/>
        <v>0.31157289946706396</v>
      </c>
      <c r="BR9" s="33">
        <f t="shared" si="28"/>
        <v>0.12095096183534022</v>
      </c>
      <c r="BS9" s="33">
        <f t="shared" si="29"/>
        <v>2.3565972641724722</v>
      </c>
      <c r="BT9" s="33">
        <f t="shared" si="30"/>
        <v>0.65898809284093796</v>
      </c>
      <c r="BU9" s="33">
        <f t="shared" si="31"/>
        <v>0.90531996294953876</v>
      </c>
      <c r="BV9" s="33">
        <f t="shared" si="32"/>
        <v>0.11115138335145582</v>
      </c>
      <c r="BW9" s="33">
        <f t="shared" si="33"/>
        <v>0.11021169774341211</v>
      </c>
      <c r="BX9" s="33">
        <f t="shared" si="34"/>
        <v>0.91444833742767762</v>
      </c>
      <c r="BY9" s="33">
        <f t="shared" si="35"/>
        <v>1.0631871451008819</v>
      </c>
      <c r="BZ9" s="33">
        <f t="shared" si="36"/>
        <v>4.9208650477226037</v>
      </c>
      <c r="CA9" s="33">
        <f t="shared" si="37"/>
        <v>0.10631871451008817</v>
      </c>
      <c r="CB9" s="106">
        <f t="shared" si="38"/>
        <v>11.579611507121474</v>
      </c>
      <c r="CC9" s="34">
        <f t="shared" si="39"/>
        <v>65.394332353375489</v>
      </c>
      <c r="CD9" s="31"/>
      <c r="CE9" s="31"/>
      <c r="CF9" s="31"/>
      <c r="CG9" s="31"/>
      <c r="CH9" s="31"/>
      <c r="CI9" s="31"/>
      <c r="CJ9" s="31"/>
      <c r="CK9" s="31"/>
    </row>
    <row r="10" spans="1:89" s="32" customFormat="1" x14ac:dyDescent="0.2">
      <c r="A10" s="22" t="s">
        <v>19</v>
      </c>
      <c r="B10" s="28">
        <v>2773874.0912883691</v>
      </c>
      <c r="C10" s="28">
        <v>2040078.8320381558</v>
      </c>
      <c r="D10" s="28">
        <v>6741.6574409962568</v>
      </c>
      <c r="E10" s="28">
        <v>2243278.2525280393</v>
      </c>
      <c r="F10" s="28">
        <v>1233.8873785378751</v>
      </c>
      <c r="G10" s="28">
        <v>893.03833168867379</v>
      </c>
      <c r="H10" s="28">
        <v>10501.538130693083</v>
      </c>
      <c r="I10" s="28">
        <v>1082.6324569561359</v>
      </c>
      <c r="J10" s="28">
        <v>2450.6444713726642</v>
      </c>
      <c r="K10" s="28">
        <v>2430090.0370914228</v>
      </c>
      <c r="L10" s="28">
        <v>3716.8056945515386</v>
      </c>
      <c r="M10" s="90">
        <v>9513941.4168507829</v>
      </c>
      <c r="N10" s="28">
        <f>'GDP by Eco_Activity N''MN'!M10</f>
        <v>334.45407652351992</v>
      </c>
      <c r="O10" s="28">
        <f>'GDP by Eco_Activity N''MN'!N10</f>
        <v>366.59484517256101</v>
      </c>
      <c r="P10" s="28">
        <f>'GDP by Eco_Activity N''MN'!O10</f>
        <v>2819.4083210884842</v>
      </c>
      <c r="Q10" s="28">
        <f>'GDP by Eco_Activity N''MN'!P10</f>
        <v>214605.77730603836</v>
      </c>
      <c r="R10" s="28">
        <f>'GDP by Eco_Activity N''MN'!Q10</f>
        <v>201.60493865327516</v>
      </c>
      <c r="S10" s="28">
        <f>'GDP by Eco_Activity N''MN'!R10</f>
        <v>6128.6924989311701</v>
      </c>
      <c r="T10" s="28">
        <f>'GDP by Eco_Activity N''MN'!S10</f>
        <v>901.67311373466191</v>
      </c>
      <c r="U10" s="28">
        <f>'GDP by Eco_Activity N''MN'!T10</f>
        <v>11904.138720058472</v>
      </c>
      <c r="V10" s="28">
        <f>'GDP by Eco_Activity N''MN'!U10</f>
        <v>328.65367544027754</v>
      </c>
      <c r="W10" s="28">
        <f>'GDP by Eco_Activity N''MN'!V10</f>
        <v>418860.48895075032</v>
      </c>
      <c r="X10" s="28">
        <f>'GDP by Eco_Activity N''MN'!W10</f>
        <v>4627.796618938004</v>
      </c>
      <c r="Y10" s="90">
        <f t="shared" si="13"/>
        <v>661079.28306532907</v>
      </c>
      <c r="Z10" s="98">
        <f t="shared" si="14"/>
        <v>10175020.699916111</v>
      </c>
      <c r="AA10" s="94"/>
      <c r="AB10" s="28" t="s">
        <v>19</v>
      </c>
      <c r="AD10" s="33">
        <f t="shared" si="40"/>
        <v>67.290806285396769</v>
      </c>
      <c r="AE10" s="33">
        <f t="shared" si="41"/>
        <v>77.089182187865219</v>
      </c>
      <c r="AF10" s="33">
        <f t="shared" si="41"/>
        <v>0.69983581212204737</v>
      </c>
      <c r="AG10" s="33">
        <f t="shared" si="41"/>
        <v>58.133692325416511</v>
      </c>
      <c r="AH10" s="33">
        <f t="shared" si="41"/>
        <v>6.1042819878578625E-2</v>
      </c>
      <c r="AI10" s="33">
        <f t="shared" si="41"/>
        <v>4.7442122197761338E-2</v>
      </c>
      <c r="AJ10" s="33">
        <f t="shared" si="41"/>
        <v>0.60613390461747596</v>
      </c>
      <c r="AK10" s="33">
        <f t="shared" si="41"/>
        <v>0.10978053870647637</v>
      </c>
      <c r="AL10" s="33">
        <f t="shared" si="41"/>
        <v>0.15974256672036846</v>
      </c>
      <c r="AM10" s="33">
        <f t="shared" si="41"/>
        <v>57.727966072581282</v>
      </c>
      <c r="AN10" s="33">
        <f t="shared" si="41"/>
        <v>0.53017917546989179</v>
      </c>
      <c r="AO10" s="103">
        <f t="shared" si="41"/>
        <v>38.583714487554516</v>
      </c>
      <c r="AP10" s="33">
        <f t="shared" si="41"/>
        <v>1.8705945605587679E-2</v>
      </c>
      <c r="AQ10" s="33">
        <f t="shared" si="1"/>
        <v>3.3519487014858074E-2</v>
      </c>
      <c r="AR10" s="33">
        <f t="shared" si="2"/>
        <v>0.29465148927396212</v>
      </c>
      <c r="AS10" s="33">
        <f t="shared" si="3"/>
        <v>14.46591101200708</v>
      </c>
      <c r="AT10" s="33">
        <f t="shared" si="4"/>
        <v>2.2911568272044519E-2</v>
      </c>
      <c r="AU10" s="33">
        <f t="shared" si="5"/>
        <v>0.86040879016817062</v>
      </c>
      <c r="AV10" s="33">
        <f t="shared" si="6"/>
        <v>9.6314379531783956E-2</v>
      </c>
      <c r="AW10" s="33">
        <f t="shared" si="7"/>
        <v>1.1260168961830239</v>
      </c>
      <c r="AX10" s="33">
        <f t="shared" si="8"/>
        <v>1.8976108046259491E-2</v>
      </c>
      <c r="AY10" s="33">
        <f t="shared" si="9"/>
        <v>21.849140185789267</v>
      </c>
      <c r="AZ10" s="33">
        <f t="shared" si="10"/>
        <v>6.2219398003549746E-2</v>
      </c>
      <c r="BA10" s="103">
        <f t="shared" si="10"/>
        <v>3.3063097836287247</v>
      </c>
      <c r="BB10" s="100">
        <f t="shared" si="10"/>
        <v>22.787177979169645</v>
      </c>
      <c r="BC10" s="35" t="s">
        <v>19</v>
      </c>
      <c r="BD10" s="36">
        <v>10380971.633253099</v>
      </c>
      <c r="BE10" s="33">
        <f t="shared" si="15"/>
        <v>26.72075591077515</v>
      </c>
      <c r="BF10" s="33">
        <f t="shared" si="16"/>
        <v>19.65209909160356</v>
      </c>
      <c r="BG10" s="33">
        <f t="shared" si="17"/>
        <v>6.4942451238387724E-2</v>
      </c>
      <c r="BH10" s="33">
        <f t="shared" si="18"/>
        <v>21.609521071632678</v>
      </c>
      <c r="BI10" s="33">
        <f t="shared" si="19"/>
        <v>1.1886049034036422E-2</v>
      </c>
      <c r="BJ10" s="33">
        <f t="shared" si="20"/>
        <v>8.6026468739017359E-3</v>
      </c>
      <c r="BK10" s="33">
        <f t="shared" si="21"/>
        <v>0.10116141823424098</v>
      </c>
      <c r="BL10" s="33">
        <f t="shared" si="22"/>
        <v>1.0429008913656668E-2</v>
      </c>
      <c r="BM10" s="33">
        <f t="shared" si="23"/>
        <v>2.3607081860454928E-2</v>
      </c>
      <c r="BN10" s="33">
        <f t="shared" si="24"/>
        <v>23.409080796514058</v>
      </c>
      <c r="BO10" s="33">
        <f t="shared" si="25"/>
        <v>3.5804025151610963E-2</v>
      </c>
      <c r="BP10" s="103">
        <f t="shared" si="26"/>
        <v>91.647889551831724</v>
      </c>
      <c r="BQ10" s="33">
        <f t="shared" si="27"/>
        <v>3.2217993492263458E-3</v>
      </c>
      <c r="BR10" s="33">
        <f t="shared" si="28"/>
        <v>3.5314116840302035E-3</v>
      </c>
      <c r="BS10" s="33">
        <f t="shared" si="29"/>
        <v>2.7159387586198059E-2</v>
      </c>
      <c r="BT10" s="33">
        <f t="shared" si="30"/>
        <v>2.067299525398925</v>
      </c>
      <c r="BU10" s="33">
        <f t="shared" si="31"/>
        <v>1.9420623210979523E-3</v>
      </c>
      <c r="BV10" s="33">
        <f t="shared" si="32"/>
        <v>5.9037754031609983E-2</v>
      </c>
      <c r="BW10" s="33">
        <f t="shared" si="33"/>
        <v>8.6858258127433426E-3</v>
      </c>
      <c r="BX10" s="33">
        <f t="shared" si="34"/>
        <v>0.11467268325756957</v>
      </c>
      <c r="BY10" s="33">
        <f t="shared" si="35"/>
        <v>3.1659240295726239E-3</v>
      </c>
      <c r="BZ10" s="33">
        <f t="shared" si="36"/>
        <v>4.0348871353142446</v>
      </c>
      <c r="CA10" s="33">
        <f t="shared" si="37"/>
        <v>4.4579609524352255E-2</v>
      </c>
      <c r="CB10" s="106">
        <f t="shared" si="38"/>
        <v>6.3681831183095703</v>
      </c>
      <c r="CC10" s="34">
        <f t="shared" si="39"/>
        <v>98.016072670141298</v>
      </c>
      <c r="CD10" s="34"/>
      <c r="CE10" s="34"/>
      <c r="CF10" s="34"/>
      <c r="CG10" s="34"/>
      <c r="CH10" s="34"/>
      <c r="CI10" s="34"/>
      <c r="CJ10" s="34"/>
      <c r="CK10" s="34"/>
    </row>
    <row r="11" spans="1:89" x14ac:dyDescent="0.2">
      <c r="A11" s="22" t="s">
        <v>20</v>
      </c>
      <c r="B11" s="22">
        <v>2772795.2687197141</v>
      </c>
      <c r="C11" s="22">
        <v>2039510.7417512538</v>
      </c>
      <c r="D11" s="22">
        <v>0</v>
      </c>
      <c r="E11" s="22">
        <v>2242013.314555435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2419617.7779324879</v>
      </c>
      <c r="L11" s="22">
        <v>0</v>
      </c>
      <c r="M11" s="89">
        <v>9473937.1029588897</v>
      </c>
      <c r="N11" s="28">
        <f>'GDP by Eco_Activity N''MN'!M11</f>
        <v>0</v>
      </c>
      <c r="O11" s="28">
        <f>'GDP by Eco_Activity N''MN'!N11</f>
        <v>0</v>
      </c>
      <c r="P11" s="28">
        <f>'GDP by Eco_Activity N''MN'!O11</f>
        <v>0</v>
      </c>
      <c r="Q11" s="28">
        <f>'GDP by Eco_Activity N''MN'!P11</f>
        <v>211862.13924669998</v>
      </c>
      <c r="R11" s="28">
        <f>'GDP by Eco_Activity N''MN'!Q11</f>
        <v>0</v>
      </c>
      <c r="S11" s="28">
        <f>'GDP by Eco_Activity N''MN'!R11</f>
        <v>0</v>
      </c>
      <c r="T11" s="28">
        <f>'GDP by Eco_Activity N''MN'!S11</f>
        <v>0</v>
      </c>
      <c r="U11" s="28">
        <f>'GDP by Eco_Activity N''MN'!T11</f>
        <v>0</v>
      </c>
      <c r="V11" s="28">
        <f>'GDP by Eco_Activity N''MN'!U11</f>
        <v>0</v>
      </c>
      <c r="W11" s="28">
        <f>'GDP by Eco_Activity N''MN'!V11</f>
        <v>417653.30648220016</v>
      </c>
      <c r="X11" s="28">
        <f>'GDP by Eco_Activity N''MN'!W11</f>
        <v>0</v>
      </c>
      <c r="Y11" s="90">
        <f t="shared" si="13"/>
        <v>629515.44572890014</v>
      </c>
      <c r="Z11" s="98">
        <f t="shared" si="14"/>
        <v>10103452.54868779</v>
      </c>
      <c r="AA11" s="93"/>
      <c r="AB11" s="22" t="s">
        <v>20</v>
      </c>
      <c r="AD11" s="37">
        <f t="shared" si="40"/>
        <v>67.264635364116785</v>
      </c>
      <c r="AE11" s="37">
        <f t="shared" si="41"/>
        <v>77.067715558763268</v>
      </c>
      <c r="AF11" s="37">
        <f t="shared" si="41"/>
        <v>0</v>
      </c>
      <c r="AG11" s="37">
        <f t="shared" si="41"/>
        <v>58.100911944816261</v>
      </c>
      <c r="AH11" s="37">
        <f t="shared" si="41"/>
        <v>0</v>
      </c>
      <c r="AI11" s="37">
        <f t="shared" si="41"/>
        <v>0</v>
      </c>
      <c r="AJ11" s="37">
        <f t="shared" si="41"/>
        <v>0</v>
      </c>
      <c r="AK11" s="37">
        <f t="shared" si="41"/>
        <v>0</v>
      </c>
      <c r="AL11" s="37">
        <f t="shared" si="41"/>
        <v>0</v>
      </c>
      <c r="AM11" s="37">
        <f t="shared" si="41"/>
        <v>57.479192483042254</v>
      </c>
      <c r="AN11" s="33">
        <f t="shared" si="41"/>
        <v>0</v>
      </c>
      <c r="AO11" s="103">
        <f t="shared" si="41"/>
        <v>38.421477307625963</v>
      </c>
      <c r="AP11" s="33">
        <f t="shared" si="41"/>
        <v>0</v>
      </c>
      <c r="AQ11" s="33">
        <f t="shared" si="1"/>
        <v>0</v>
      </c>
      <c r="AR11" s="33">
        <f t="shared" si="2"/>
        <v>0</v>
      </c>
      <c r="AS11" s="33">
        <f t="shared" si="3"/>
        <v>14.280970864944095</v>
      </c>
      <c r="AT11" s="33">
        <f t="shared" si="4"/>
        <v>0</v>
      </c>
      <c r="AU11" s="33">
        <f t="shared" si="5"/>
        <v>0</v>
      </c>
      <c r="AV11" s="33">
        <f t="shared" si="6"/>
        <v>0</v>
      </c>
      <c r="AW11" s="33">
        <f t="shared" si="7"/>
        <v>0</v>
      </c>
      <c r="AX11" s="33">
        <f t="shared" si="8"/>
        <v>0</v>
      </c>
      <c r="AY11" s="33">
        <f t="shared" si="9"/>
        <v>21.786169579391775</v>
      </c>
      <c r="AZ11" s="33">
        <f t="shared" si="10"/>
        <v>0</v>
      </c>
      <c r="BA11" s="103">
        <f t="shared" si="10"/>
        <v>3.1484469873383927</v>
      </c>
      <c r="BB11" s="100">
        <f t="shared" si="10"/>
        <v>22.626899563255133</v>
      </c>
      <c r="BC11" s="40" t="s">
        <v>20</v>
      </c>
      <c r="BD11" s="39">
        <v>10296327.198933108</v>
      </c>
      <c r="BE11" s="37">
        <f t="shared" si="15"/>
        <v>26.929945165369528</v>
      </c>
      <c r="BF11" s="37">
        <f t="shared" si="16"/>
        <v>19.808138400677333</v>
      </c>
      <c r="BG11" s="37">
        <f t="shared" si="17"/>
        <v>0</v>
      </c>
      <c r="BH11" s="37">
        <f t="shared" si="18"/>
        <v>21.774884104185709</v>
      </c>
      <c r="BI11" s="37">
        <f t="shared" si="19"/>
        <v>0</v>
      </c>
      <c r="BJ11" s="37">
        <f t="shared" si="20"/>
        <v>0</v>
      </c>
      <c r="BK11" s="37">
        <f t="shared" si="21"/>
        <v>0</v>
      </c>
      <c r="BL11" s="37">
        <f t="shared" si="22"/>
        <v>0</v>
      </c>
      <c r="BM11" s="37">
        <f t="shared" si="23"/>
        <v>0</v>
      </c>
      <c r="BN11" s="37">
        <f t="shared" si="24"/>
        <v>23.499814362768166</v>
      </c>
      <c r="BO11" s="33">
        <f t="shared" si="25"/>
        <v>0</v>
      </c>
      <c r="BP11" s="103">
        <f t="shared" si="26"/>
        <v>92.012782033000732</v>
      </c>
      <c r="BQ11" s="33">
        <f t="shared" si="27"/>
        <v>0</v>
      </c>
      <c r="BR11" s="33">
        <f t="shared" si="28"/>
        <v>0</v>
      </c>
      <c r="BS11" s="33">
        <f t="shared" si="29"/>
        <v>0</v>
      </c>
      <c r="BT11" s="33">
        <f t="shared" si="30"/>
        <v>2.0576476946911018</v>
      </c>
      <c r="BU11" s="33">
        <f t="shared" si="31"/>
        <v>0</v>
      </c>
      <c r="BV11" s="33">
        <f t="shared" si="32"/>
        <v>0</v>
      </c>
      <c r="BW11" s="33">
        <f t="shared" si="33"/>
        <v>0</v>
      </c>
      <c r="BX11" s="33">
        <f t="shared" si="34"/>
        <v>0</v>
      </c>
      <c r="BY11" s="33">
        <f t="shared" si="35"/>
        <v>0</v>
      </c>
      <c r="BZ11" s="33">
        <f t="shared" si="36"/>
        <v>4.0563328885418182</v>
      </c>
      <c r="CA11" s="33">
        <f t="shared" si="37"/>
        <v>0</v>
      </c>
      <c r="CB11" s="106">
        <f t="shared" si="38"/>
        <v>6.1139805832329195</v>
      </c>
      <c r="CC11" s="34">
        <f t="shared" si="39"/>
        <v>98.126762616233648</v>
      </c>
      <c r="CD11" s="31"/>
      <c r="CE11" s="31"/>
      <c r="CF11" s="31"/>
      <c r="CG11" s="31"/>
      <c r="CH11" s="31"/>
      <c r="CI11" s="31"/>
      <c r="CJ11" s="31"/>
      <c r="CK11" s="31"/>
    </row>
    <row r="12" spans="1:89" x14ac:dyDescent="0.2">
      <c r="A12" s="22" t="s">
        <v>21</v>
      </c>
      <c r="B12" s="22">
        <v>0</v>
      </c>
      <c r="C12" s="22">
        <v>0</v>
      </c>
      <c r="D12" s="22">
        <v>0</v>
      </c>
      <c r="E12" s="22">
        <v>0</v>
      </c>
      <c r="F12" s="22">
        <v>348.32353614137219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54.319836647830385</v>
      </c>
      <c r="M12" s="89">
        <v>402.64337278920254</v>
      </c>
      <c r="N12" s="28">
        <f>'GDP by Eco_Activity N''MN'!M12</f>
        <v>0</v>
      </c>
      <c r="O12" s="28">
        <f>'GDP by Eco_Activity N''MN'!N12</f>
        <v>0</v>
      </c>
      <c r="P12" s="28">
        <f>'GDP by Eco_Activity N''MN'!O12</f>
        <v>0</v>
      </c>
      <c r="Q12" s="28">
        <f>'GDP by Eco_Activity N''MN'!P12</f>
        <v>0</v>
      </c>
      <c r="R12" s="28">
        <f>'GDP by Eco_Activity N''MN'!Q12</f>
        <v>0</v>
      </c>
      <c r="S12" s="28">
        <f>'GDP by Eco_Activity N''MN'!R12</f>
        <v>4240.2367281769466</v>
      </c>
      <c r="T12" s="28">
        <f>'GDP by Eco_Activity N''MN'!S12</f>
        <v>0</v>
      </c>
      <c r="U12" s="28">
        <f>'GDP by Eco_Activity N''MN'!T12</f>
        <v>892.45062925638945</v>
      </c>
      <c r="V12" s="28">
        <f>'GDP by Eco_Activity N''MN'!U12</f>
        <v>0</v>
      </c>
      <c r="W12" s="28">
        <f>'GDP by Eco_Activity N''MN'!V12</f>
        <v>0</v>
      </c>
      <c r="X12" s="28">
        <f>'GDP by Eco_Activity N''MN'!W12</f>
        <v>0</v>
      </c>
      <c r="Y12" s="90">
        <f t="shared" si="13"/>
        <v>5132.6873574333358</v>
      </c>
      <c r="Z12" s="98">
        <f t="shared" si="14"/>
        <v>5535.3307302225385</v>
      </c>
      <c r="AA12" s="93"/>
      <c r="AB12" s="22" t="s">
        <v>21</v>
      </c>
      <c r="AD12" s="37">
        <f t="shared" si="40"/>
        <v>0</v>
      </c>
      <c r="AE12" s="37">
        <f t="shared" si="41"/>
        <v>0</v>
      </c>
      <c r="AF12" s="37">
        <f t="shared" si="41"/>
        <v>0</v>
      </c>
      <c r="AG12" s="37">
        <f t="shared" si="41"/>
        <v>0</v>
      </c>
      <c r="AH12" s="37">
        <f t="shared" si="41"/>
        <v>1.7232246026653623E-2</v>
      </c>
      <c r="AI12" s="37">
        <f t="shared" si="41"/>
        <v>0</v>
      </c>
      <c r="AJ12" s="37">
        <f t="shared" si="41"/>
        <v>0</v>
      </c>
      <c r="AK12" s="37">
        <f t="shared" si="41"/>
        <v>0</v>
      </c>
      <c r="AL12" s="37">
        <f t="shared" si="41"/>
        <v>0</v>
      </c>
      <c r="AM12" s="37">
        <f t="shared" si="41"/>
        <v>0</v>
      </c>
      <c r="AN12" s="33">
        <f t="shared" si="41"/>
        <v>7.748386268300953E-3</v>
      </c>
      <c r="AO12" s="103">
        <f t="shared" si="41"/>
        <v>1.6329170272678616E-3</v>
      </c>
      <c r="AP12" s="33">
        <f t="shared" si="41"/>
        <v>0</v>
      </c>
      <c r="AQ12" s="33">
        <f t="shared" si="1"/>
        <v>0</v>
      </c>
      <c r="AR12" s="33">
        <f t="shared" si="2"/>
        <v>0</v>
      </c>
      <c r="AS12" s="33">
        <f t="shared" si="3"/>
        <v>0</v>
      </c>
      <c r="AT12" s="33">
        <f t="shared" si="4"/>
        <v>0</v>
      </c>
      <c r="AU12" s="33">
        <f t="shared" si="5"/>
        <v>0.59528797601668382</v>
      </c>
      <c r="AV12" s="33">
        <f t="shared" si="6"/>
        <v>0</v>
      </c>
      <c r="AW12" s="33">
        <f t="shared" si="7"/>
        <v>8.4417235986891298E-2</v>
      </c>
      <c r="AX12" s="33">
        <f t="shared" si="8"/>
        <v>0</v>
      </c>
      <c r="AY12" s="33">
        <f t="shared" si="9"/>
        <v>0</v>
      </c>
      <c r="AZ12" s="33">
        <f t="shared" si="10"/>
        <v>0</v>
      </c>
      <c r="BA12" s="103">
        <f t="shared" si="10"/>
        <v>2.5670528272343802E-2</v>
      </c>
      <c r="BB12" s="100">
        <f t="shared" si="10"/>
        <v>1.2396492375115066E-2</v>
      </c>
      <c r="BC12" s="40" t="s">
        <v>21</v>
      </c>
      <c r="BD12" s="39">
        <v>5535.3307302225376</v>
      </c>
      <c r="BE12" s="37">
        <f t="shared" si="15"/>
        <v>0</v>
      </c>
      <c r="BF12" s="37">
        <f t="shared" si="16"/>
        <v>0</v>
      </c>
      <c r="BG12" s="37">
        <f t="shared" si="17"/>
        <v>0</v>
      </c>
      <c r="BH12" s="37">
        <f t="shared" si="18"/>
        <v>0</v>
      </c>
      <c r="BI12" s="37">
        <f t="shared" si="19"/>
        <v>6.2927321440713353</v>
      </c>
      <c r="BJ12" s="37">
        <f t="shared" si="20"/>
        <v>0</v>
      </c>
      <c r="BK12" s="37">
        <f t="shared" si="21"/>
        <v>0</v>
      </c>
      <c r="BL12" s="37">
        <f t="shared" si="22"/>
        <v>0</v>
      </c>
      <c r="BM12" s="37">
        <f t="shared" si="23"/>
        <v>0</v>
      </c>
      <c r="BN12" s="37">
        <f t="shared" si="24"/>
        <v>0</v>
      </c>
      <c r="BO12" s="33">
        <f t="shared" si="25"/>
        <v>0.98132955906767572</v>
      </c>
      <c r="BP12" s="103">
        <f t="shared" si="26"/>
        <v>7.2740617031390107</v>
      </c>
      <c r="BQ12" s="33">
        <f t="shared" si="27"/>
        <v>0</v>
      </c>
      <c r="BR12" s="33">
        <f t="shared" si="28"/>
        <v>0</v>
      </c>
      <c r="BS12" s="33">
        <f t="shared" si="29"/>
        <v>0</v>
      </c>
      <c r="BT12" s="33">
        <f t="shared" si="30"/>
        <v>0</v>
      </c>
      <c r="BU12" s="33">
        <f t="shared" si="31"/>
        <v>0</v>
      </c>
      <c r="BV12" s="33">
        <f t="shared" si="32"/>
        <v>76.603132402288736</v>
      </c>
      <c r="BW12" s="33">
        <f t="shared" si="33"/>
        <v>0</v>
      </c>
      <c r="BX12" s="33">
        <f t="shared" si="34"/>
        <v>16.122805894572267</v>
      </c>
      <c r="BY12" s="33">
        <f t="shared" si="35"/>
        <v>0</v>
      </c>
      <c r="BZ12" s="33">
        <f t="shared" si="36"/>
        <v>0</v>
      </c>
      <c r="CA12" s="33">
        <f t="shared" si="37"/>
        <v>0</v>
      </c>
      <c r="CB12" s="106">
        <f t="shared" si="38"/>
        <v>92.725938296861003</v>
      </c>
      <c r="CC12" s="34">
        <f t="shared" si="39"/>
        <v>100.00000000000001</v>
      </c>
      <c r="CD12" s="31"/>
      <c r="CE12" s="31"/>
      <c r="CF12" s="31"/>
      <c r="CG12" s="31"/>
      <c r="CH12" s="31"/>
      <c r="CI12" s="31"/>
      <c r="CJ12" s="31"/>
      <c r="CK12" s="31"/>
    </row>
    <row r="13" spans="1:89" x14ac:dyDescent="0.2">
      <c r="A13" s="22" t="s">
        <v>22</v>
      </c>
      <c r="B13" s="22">
        <v>0</v>
      </c>
      <c r="C13" s="22">
        <v>0</v>
      </c>
      <c r="D13" s="22">
        <v>0</v>
      </c>
      <c r="E13" s="22">
        <v>0</v>
      </c>
      <c r="F13" s="22">
        <v>210.80521545662504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32.874335725240925</v>
      </c>
      <c r="M13" s="89">
        <v>243.67955118186597</v>
      </c>
      <c r="N13" s="28">
        <f>'GDP by Eco_Activity N''MN'!M13</f>
        <v>0</v>
      </c>
      <c r="O13" s="28">
        <f>'GDP by Eco_Activity N''MN'!N13</f>
        <v>36.150070245905496</v>
      </c>
      <c r="P13" s="28">
        <f>'GDP by Eco_Activity N''MN'!O13</f>
        <v>480.09048144341432</v>
      </c>
      <c r="Q13" s="28">
        <f>'GDP by Eco_Activity N''MN'!P13</f>
        <v>0</v>
      </c>
      <c r="R13" s="28">
        <f>'GDP by Eco_Activity N''MN'!Q13</f>
        <v>0</v>
      </c>
      <c r="S13" s="28">
        <f>'GDP by Eco_Activity N''MN'!R13</f>
        <v>0</v>
      </c>
      <c r="T13" s="28">
        <f>'GDP by Eco_Activity N''MN'!S13</f>
        <v>0</v>
      </c>
      <c r="U13" s="28">
        <f>'GDP by Eco_Activity N''MN'!T13</f>
        <v>0</v>
      </c>
      <c r="V13" s="28">
        <f>'GDP by Eco_Activity N''MN'!U13</f>
        <v>0</v>
      </c>
      <c r="W13" s="28">
        <f>'GDP by Eco_Activity N''MN'!V13</f>
        <v>0</v>
      </c>
      <c r="X13" s="28">
        <f>'GDP by Eco_Activity N''MN'!W13</f>
        <v>0</v>
      </c>
      <c r="Y13" s="90">
        <f t="shared" si="13"/>
        <v>516.24055168931977</v>
      </c>
      <c r="Z13" s="98">
        <f t="shared" si="14"/>
        <v>759.92010287118569</v>
      </c>
      <c r="AA13" s="93"/>
      <c r="AB13" s="22" t="s">
        <v>22</v>
      </c>
      <c r="AD13" s="37">
        <f t="shared" si="40"/>
        <v>0</v>
      </c>
      <c r="AE13" s="37">
        <f t="shared" si="41"/>
        <v>0</v>
      </c>
      <c r="AF13" s="37">
        <f t="shared" si="41"/>
        <v>0</v>
      </c>
      <c r="AG13" s="37">
        <f t="shared" si="41"/>
        <v>0</v>
      </c>
      <c r="AH13" s="37">
        <f t="shared" si="41"/>
        <v>1.042894596412206E-2</v>
      </c>
      <c r="AI13" s="37">
        <f t="shared" si="41"/>
        <v>0</v>
      </c>
      <c r="AJ13" s="37">
        <f t="shared" si="41"/>
        <v>0</v>
      </c>
      <c r="AK13" s="37">
        <f t="shared" si="41"/>
        <v>0</v>
      </c>
      <c r="AL13" s="37">
        <f t="shared" si="41"/>
        <v>0</v>
      </c>
      <c r="AM13" s="37">
        <f t="shared" si="41"/>
        <v>0</v>
      </c>
      <c r="AN13" s="33">
        <f t="shared" si="41"/>
        <v>4.6893191738481832E-3</v>
      </c>
      <c r="AO13" s="103">
        <f t="shared" si="41"/>
        <v>9.8824050068291552E-4</v>
      </c>
      <c r="AP13" s="33">
        <f t="shared" si="41"/>
        <v>0</v>
      </c>
      <c r="AQ13" s="33">
        <f t="shared" si="1"/>
        <v>3.30537056412634E-3</v>
      </c>
      <c r="AR13" s="33">
        <f t="shared" si="2"/>
        <v>5.0173426206297972E-2</v>
      </c>
      <c r="AS13" s="33">
        <f t="shared" si="3"/>
        <v>0</v>
      </c>
      <c r="AT13" s="33">
        <f t="shared" si="4"/>
        <v>0</v>
      </c>
      <c r="AU13" s="33">
        <f t="shared" si="5"/>
        <v>0</v>
      </c>
      <c r="AV13" s="33">
        <f t="shared" si="6"/>
        <v>0</v>
      </c>
      <c r="AW13" s="33">
        <f t="shared" si="7"/>
        <v>0</v>
      </c>
      <c r="AX13" s="33">
        <f t="shared" si="8"/>
        <v>0</v>
      </c>
      <c r="AY13" s="33">
        <f t="shared" si="9"/>
        <v>0</v>
      </c>
      <c r="AZ13" s="33">
        <f t="shared" si="10"/>
        <v>0</v>
      </c>
      <c r="BA13" s="103">
        <f t="shared" si="10"/>
        <v>2.5819160129203658E-3</v>
      </c>
      <c r="BB13" s="100">
        <f t="shared" si="10"/>
        <v>1.7018574354563604E-3</v>
      </c>
      <c r="BC13" s="40" t="s">
        <v>22</v>
      </c>
      <c r="BD13" s="39">
        <v>3349.9791605659566</v>
      </c>
      <c r="BE13" s="37">
        <f t="shared" si="15"/>
        <v>0</v>
      </c>
      <c r="BF13" s="37">
        <f t="shared" si="16"/>
        <v>0</v>
      </c>
      <c r="BG13" s="37">
        <f t="shared" si="17"/>
        <v>0</v>
      </c>
      <c r="BH13" s="37">
        <f t="shared" si="18"/>
        <v>0</v>
      </c>
      <c r="BI13" s="37">
        <f t="shared" si="19"/>
        <v>6.2927321440713353</v>
      </c>
      <c r="BJ13" s="37">
        <f t="shared" si="20"/>
        <v>0</v>
      </c>
      <c r="BK13" s="37">
        <f t="shared" si="21"/>
        <v>0</v>
      </c>
      <c r="BL13" s="37">
        <f t="shared" si="22"/>
        <v>0</v>
      </c>
      <c r="BM13" s="37">
        <f t="shared" si="23"/>
        <v>0</v>
      </c>
      <c r="BN13" s="37">
        <f t="shared" si="24"/>
        <v>0</v>
      </c>
      <c r="BO13" s="33">
        <f t="shared" si="25"/>
        <v>0.98132955906767572</v>
      </c>
      <c r="BP13" s="103">
        <f t="shared" si="26"/>
        <v>7.2740617031390107</v>
      </c>
      <c r="BQ13" s="33">
        <f t="shared" si="27"/>
        <v>0</v>
      </c>
      <c r="BR13" s="33">
        <f t="shared" si="28"/>
        <v>1.0791132873733515</v>
      </c>
      <c r="BS13" s="33">
        <f t="shared" si="29"/>
        <v>14.331148297719745</v>
      </c>
      <c r="BT13" s="33">
        <f t="shared" si="30"/>
        <v>0</v>
      </c>
      <c r="BU13" s="33">
        <f t="shared" si="31"/>
        <v>0</v>
      </c>
      <c r="BV13" s="33">
        <f t="shared" si="32"/>
        <v>0</v>
      </c>
      <c r="BW13" s="33">
        <f t="shared" si="33"/>
        <v>0</v>
      </c>
      <c r="BX13" s="33">
        <f t="shared" si="34"/>
        <v>0</v>
      </c>
      <c r="BY13" s="33">
        <f t="shared" si="35"/>
        <v>0</v>
      </c>
      <c r="BZ13" s="33">
        <f t="shared" si="36"/>
        <v>0</v>
      </c>
      <c r="CA13" s="33">
        <f t="shared" si="37"/>
        <v>0</v>
      </c>
      <c r="CB13" s="106">
        <f t="shared" si="38"/>
        <v>15.410261585093096</v>
      </c>
      <c r="CC13" s="34">
        <f t="shared" si="39"/>
        <v>22.684323288232108</v>
      </c>
      <c r="CD13" s="31"/>
      <c r="CE13" s="31"/>
      <c r="CF13" s="31"/>
      <c r="CG13" s="31"/>
      <c r="CH13" s="31"/>
      <c r="CI13" s="31"/>
      <c r="CJ13" s="31"/>
      <c r="CK13" s="31"/>
    </row>
    <row r="14" spans="1:89" x14ac:dyDescent="0.2">
      <c r="A14" s="22" t="s">
        <v>23</v>
      </c>
      <c r="B14" s="22">
        <v>1078.822568654823</v>
      </c>
      <c r="C14" s="22">
        <v>568.0902869019676</v>
      </c>
      <c r="D14" s="22">
        <v>6741.6574409962568</v>
      </c>
      <c r="E14" s="22">
        <v>1264.9379726045267</v>
      </c>
      <c r="F14" s="22">
        <v>674.75862693987779</v>
      </c>
      <c r="G14" s="22">
        <v>893.03833168867379</v>
      </c>
      <c r="H14" s="22">
        <v>10501.538130693083</v>
      </c>
      <c r="I14" s="22">
        <v>1082.6324569561359</v>
      </c>
      <c r="J14" s="22">
        <v>2450.6444713726642</v>
      </c>
      <c r="K14" s="22">
        <v>10472.25915893516</v>
      </c>
      <c r="L14" s="22">
        <v>3629.6115221784671</v>
      </c>
      <c r="M14" s="89">
        <v>39357.990967921629</v>
      </c>
      <c r="N14" s="28">
        <f>'GDP by Eco_Activity N''MN'!M14</f>
        <v>334.45407652351992</v>
      </c>
      <c r="O14" s="28">
        <f>'GDP by Eco_Activity N''MN'!N14</f>
        <v>330.4447749266555</v>
      </c>
      <c r="P14" s="28">
        <f>'GDP by Eco_Activity N''MN'!O14</f>
        <v>2339.3178396450699</v>
      </c>
      <c r="Q14" s="28">
        <f>'GDP by Eco_Activity N''MN'!P14</f>
        <v>2743.6380593383706</v>
      </c>
      <c r="R14" s="28">
        <f>'GDP by Eco_Activity N''MN'!Q14</f>
        <v>201.60493865327516</v>
      </c>
      <c r="S14" s="28">
        <f>'GDP by Eco_Activity N''MN'!R14</f>
        <v>1888.4557707542231</v>
      </c>
      <c r="T14" s="28">
        <f>'GDP by Eco_Activity N''MN'!S14</f>
        <v>901.67311373466191</v>
      </c>
      <c r="U14" s="28">
        <f>'GDP by Eco_Activity N''MN'!T14</f>
        <v>11011.688090802083</v>
      </c>
      <c r="V14" s="28">
        <f>'GDP by Eco_Activity N''MN'!U14</f>
        <v>328.65367544027754</v>
      </c>
      <c r="W14" s="28">
        <f>'GDP by Eco_Activity N''MN'!V14</f>
        <v>1207.1824685501617</v>
      </c>
      <c r="X14" s="28">
        <f>'GDP by Eco_Activity N''MN'!W14</f>
        <v>4627.796618938004</v>
      </c>
      <c r="Y14" s="90">
        <f t="shared" si="13"/>
        <v>25914.909427306302</v>
      </c>
      <c r="Z14" s="98">
        <f t="shared" si="14"/>
        <v>65272.900395227931</v>
      </c>
      <c r="AA14" s="93"/>
      <c r="AB14" s="22" t="s">
        <v>23</v>
      </c>
      <c r="AD14" s="37">
        <f t="shared" si="40"/>
        <v>2.6170921279973471E-2</v>
      </c>
      <c r="AE14" s="37">
        <f t="shared" ref="AE14:AE58" si="42">C14/C$58*100</f>
        <v>2.146662910196959E-2</v>
      </c>
      <c r="AF14" s="37">
        <f t="shared" ref="AF14:AF58" si="43">D14/D$58*100</f>
        <v>0.69983581212204737</v>
      </c>
      <c r="AG14" s="37">
        <f t="shared" ref="AG14:AG58" si="44">E14/E$58*100</f>
        <v>3.2780380600247697E-2</v>
      </c>
      <c r="AH14" s="37">
        <f t="shared" ref="AH14:AH58" si="45">F14/F$58*100</f>
        <v>3.3381627887802932E-2</v>
      </c>
      <c r="AI14" s="37">
        <f t="shared" ref="AI14:AI58" si="46">G14/G$58*100</f>
        <v>4.7442122197761338E-2</v>
      </c>
      <c r="AJ14" s="37">
        <f t="shared" ref="AJ14:AJ58" si="47">H14/H$58*100</f>
        <v>0.60613390461747596</v>
      </c>
      <c r="AK14" s="37">
        <f t="shared" ref="AK14:AK58" si="48">I14/I$58*100</f>
        <v>0.10978053870647637</v>
      </c>
      <c r="AL14" s="37">
        <f t="shared" ref="AL14:AL58" si="49">J14/J$58*100</f>
        <v>0.15974256672036846</v>
      </c>
      <c r="AM14" s="37">
        <f t="shared" ref="AM14:AM58" si="50">K14/K$58*100</f>
        <v>0.24877358953903811</v>
      </c>
      <c r="AN14" s="33">
        <f t="shared" ref="AN14:AN56" si="51">L14/L$58*100</f>
        <v>0.51774147002774262</v>
      </c>
      <c r="AO14" s="103">
        <f t="shared" ref="AO14:AO56" si="52">M14/M$58*100</f>
        <v>0.15961602240059861</v>
      </c>
      <c r="AP14" s="33">
        <f t="shared" ref="AP14:AP56" si="53">N14/N$58*100</f>
        <v>1.8705945605587679E-2</v>
      </c>
      <c r="AQ14" s="33">
        <f t="shared" si="1"/>
        <v>3.0214116450731729E-2</v>
      </c>
      <c r="AR14" s="33">
        <f t="shared" si="2"/>
        <v>0.24447806306766418</v>
      </c>
      <c r="AS14" s="33">
        <f t="shared" si="3"/>
        <v>0.1849401470629837</v>
      </c>
      <c r="AT14" s="33">
        <f t="shared" si="4"/>
        <v>2.2911568272044519E-2</v>
      </c>
      <c r="AU14" s="33">
        <f t="shared" si="5"/>
        <v>0.26512081415148669</v>
      </c>
      <c r="AV14" s="33">
        <f t="shared" si="6"/>
        <v>9.6314379531783956E-2</v>
      </c>
      <c r="AW14" s="33">
        <f t="shared" si="7"/>
        <v>1.0415996601961326</v>
      </c>
      <c r="AX14" s="33">
        <f t="shared" si="8"/>
        <v>1.8976108046259491E-2</v>
      </c>
      <c r="AY14" s="33">
        <f t="shared" si="9"/>
        <v>6.2970606397494105E-2</v>
      </c>
      <c r="AZ14" s="33">
        <f t="shared" si="10"/>
        <v>6.2219398003549746E-2</v>
      </c>
      <c r="BA14" s="103">
        <f t="shared" si="10"/>
        <v>0.12961035200506771</v>
      </c>
      <c r="BB14" s="100">
        <f t="shared" si="10"/>
        <v>0.14618006610393769</v>
      </c>
      <c r="BC14" s="40" t="s">
        <v>23</v>
      </c>
      <c r="BD14" s="39">
        <v>75759.124429204079</v>
      </c>
      <c r="BE14" s="37">
        <f t="shared" si="15"/>
        <v>1.4240166802125187</v>
      </c>
      <c r="BF14" s="37">
        <f t="shared" si="16"/>
        <v>0.74986384964472574</v>
      </c>
      <c r="BG14" s="37">
        <f t="shared" si="17"/>
        <v>8.8988059085823377</v>
      </c>
      <c r="BH14" s="37">
        <f t="shared" si="18"/>
        <v>1.6696839913805959</v>
      </c>
      <c r="BI14" s="37">
        <f t="shared" si="19"/>
        <v>0.89066318020931057</v>
      </c>
      <c r="BJ14" s="37">
        <f t="shared" si="20"/>
        <v>1.1787865005266878</v>
      </c>
      <c r="BK14" s="37">
        <f t="shared" si="21"/>
        <v>13.861746964230869</v>
      </c>
      <c r="BL14" s="37">
        <f t="shared" si="22"/>
        <v>1.4290456299661196</v>
      </c>
      <c r="BM14" s="37">
        <f t="shared" si="23"/>
        <v>3.2347845752398574</v>
      </c>
      <c r="BN14" s="37">
        <f t="shared" si="24"/>
        <v>13.823099511559628</v>
      </c>
      <c r="BO14" s="33">
        <f t="shared" si="25"/>
        <v>4.7909892696427505</v>
      </c>
      <c r="BP14" s="103">
        <f t="shared" si="26"/>
        <v>51.951486061195396</v>
      </c>
      <c r="BQ14" s="33">
        <f t="shared" si="27"/>
        <v>0.44147035626852171</v>
      </c>
      <c r="BR14" s="33">
        <f t="shared" si="28"/>
        <v>0.43617818634566174</v>
      </c>
      <c r="BS14" s="33">
        <f t="shared" si="29"/>
        <v>3.0878364253419166</v>
      </c>
      <c r="BT14" s="33">
        <f t="shared" si="30"/>
        <v>3.6215282053612761</v>
      </c>
      <c r="BU14" s="33">
        <f t="shared" si="31"/>
        <v>0.26611307901488795</v>
      </c>
      <c r="BV14" s="33">
        <f t="shared" si="32"/>
        <v>2.4927106602439162</v>
      </c>
      <c r="BW14" s="33">
        <f t="shared" si="33"/>
        <v>1.1901841798307262</v>
      </c>
      <c r="BX14" s="33">
        <f t="shared" si="34"/>
        <v>14.535131145941852</v>
      </c>
      <c r="BY14" s="33">
        <f t="shared" si="35"/>
        <v>0.43381398335378085</v>
      </c>
      <c r="BZ14" s="33">
        <f t="shared" si="36"/>
        <v>1.5934482844746418</v>
      </c>
      <c r="CA14" s="33">
        <f t="shared" si="37"/>
        <v>6.1085666628349431</v>
      </c>
      <c r="CB14" s="106">
        <f t="shared" si="38"/>
        <v>34.206981169012124</v>
      </c>
      <c r="CC14" s="34">
        <f t="shared" si="39"/>
        <v>86.158467230207521</v>
      </c>
      <c r="CD14" s="31"/>
      <c r="CE14" s="31"/>
      <c r="CF14" s="31"/>
      <c r="CG14" s="31"/>
      <c r="CH14" s="31"/>
      <c r="CI14" s="31"/>
      <c r="CJ14" s="31"/>
      <c r="CK14" s="31"/>
    </row>
    <row r="15" spans="1:89" s="32" customFormat="1" x14ac:dyDescent="0.2">
      <c r="A15" s="22" t="s">
        <v>24</v>
      </c>
      <c r="B15" s="28">
        <v>83604.731806874988</v>
      </c>
      <c r="C15" s="28">
        <v>46335.524878321761</v>
      </c>
      <c r="D15" s="28">
        <v>216490.12562639202</v>
      </c>
      <c r="E15" s="28">
        <v>374892.73418289633</v>
      </c>
      <c r="F15" s="28">
        <v>299963.25886963622</v>
      </c>
      <c r="G15" s="28">
        <v>227885.26004478554</v>
      </c>
      <c r="H15" s="28">
        <v>322036.38680391002</v>
      </c>
      <c r="I15" s="28">
        <v>100097.45374461848</v>
      </c>
      <c r="J15" s="28">
        <v>175498.63100846883</v>
      </c>
      <c r="K15" s="28">
        <v>277032.95666430332</v>
      </c>
      <c r="L15" s="28">
        <v>76499.633751697547</v>
      </c>
      <c r="M15" s="90">
        <v>2200336.6973819048</v>
      </c>
      <c r="N15" s="28">
        <f>'GDP by Eco_Activity N''MN'!M15</f>
        <v>211971.5536611588</v>
      </c>
      <c r="O15" s="28">
        <f>'GDP by Eco_Activity N''MN'!N15</f>
        <v>121280.13055842502</v>
      </c>
      <c r="P15" s="28">
        <f>'GDP by Eco_Activity N''MN'!O15</f>
        <v>91424.87859966619</v>
      </c>
      <c r="Q15" s="28">
        <f>'GDP by Eco_Activity N''MN'!P15</f>
        <v>152068.08728165965</v>
      </c>
      <c r="R15" s="28">
        <f>'GDP by Eco_Activity N''MN'!Q15</f>
        <v>103508.20220673294</v>
      </c>
      <c r="S15" s="28">
        <f>'GDP by Eco_Activity N''MN'!R15</f>
        <v>88414.794007700868</v>
      </c>
      <c r="T15" s="28">
        <f>'GDP by Eco_Activity N''MN'!S15</f>
        <v>69772.750215718755</v>
      </c>
      <c r="U15" s="28">
        <f>'GDP by Eco_Activity N''MN'!T15</f>
        <v>175607.28750526829</v>
      </c>
      <c r="V15" s="28">
        <f>'GDP by Eco_Activity N''MN'!U15</f>
        <v>48839.338626205667</v>
      </c>
      <c r="W15" s="28">
        <f>'GDP by Eco_Activity N''MN'!V15</f>
        <v>97663.938565464923</v>
      </c>
      <c r="X15" s="28">
        <f>'GDP by Eco_Activity N''MN'!W15</f>
        <v>22608.626386244749</v>
      </c>
      <c r="Y15" s="90">
        <f t="shared" si="13"/>
        <v>1183159.5876142459</v>
      </c>
      <c r="Z15" s="98">
        <f t="shared" si="14"/>
        <v>3383496.284996151</v>
      </c>
      <c r="AA15" s="94"/>
      <c r="AB15" s="28" t="s">
        <v>24</v>
      </c>
      <c r="AD15" s="33">
        <f t="shared" si="40"/>
        <v>2.0281489452702481</v>
      </c>
      <c r="AE15" s="33">
        <f t="shared" si="42"/>
        <v>1.7508969080114944</v>
      </c>
      <c r="AF15" s="33">
        <f t="shared" si="43"/>
        <v>22.473337485649658</v>
      </c>
      <c r="AG15" s="33">
        <f t="shared" si="44"/>
        <v>9.7152008848934539</v>
      </c>
      <c r="AH15" s="33">
        <f t="shared" si="45"/>
        <v>14.839768604382883</v>
      </c>
      <c r="AI15" s="33">
        <f t="shared" si="46"/>
        <v>12.106266853820037</v>
      </c>
      <c r="AJ15" s="33">
        <f t="shared" si="47"/>
        <v>18.587484055488083</v>
      </c>
      <c r="AK15" s="33">
        <f t="shared" si="48"/>
        <v>10.150030441657117</v>
      </c>
      <c r="AL15" s="33">
        <f t="shared" si="49"/>
        <v>11.439685397327672</v>
      </c>
      <c r="AM15" s="33">
        <f t="shared" si="50"/>
        <v>6.5810520923929552</v>
      </c>
      <c r="AN15" s="33">
        <f t="shared" si="51"/>
        <v>10.912196138118921</v>
      </c>
      <c r="AO15" s="103">
        <f t="shared" si="52"/>
        <v>8.9234481471480329</v>
      </c>
      <c r="AP15" s="33">
        <f t="shared" si="53"/>
        <v>11.855524064568264</v>
      </c>
      <c r="AQ15" s="33">
        <f t="shared" si="1"/>
        <v>11.089211468589673</v>
      </c>
      <c r="AR15" s="33">
        <f t="shared" si="2"/>
        <v>9.5546560016119777</v>
      </c>
      <c r="AS15" s="33">
        <f t="shared" si="3"/>
        <v>10.250438949020401</v>
      </c>
      <c r="AT15" s="33">
        <f t="shared" si="4"/>
        <v>11.76327949810184</v>
      </c>
      <c r="AU15" s="33">
        <f t="shared" si="5"/>
        <v>12.412576737762722</v>
      </c>
      <c r="AV15" s="33">
        <f t="shared" si="6"/>
        <v>7.4529439138080438</v>
      </c>
      <c r="AW15" s="33">
        <f t="shared" si="7"/>
        <v>16.610758449127921</v>
      </c>
      <c r="AX15" s="33">
        <f t="shared" si="8"/>
        <v>2.8199306319552981</v>
      </c>
      <c r="AY15" s="33">
        <f t="shared" si="9"/>
        <v>5.0944721240204034</v>
      </c>
      <c r="AZ15" s="33">
        <f t="shared" si="10"/>
        <v>0.30396649621178246</v>
      </c>
      <c r="BA15" s="103">
        <f t="shared" si="10"/>
        <v>5.9174326292365871</v>
      </c>
      <c r="BB15" s="100">
        <f t="shared" si="10"/>
        <v>7.577412794718172</v>
      </c>
      <c r="BC15" s="35" t="s">
        <v>24</v>
      </c>
      <c r="BD15" s="36">
        <v>7233322.4844167968</v>
      </c>
      <c r="BE15" s="33">
        <f t="shared" si="15"/>
        <v>1.1558275189166518</v>
      </c>
      <c r="BF15" s="33">
        <f t="shared" si="16"/>
        <v>0.64058425402911734</v>
      </c>
      <c r="BG15" s="33">
        <f t="shared" si="17"/>
        <v>2.9929555345111511</v>
      </c>
      <c r="BH15" s="33">
        <f t="shared" si="18"/>
        <v>5.1828566331800001</v>
      </c>
      <c r="BI15" s="33">
        <f t="shared" si="19"/>
        <v>4.1469637157179982</v>
      </c>
      <c r="BJ15" s="33">
        <f t="shared" si="20"/>
        <v>3.150492191323325</v>
      </c>
      <c r="BK15" s="33">
        <f t="shared" si="21"/>
        <v>4.4521226241148977</v>
      </c>
      <c r="BL15" s="33">
        <f t="shared" si="22"/>
        <v>1.3838378416041142</v>
      </c>
      <c r="BM15" s="33">
        <f t="shared" si="23"/>
        <v>2.4262519939703591</v>
      </c>
      <c r="BN15" s="33">
        <f t="shared" si="24"/>
        <v>3.8299544540027477</v>
      </c>
      <c r="BO15" s="33">
        <f t="shared" si="25"/>
        <v>1.0576002095372568</v>
      </c>
      <c r="BP15" s="103">
        <f t="shared" si="26"/>
        <v>30.419446970907615</v>
      </c>
      <c r="BQ15" s="33">
        <f t="shared" si="27"/>
        <v>2.9304867039707201</v>
      </c>
      <c r="BR15" s="33">
        <f t="shared" si="28"/>
        <v>1.6766863473833284</v>
      </c>
      <c r="BS15" s="33">
        <f t="shared" si="29"/>
        <v>1.2639403095414117</v>
      </c>
      <c r="BT15" s="33">
        <f t="shared" si="30"/>
        <v>2.1023269404795588</v>
      </c>
      <c r="BU15" s="33">
        <f t="shared" si="31"/>
        <v>1.4309911168723253</v>
      </c>
      <c r="BV15" s="33">
        <f t="shared" si="32"/>
        <v>1.2223261744264609</v>
      </c>
      <c r="BW15" s="33">
        <f t="shared" si="33"/>
        <v>0.96460168015506842</v>
      </c>
      <c r="BX15" s="33">
        <f t="shared" si="34"/>
        <v>2.4277541597736056</v>
      </c>
      <c r="BY15" s="33">
        <f t="shared" si="35"/>
        <v>0.67519924255310526</v>
      </c>
      <c r="BZ15" s="33">
        <f t="shared" si="36"/>
        <v>1.3501947241515708</v>
      </c>
      <c r="CA15" s="33">
        <f t="shared" si="37"/>
        <v>0.31256212390574234</v>
      </c>
      <c r="CB15" s="106">
        <f t="shared" si="38"/>
        <v>16.3570695232129</v>
      </c>
      <c r="CC15" s="34">
        <f t="shared" si="39"/>
        <v>46.776516494120514</v>
      </c>
      <c r="CD15" s="34"/>
      <c r="CE15" s="34"/>
      <c r="CF15" s="34"/>
      <c r="CG15" s="34"/>
      <c r="CH15" s="34"/>
      <c r="CI15" s="34"/>
      <c r="CJ15" s="34"/>
      <c r="CK15" s="34"/>
    </row>
    <row r="16" spans="1:89" x14ac:dyDescent="0.2">
      <c r="A16" s="22" t="s">
        <v>25</v>
      </c>
      <c r="B16" s="22">
        <v>0</v>
      </c>
      <c r="C16" s="22">
        <v>0</v>
      </c>
      <c r="D16" s="22">
        <v>0</v>
      </c>
      <c r="E16" s="22">
        <v>202785.58269315344</v>
      </c>
      <c r="F16" s="22">
        <v>146884.76955936055</v>
      </c>
      <c r="G16" s="22">
        <v>0</v>
      </c>
      <c r="H16" s="22">
        <v>0</v>
      </c>
      <c r="I16" s="22">
        <v>0</v>
      </c>
      <c r="J16" s="22">
        <v>0</v>
      </c>
      <c r="K16" s="22">
        <v>62629.743837371832</v>
      </c>
      <c r="L16" s="22">
        <v>0</v>
      </c>
      <c r="M16" s="89">
        <v>412300.0960898858</v>
      </c>
      <c r="N16" s="28">
        <f>'GDP by Eco_Activity N''MN'!M16</f>
        <v>0</v>
      </c>
      <c r="O16" s="28">
        <f>'GDP by Eco_Activity N''MN'!N16</f>
        <v>0</v>
      </c>
      <c r="P16" s="28">
        <f>'GDP by Eco_Activity N''MN'!O16</f>
        <v>0</v>
      </c>
      <c r="Q16" s="28">
        <f>'GDP by Eco_Activity N''MN'!P16</f>
        <v>0</v>
      </c>
      <c r="R16" s="28">
        <f>'GDP by Eco_Activity N''MN'!Q16</f>
        <v>0</v>
      </c>
      <c r="S16" s="28">
        <f>'GDP by Eco_Activity N''MN'!R16</f>
        <v>0</v>
      </c>
      <c r="T16" s="28">
        <f>'GDP by Eco_Activity N''MN'!S16</f>
        <v>0</v>
      </c>
      <c r="U16" s="28">
        <f>'GDP by Eco_Activity N''MN'!T16</f>
        <v>0</v>
      </c>
      <c r="V16" s="28">
        <f>'GDP by Eco_Activity N''MN'!U16</f>
        <v>0</v>
      </c>
      <c r="W16" s="28">
        <f>'GDP by Eco_Activity N''MN'!V16</f>
        <v>0</v>
      </c>
      <c r="X16" s="28">
        <f>'GDP by Eco_Activity N''MN'!W16</f>
        <v>0</v>
      </c>
      <c r="Y16" s="90">
        <f t="shared" si="13"/>
        <v>0</v>
      </c>
      <c r="Z16" s="98">
        <f t="shared" si="14"/>
        <v>412300.0960898858</v>
      </c>
      <c r="AA16" s="93"/>
      <c r="AB16" s="22" t="s">
        <v>25</v>
      </c>
      <c r="AD16" s="37">
        <f t="shared" si="40"/>
        <v>0</v>
      </c>
      <c r="AE16" s="37">
        <f t="shared" si="42"/>
        <v>0</v>
      </c>
      <c r="AF16" s="37">
        <f t="shared" si="43"/>
        <v>0</v>
      </c>
      <c r="AG16" s="37">
        <f t="shared" si="44"/>
        <v>5.2551103096679883</v>
      </c>
      <c r="AH16" s="37">
        <f t="shared" si="45"/>
        <v>7.2666765922700032</v>
      </c>
      <c r="AI16" s="37">
        <f t="shared" si="46"/>
        <v>0</v>
      </c>
      <c r="AJ16" s="37">
        <f t="shared" si="47"/>
        <v>0</v>
      </c>
      <c r="AK16" s="37">
        <f t="shared" si="48"/>
        <v>0</v>
      </c>
      <c r="AL16" s="37">
        <f t="shared" si="49"/>
        <v>0</v>
      </c>
      <c r="AM16" s="37">
        <f t="shared" si="50"/>
        <v>1.4877999054329851</v>
      </c>
      <c r="AN16" s="33">
        <f t="shared" si="51"/>
        <v>0</v>
      </c>
      <c r="AO16" s="103">
        <f t="shared" si="52"/>
        <v>1.6720797925607984</v>
      </c>
      <c r="AP16" s="33">
        <f t="shared" si="53"/>
        <v>0</v>
      </c>
      <c r="AQ16" s="33">
        <f t="shared" si="1"/>
        <v>0</v>
      </c>
      <c r="AR16" s="33">
        <f t="shared" si="2"/>
        <v>0</v>
      </c>
      <c r="AS16" s="33">
        <f t="shared" si="3"/>
        <v>0</v>
      </c>
      <c r="AT16" s="33">
        <f t="shared" si="4"/>
        <v>0</v>
      </c>
      <c r="AU16" s="33">
        <f t="shared" si="5"/>
        <v>0</v>
      </c>
      <c r="AV16" s="33">
        <f t="shared" si="6"/>
        <v>0</v>
      </c>
      <c r="AW16" s="33">
        <f t="shared" si="7"/>
        <v>0</v>
      </c>
      <c r="AX16" s="33">
        <f t="shared" si="8"/>
        <v>0</v>
      </c>
      <c r="AY16" s="33">
        <f t="shared" si="9"/>
        <v>0</v>
      </c>
      <c r="AZ16" s="33">
        <f t="shared" si="10"/>
        <v>0</v>
      </c>
      <c r="BA16" s="103">
        <f t="shared" si="10"/>
        <v>0</v>
      </c>
      <c r="BB16" s="100">
        <f t="shared" si="10"/>
        <v>0.92335494418271136</v>
      </c>
      <c r="BC16" s="40" t="s">
        <v>25</v>
      </c>
      <c r="BD16" s="39">
        <v>412300.0960898858</v>
      </c>
      <c r="BE16" s="37">
        <f t="shared" si="15"/>
        <v>0</v>
      </c>
      <c r="BF16" s="37">
        <f t="shared" si="16"/>
        <v>0</v>
      </c>
      <c r="BG16" s="37">
        <f t="shared" si="17"/>
        <v>0</v>
      </c>
      <c r="BH16" s="37">
        <f t="shared" si="18"/>
        <v>49.183976578298939</v>
      </c>
      <c r="BI16" s="37">
        <f t="shared" si="19"/>
        <v>35.625693748889667</v>
      </c>
      <c r="BJ16" s="37">
        <f t="shared" si="20"/>
        <v>0</v>
      </c>
      <c r="BK16" s="37">
        <f t="shared" si="21"/>
        <v>0</v>
      </c>
      <c r="BL16" s="37">
        <f t="shared" si="22"/>
        <v>0</v>
      </c>
      <c r="BM16" s="37">
        <f t="shared" si="23"/>
        <v>0</v>
      </c>
      <c r="BN16" s="37">
        <f t="shared" si="24"/>
        <v>15.190329672811398</v>
      </c>
      <c r="BO16" s="33">
        <f t="shared" si="25"/>
        <v>0</v>
      </c>
      <c r="BP16" s="103">
        <f t="shared" si="26"/>
        <v>100</v>
      </c>
      <c r="BQ16" s="33">
        <f t="shared" si="27"/>
        <v>0</v>
      </c>
      <c r="BR16" s="33">
        <f t="shared" si="28"/>
        <v>0</v>
      </c>
      <c r="BS16" s="33">
        <f t="shared" si="29"/>
        <v>0</v>
      </c>
      <c r="BT16" s="33">
        <f t="shared" si="30"/>
        <v>0</v>
      </c>
      <c r="BU16" s="33">
        <f t="shared" si="31"/>
        <v>0</v>
      </c>
      <c r="BV16" s="33">
        <f t="shared" si="32"/>
        <v>0</v>
      </c>
      <c r="BW16" s="33">
        <f t="shared" si="33"/>
        <v>0</v>
      </c>
      <c r="BX16" s="33">
        <f t="shared" si="34"/>
        <v>0</v>
      </c>
      <c r="BY16" s="33">
        <f t="shared" si="35"/>
        <v>0</v>
      </c>
      <c r="BZ16" s="33">
        <f t="shared" si="36"/>
        <v>0</v>
      </c>
      <c r="CA16" s="33">
        <f t="shared" si="37"/>
        <v>0</v>
      </c>
      <c r="CB16" s="106">
        <f t="shared" si="38"/>
        <v>0</v>
      </c>
      <c r="CC16" s="34">
        <f t="shared" si="39"/>
        <v>100</v>
      </c>
      <c r="CD16" s="31"/>
      <c r="CE16" s="31"/>
      <c r="CF16" s="31"/>
      <c r="CG16" s="31"/>
      <c r="CH16" s="31"/>
      <c r="CI16" s="31"/>
      <c r="CJ16" s="31"/>
      <c r="CK16" s="31"/>
    </row>
    <row r="17" spans="1:89" x14ac:dyDescent="0.2">
      <c r="A17" s="22" t="s">
        <v>26</v>
      </c>
      <c r="B17" s="22">
        <v>0</v>
      </c>
      <c r="C17" s="22">
        <v>0</v>
      </c>
      <c r="D17" s="22">
        <v>20618.341300449581</v>
      </c>
      <c r="E17" s="22">
        <v>0</v>
      </c>
      <c r="F17" s="22">
        <v>0</v>
      </c>
      <c r="G17" s="22">
        <v>0</v>
      </c>
      <c r="H17" s="22">
        <v>86607.555260553141</v>
      </c>
      <c r="I17" s="22">
        <v>0</v>
      </c>
      <c r="J17" s="22">
        <v>0</v>
      </c>
      <c r="K17" s="22">
        <v>20798.52710258634</v>
      </c>
      <c r="L17" s="22">
        <v>0</v>
      </c>
      <c r="M17" s="89">
        <v>128024.42366358906</v>
      </c>
      <c r="N17" s="28">
        <f>'GDP by Eco_Activity N''MN'!M17</f>
        <v>0</v>
      </c>
      <c r="O17" s="28">
        <f>'GDP by Eco_Activity N''MN'!N17</f>
        <v>0</v>
      </c>
      <c r="P17" s="28">
        <f>'GDP by Eco_Activity N''MN'!O17</f>
        <v>0</v>
      </c>
      <c r="Q17" s="28">
        <f>'GDP by Eco_Activity N''MN'!P17</f>
        <v>48479.187348579893</v>
      </c>
      <c r="R17" s="28">
        <f>'GDP by Eco_Activity N''MN'!Q17</f>
        <v>0</v>
      </c>
      <c r="S17" s="28">
        <f>'GDP by Eco_Activity N''MN'!R17</f>
        <v>22893.680261736681</v>
      </c>
      <c r="T17" s="28">
        <f>'GDP by Eco_Activity N''MN'!S17</f>
        <v>0</v>
      </c>
      <c r="U17" s="28">
        <f>'GDP by Eco_Activity N''MN'!T17</f>
        <v>91353.324866705865</v>
      </c>
      <c r="V17" s="28">
        <f>'GDP by Eco_Activity N''MN'!U17</f>
        <v>0</v>
      </c>
      <c r="W17" s="28">
        <f>'GDP by Eco_Activity N''MN'!V17</f>
        <v>0</v>
      </c>
      <c r="X17" s="28">
        <f>'GDP by Eco_Activity N''MN'!W17</f>
        <v>0</v>
      </c>
      <c r="Y17" s="90">
        <f t="shared" si="13"/>
        <v>162726.19247702244</v>
      </c>
      <c r="Z17" s="98">
        <f t="shared" si="14"/>
        <v>290750.61614061147</v>
      </c>
      <c r="AA17" s="93"/>
      <c r="AB17" s="22" t="s">
        <v>26</v>
      </c>
      <c r="AD17" s="37">
        <f t="shared" si="40"/>
        <v>0</v>
      </c>
      <c r="AE17" s="37">
        <f t="shared" si="42"/>
        <v>0</v>
      </c>
      <c r="AF17" s="37">
        <f t="shared" si="43"/>
        <v>2.1403421569395777</v>
      </c>
      <c r="AG17" s="37">
        <f t="shared" si="44"/>
        <v>0</v>
      </c>
      <c r="AH17" s="37">
        <f t="shared" si="45"/>
        <v>0</v>
      </c>
      <c r="AI17" s="37">
        <f t="shared" si="46"/>
        <v>0</v>
      </c>
      <c r="AJ17" s="37">
        <f t="shared" si="47"/>
        <v>4.9988654029662856</v>
      </c>
      <c r="AK17" s="37">
        <f t="shared" si="48"/>
        <v>0</v>
      </c>
      <c r="AL17" s="37">
        <f t="shared" si="49"/>
        <v>0</v>
      </c>
      <c r="AM17" s="37">
        <f t="shared" si="50"/>
        <v>0.49407908703450093</v>
      </c>
      <c r="AN17" s="33">
        <f t="shared" si="51"/>
        <v>0</v>
      </c>
      <c r="AO17" s="103">
        <f t="shared" si="52"/>
        <v>0.5192020418919836</v>
      </c>
      <c r="AP17" s="33">
        <f t="shared" si="53"/>
        <v>0</v>
      </c>
      <c r="AQ17" s="33">
        <f t="shared" si="1"/>
        <v>0</v>
      </c>
      <c r="AR17" s="33">
        <f t="shared" si="2"/>
        <v>0</v>
      </c>
      <c r="AS17" s="33">
        <f t="shared" si="3"/>
        <v>3.2678319238297773</v>
      </c>
      <c r="AT17" s="33">
        <f t="shared" si="4"/>
        <v>0</v>
      </c>
      <c r="AU17" s="33">
        <f t="shared" si="5"/>
        <v>3.2140499364151589</v>
      </c>
      <c r="AV17" s="33">
        <f t="shared" si="6"/>
        <v>0</v>
      </c>
      <c r="AW17" s="33">
        <f t="shared" si="7"/>
        <v>8.6411448775440949</v>
      </c>
      <c r="AX17" s="33">
        <f t="shared" si="8"/>
        <v>0</v>
      </c>
      <c r="AY17" s="33">
        <f t="shared" si="9"/>
        <v>0</v>
      </c>
      <c r="AZ17" s="33">
        <f t="shared" si="10"/>
        <v>0</v>
      </c>
      <c r="BA17" s="103">
        <f t="shared" si="10"/>
        <v>0.81385579010235265</v>
      </c>
      <c r="BB17" s="100">
        <f t="shared" si="10"/>
        <v>0.65114226623676275</v>
      </c>
      <c r="BC17" s="40" t="s">
        <v>26</v>
      </c>
      <c r="BD17" s="39">
        <v>450753.85480481049</v>
      </c>
      <c r="BE17" s="37">
        <f t="shared" si="15"/>
        <v>0</v>
      </c>
      <c r="BF17" s="37">
        <f t="shared" si="16"/>
        <v>0</v>
      </c>
      <c r="BG17" s="37">
        <f t="shared" si="17"/>
        <v>4.5741907874260823</v>
      </c>
      <c r="BH17" s="37">
        <f t="shared" si="18"/>
        <v>0</v>
      </c>
      <c r="BI17" s="37">
        <f t="shared" si="19"/>
        <v>0</v>
      </c>
      <c r="BJ17" s="37">
        <f t="shared" si="20"/>
        <v>0</v>
      </c>
      <c r="BK17" s="37">
        <f t="shared" si="21"/>
        <v>19.213935574229694</v>
      </c>
      <c r="BL17" s="37">
        <f t="shared" si="22"/>
        <v>0</v>
      </c>
      <c r="BM17" s="37">
        <f t="shared" si="23"/>
        <v>0</v>
      </c>
      <c r="BN17" s="37">
        <f t="shared" si="24"/>
        <v>4.6141651104886741</v>
      </c>
      <c r="BO17" s="33">
        <f t="shared" si="25"/>
        <v>0</v>
      </c>
      <c r="BP17" s="103">
        <f t="shared" si="26"/>
        <v>28.402291472144448</v>
      </c>
      <c r="BQ17" s="33">
        <f t="shared" si="27"/>
        <v>0</v>
      </c>
      <c r="BR17" s="33">
        <f t="shared" si="28"/>
        <v>0</v>
      </c>
      <c r="BS17" s="33">
        <f t="shared" si="29"/>
        <v>0</v>
      </c>
      <c r="BT17" s="33">
        <f t="shared" si="30"/>
        <v>10.75513538748832</v>
      </c>
      <c r="BU17" s="33">
        <f t="shared" si="31"/>
        <v>0</v>
      </c>
      <c r="BV17" s="33">
        <f t="shared" si="32"/>
        <v>5.0789760348583837</v>
      </c>
      <c r="BW17" s="33">
        <f t="shared" si="33"/>
        <v>0</v>
      </c>
      <c r="BX17" s="33">
        <f t="shared" si="34"/>
        <v>20.266787270463723</v>
      </c>
      <c r="BY17" s="33">
        <f t="shared" si="35"/>
        <v>0</v>
      </c>
      <c r="BZ17" s="33">
        <f t="shared" si="36"/>
        <v>0</v>
      </c>
      <c r="CA17" s="33">
        <f t="shared" si="37"/>
        <v>0</v>
      </c>
      <c r="CB17" s="106">
        <f t="shared" si="38"/>
        <v>36.100898692810425</v>
      </c>
      <c r="CC17" s="34">
        <f t="shared" si="39"/>
        <v>64.503190164954873</v>
      </c>
      <c r="CD17" s="31"/>
      <c r="CE17" s="31"/>
      <c r="CF17" s="31"/>
      <c r="CG17" s="31"/>
      <c r="CH17" s="31"/>
      <c r="CI17" s="31"/>
      <c r="CJ17" s="31"/>
      <c r="CK17" s="31"/>
    </row>
    <row r="18" spans="1:89" x14ac:dyDescent="0.2">
      <c r="A18" s="22" t="s">
        <v>27</v>
      </c>
      <c r="B18" s="22">
        <v>34485.362376610239</v>
      </c>
      <c r="C18" s="22">
        <v>8119.1545862539006</v>
      </c>
      <c r="D18" s="22">
        <v>126263.90617650699</v>
      </c>
      <c r="E18" s="22">
        <v>40818.886678090617</v>
      </c>
      <c r="F18" s="22">
        <v>32968.277965075002</v>
      </c>
      <c r="G18" s="22">
        <v>33219.188648246403</v>
      </c>
      <c r="H18" s="22">
        <v>137824.1334205817</v>
      </c>
      <c r="I18" s="22">
        <v>8352.1723855011187</v>
      </c>
      <c r="J18" s="22">
        <v>104008.91374221802</v>
      </c>
      <c r="K18" s="22">
        <v>31588.215209347749</v>
      </c>
      <c r="L18" s="22">
        <v>5252.2360902431601</v>
      </c>
      <c r="M18" s="89">
        <v>562900.44727867492</v>
      </c>
      <c r="N18" s="28">
        <f>'GDP by Eco_Activity N''MN'!M18</f>
        <v>108072.472440617</v>
      </c>
      <c r="O18" s="28">
        <f>'GDP by Eco_Activity N''MN'!N18</f>
        <v>105780.247003763</v>
      </c>
      <c r="P18" s="28">
        <f>'GDP by Eco_Activity N''MN'!O18</f>
        <v>71478.992046378597</v>
      </c>
      <c r="Q18" s="28">
        <f>'GDP by Eco_Activity N''MN'!P18</f>
        <v>38119.249246272979</v>
      </c>
      <c r="R18" s="28">
        <f>'GDP by Eco_Activity N''MN'!Q18</f>
        <v>45502.1844687107</v>
      </c>
      <c r="S18" s="28">
        <f>'GDP by Eco_Activity N''MN'!R18</f>
        <v>41185.906243850899</v>
      </c>
      <c r="T18" s="28">
        <f>'GDP by Eco_Activity N''MN'!S18</f>
        <v>43576.051108665299</v>
      </c>
      <c r="U18" s="28">
        <f>'GDP by Eco_Activity N''MN'!T18</f>
        <v>46958.166806052002</v>
      </c>
      <c r="V18" s="28">
        <f>'GDP by Eco_Activity N''MN'!U18</f>
        <v>20565.883962702199</v>
      </c>
      <c r="W18" s="28">
        <f>'GDP by Eco_Activity N''MN'!V18</f>
        <v>32506.223172783582</v>
      </c>
      <c r="X18" s="28">
        <f>'GDP by Eco_Activity N''MN'!W18</f>
        <v>1899.5852065749991</v>
      </c>
      <c r="Y18" s="90">
        <f t="shared" si="13"/>
        <v>555644.96170637116</v>
      </c>
      <c r="Z18" s="98">
        <f t="shared" si="14"/>
        <v>1118545.4089850462</v>
      </c>
      <c r="AA18" s="93"/>
      <c r="AB18" s="22" t="s">
        <v>27</v>
      </c>
      <c r="AD18" s="37">
        <f t="shared" si="40"/>
        <v>0.83657288074253378</v>
      </c>
      <c r="AE18" s="37">
        <f t="shared" si="42"/>
        <v>0.30680137320274997</v>
      </c>
      <c r="AF18" s="37">
        <f t="shared" si="43"/>
        <v>13.107163052129161</v>
      </c>
      <c r="AG18" s="37">
        <f t="shared" si="44"/>
        <v>1.0578057343247491</v>
      </c>
      <c r="AH18" s="37">
        <f t="shared" si="45"/>
        <v>1.6310051375302332</v>
      </c>
      <c r="AI18" s="37">
        <f t="shared" si="46"/>
        <v>1.7647493408043373</v>
      </c>
      <c r="AJ18" s="37">
        <f t="shared" si="47"/>
        <v>7.9550137418987461</v>
      </c>
      <c r="AK18" s="37">
        <f t="shared" si="48"/>
        <v>0.84692268180060504</v>
      </c>
      <c r="AL18" s="37">
        <f t="shared" si="49"/>
        <v>6.7797067412528627</v>
      </c>
      <c r="AM18" s="37">
        <f t="shared" si="50"/>
        <v>0.75039335500556181</v>
      </c>
      <c r="AN18" s="33">
        <f t="shared" si="51"/>
        <v>0.74919875520539247</v>
      </c>
      <c r="AO18" s="103">
        <f t="shared" si="52"/>
        <v>2.2828383307311011</v>
      </c>
      <c r="AP18" s="33">
        <f t="shared" si="53"/>
        <v>6.0444704754357792</v>
      </c>
      <c r="AQ18" s="33">
        <f t="shared" si="1"/>
        <v>9.6719843788368216</v>
      </c>
      <c r="AR18" s="33">
        <f t="shared" si="2"/>
        <v>7.4701458815784481</v>
      </c>
      <c r="AS18" s="33">
        <f t="shared" si="3"/>
        <v>2.5695005715281236</v>
      </c>
      <c r="AT18" s="33">
        <f t="shared" si="4"/>
        <v>5.1711352556446544</v>
      </c>
      <c r="AU18" s="33">
        <f t="shared" si="5"/>
        <v>5.7821004675029037</v>
      </c>
      <c r="AV18" s="33">
        <f t="shared" si="6"/>
        <v>4.6546805722006566</v>
      </c>
      <c r="AW18" s="33">
        <f t="shared" si="7"/>
        <v>4.4417904126318559</v>
      </c>
      <c r="AX18" s="33">
        <f t="shared" si="8"/>
        <v>1.1874519146036135</v>
      </c>
      <c r="AY18" s="33">
        <f t="shared" si="9"/>
        <v>1.6956314709745977</v>
      </c>
      <c r="AZ18" s="33">
        <f t="shared" si="10"/>
        <v>2.5539378183967783E-2</v>
      </c>
      <c r="BA18" s="103">
        <f t="shared" si="10"/>
        <v>2.7789925054000428</v>
      </c>
      <c r="BB18" s="100">
        <f t="shared" si="10"/>
        <v>2.5050065315872518</v>
      </c>
      <c r="BC18" s="40" t="s">
        <v>27</v>
      </c>
      <c r="BD18" s="39">
        <v>3814496.4732329389</v>
      </c>
      <c r="BE18" s="37">
        <f t="shared" si="15"/>
        <v>0.90406067009369939</v>
      </c>
      <c r="BF18" s="37">
        <f t="shared" si="16"/>
        <v>0.21284996966775516</v>
      </c>
      <c r="BG18" s="37">
        <f t="shared" si="17"/>
        <v>3.3101067745775961</v>
      </c>
      <c r="BH18" s="37">
        <f t="shared" si="18"/>
        <v>1.0700989492197635</v>
      </c>
      <c r="BI18" s="37">
        <f t="shared" si="19"/>
        <v>0.86428911905987582</v>
      </c>
      <c r="BJ18" s="37">
        <f t="shared" si="20"/>
        <v>0.870866938306324</v>
      </c>
      <c r="BK18" s="37">
        <f t="shared" si="21"/>
        <v>3.6131671476883085</v>
      </c>
      <c r="BL18" s="37">
        <f t="shared" si="22"/>
        <v>0.21895871300733741</v>
      </c>
      <c r="BM18" s="37">
        <f t="shared" si="23"/>
        <v>2.7266747910784224</v>
      </c>
      <c r="BN18" s="37">
        <f t="shared" si="24"/>
        <v>0.82810969759726816</v>
      </c>
      <c r="BO18" s="33">
        <f t="shared" si="25"/>
        <v>0.13769146536375426</v>
      </c>
      <c r="BP18" s="103">
        <f t="shared" si="26"/>
        <v>14.756874235660106</v>
      </c>
      <c r="BQ18" s="33">
        <f t="shared" si="27"/>
        <v>2.8332041515566333</v>
      </c>
      <c r="BR18" s="33">
        <f t="shared" si="28"/>
        <v>2.7731116740058219</v>
      </c>
      <c r="BS18" s="33">
        <f t="shared" si="29"/>
        <v>1.8738775234938747</v>
      </c>
      <c r="BT18" s="33">
        <f t="shared" si="30"/>
        <v>0.99932584847733219</v>
      </c>
      <c r="BU18" s="33">
        <f t="shared" si="31"/>
        <v>1.1928752533396834</v>
      </c>
      <c r="BV18" s="33">
        <f t="shared" si="32"/>
        <v>1.079720653377461</v>
      </c>
      <c r="BW18" s="33">
        <f t="shared" si="33"/>
        <v>1.1423801651003453</v>
      </c>
      <c r="BX18" s="33">
        <f t="shared" si="34"/>
        <v>1.2310449658445501</v>
      </c>
      <c r="BY18" s="33">
        <f t="shared" si="35"/>
        <v>0.53915068756825424</v>
      </c>
      <c r="BZ18" s="33">
        <f t="shared" si="36"/>
        <v>0.85217599231998375</v>
      </c>
      <c r="CA18" s="33">
        <f t="shared" si="37"/>
        <v>4.9799107691008676E-2</v>
      </c>
      <c r="CB18" s="106">
        <f t="shared" si="38"/>
        <v>14.566666022774946</v>
      </c>
      <c r="CC18" s="34">
        <f t="shared" si="39"/>
        <v>29.323540258435052</v>
      </c>
      <c r="CD18" s="31"/>
      <c r="CE18" s="31"/>
      <c r="CF18" s="31"/>
      <c r="CG18" s="31"/>
      <c r="CH18" s="31"/>
      <c r="CI18" s="31"/>
      <c r="CJ18" s="31"/>
      <c r="CK18" s="31"/>
    </row>
    <row r="19" spans="1:89" x14ac:dyDescent="0.2">
      <c r="A19" s="22" t="s">
        <v>28</v>
      </c>
      <c r="B19" s="22">
        <v>21261.344581422702</v>
      </c>
      <c r="C19" s="22">
        <v>21154.995791117199</v>
      </c>
      <c r="D19" s="22">
        <v>22131.318576403199</v>
      </c>
      <c r="E19" s="22">
        <v>72866.648400000005</v>
      </c>
      <c r="F19" s="22">
        <v>81479.218687346583</v>
      </c>
      <c r="G19" s="22">
        <v>142179.97441571101</v>
      </c>
      <c r="H19" s="22">
        <v>51194.128266626001</v>
      </c>
      <c r="I19" s="22">
        <v>60145.559791454703</v>
      </c>
      <c r="J19" s="22">
        <v>21302.001288120999</v>
      </c>
      <c r="K19" s="22">
        <v>135890.40166120901</v>
      </c>
      <c r="L19" s="22">
        <v>62220.714551441699</v>
      </c>
      <c r="M19" s="89">
        <v>691826.30601085303</v>
      </c>
      <c r="N19" s="28">
        <f>'GDP by Eco_Activity N''MN'!M19</f>
        <v>32071.126942008585</v>
      </c>
      <c r="O19" s="28">
        <f>'GDP by Eco_Activity N''MN'!N19</f>
        <v>6601.9115465750983</v>
      </c>
      <c r="P19" s="28">
        <f>'GDP by Eco_Activity N''MN'!O19</f>
        <v>6650.4778866436982</v>
      </c>
      <c r="Q19" s="28">
        <f>'GDP by Eco_Activity N''MN'!P19</f>
        <v>39754.034233744183</v>
      </c>
      <c r="R19" s="28">
        <f>'GDP by Eco_Activity N''MN'!Q19</f>
        <v>36197.399426187098</v>
      </c>
      <c r="S19" s="28">
        <f>'GDP by Eco_Activity N''MN'!R19</f>
        <v>16826.450384885</v>
      </c>
      <c r="T19" s="28">
        <f>'GDP by Eco_Activity N''MN'!S19</f>
        <v>20123.607697716699</v>
      </c>
      <c r="U19" s="28">
        <f>'GDP by Eco_Activity N''MN'!T19</f>
        <v>14867.512842399899</v>
      </c>
      <c r="V19" s="28">
        <f>'GDP by Eco_Activity N''MN'!U19</f>
        <v>18601.911546575098</v>
      </c>
      <c r="W19" s="28">
        <f>'GDP by Eco_Activity N''MN'!V19</f>
        <v>37734.423547600003</v>
      </c>
      <c r="X19" s="28">
        <f>'GDP by Eco_Activity N''MN'!W19</f>
        <v>6324.9056017866906</v>
      </c>
      <c r="Y19" s="90">
        <f t="shared" si="13"/>
        <v>235753.76165612211</v>
      </c>
      <c r="Z19" s="98">
        <f t="shared" si="14"/>
        <v>927580.06766697508</v>
      </c>
      <c r="AA19" s="93"/>
      <c r="AB19" s="22" t="s">
        <v>28</v>
      </c>
      <c r="AD19" s="37">
        <f t="shared" si="40"/>
        <v>0.51577431870062906</v>
      </c>
      <c r="AE19" s="37">
        <f t="shared" si="42"/>
        <v>0.79939132699870796</v>
      </c>
      <c r="AF19" s="37">
        <f t="shared" si="43"/>
        <v>2.29740081646155</v>
      </c>
      <c r="AG19" s="37">
        <f t="shared" si="44"/>
        <v>1.8883111420066496</v>
      </c>
      <c r="AH19" s="37">
        <f t="shared" si="45"/>
        <v>4.0309361751254373</v>
      </c>
      <c r="AI19" s="37">
        <f t="shared" si="46"/>
        <v>7.553225299467055</v>
      </c>
      <c r="AJ19" s="37">
        <f t="shared" si="47"/>
        <v>2.9548525628873716</v>
      </c>
      <c r="AK19" s="37">
        <f t="shared" si="48"/>
        <v>6.0988490713390862</v>
      </c>
      <c r="AL19" s="37">
        <f t="shared" si="49"/>
        <v>1.3885475440421735</v>
      </c>
      <c r="AM19" s="37">
        <f t="shared" si="50"/>
        <v>3.2281423226922978</v>
      </c>
      <c r="AN19" s="33">
        <f t="shared" si="51"/>
        <v>8.875397276319319</v>
      </c>
      <c r="AO19" s="103">
        <f t="shared" si="52"/>
        <v>2.8056961354443595</v>
      </c>
      <c r="AP19" s="33">
        <f t="shared" si="53"/>
        <v>1.7937313317361276</v>
      </c>
      <c r="AQ19" s="33">
        <f t="shared" si="1"/>
        <v>0.60364375351350119</v>
      </c>
      <c r="AR19" s="33">
        <f t="shared" si="2"/>
        <v>0.69502994618622282</v>
      </c>
      <c r="AS19" s="33">
        <f t="shared" si="3"/>
        <v>2.679696366111973</v>
      </c>
      <c r="AT19" s="33">
        <f t="shared" si="4"/>
        <v>4.1136848817472051</v>
      </c>
      <c r="AU19" s="33">
        <f t="shared" si="5"/>
        <v>2.3622699003104688</v>
      </c>
      <c r="AV19" s="33">
        <f t="shared" si="6"/>
        <v>2.149551494686103</v>
      </c>
      <c r="AW19" s="33">
        <f t="shared" si="7"/>
        <v>1.4063235533833021</v>
      </c>
      <c r="AX19" s="33">
        <f t="shared" si="8"/>
        <v>1.0740542697472928</v>
      </c>
      <c r="AY19" s="33">
        <f t="shared" si="9"/>
        <v>1.9683515912106018</v>
      </c>
      <c r="AZ19" s="33">
        <f t="shared" si="10"/>
        <v>8.5036541442211414E-2</v>
      </c>
      <c r="BA19" s="103">
        <f t="shared" si="10"/>
        <v>1.1790945332254223</v>
      </c>
      <c r="BB19" s="100">
        <f t="shared" si="10"/>
        <v>2.0773355372173197</v>
      </c>
      <c r="BC19" s="40" t="s">
        <v>28</v>
      </c>
      <c r="BD19" s="39">
        <v>1303679.1388859295</v>
      </c>
      <c r="BE19" s="37">
        <f t="shared" si="15"/>
        <v>1.6308725013113097</v>
      </c>
      <c r="BF19" s="37">
        <f t="shared" si="16"/>
        <v>1.6227149119832802</v>
      </c>
      <c r="BG19" s="37">
        <f t="shared" si="17"/>
        <v>1.6976047185441439</v>
      </c>
      <c r="BH19" s="37">
        <f t="shared" si="18"/>
        <v>5.5893084599228029</v>
      </c>
      <c r="BI19" s="37">
        <f t="shared" si="19"/>
        <v>6.2499441969268119</v>
      </c>
      <c r="BJ19" s="37">
        <f t="shared" si="20"/>
        <v>10.906055805818307</v>
      </c>
      <c r="BK19" s="37">
        <f t="shared" si="21"/>
        <v>3.9268963305169087</v>
      </c>
      <c r="BL19" s="37">
        <f t="shared" si="22"/>
        <v>4.6135247544769813</v>
      </c>
      <c r="BM19" s="37">
        <f t="shared" si="23"/>
        <v>1.6339911142802217</v>
      </c>
      <c r="BN19" s="37">
        <f t="shared" si="24"/>
        <v>10.423607896137337</v>
      </c>
      <c r="BO19" s="33">
        <f t="shared" si="25"/>
        <v>4.7727015563517385</v>
      </c>
      <c r="BP19" s="103">
        <f t="shared" si="26"/>
        <v>53.067222246269843</v>
      </c>
      <c r="BQ19" s="33">
        <f t="shared" si="27"/>
        <v>2.4600475673343403</v>
      </c>
      <c r="BR19" s="33">
        <f t="shared" si="28"/>
        <v>0.50640616618417467</v>
      </c>
      <c r="BS19" s="33">
        <f t="shared" si="29"/>
        <v>0.51013149541741709</v>
      </c>
      <c r="BT19" s="33">
        <f t="shared" si="30"/>
        <v>3.0493725831738279</v>
      </c>
      <c r="BU19" s="33">
        <f t="shared" si="31"/>
        <v>2.7765573864378856</v>
      </c>
      <c r="BV19" s="33">
        <f t="shared" si="32"/>
        <v>1.2906895479867992</v>
      </c>
      <c r="BW19" s="33">
        <f t="shared" si="33"/>
        <v>1.5436012664062038</v>
      </c>
      <c r="BX19" s="33">
        <f t="shared" si="34"/>
        <v>1.1404273029255545</v>
      </c>
      <c r="BY19" s="33">
        <f t="shared" si="35"/>
        <v>1.426878055475485</v>
      </c>
      <c r="BZ19" s="33">
        <f t="shared" si="36"/>
        <v>2.8944563445148233</v>
      </c>
      <c r="CA19" s="33">
        <f t="shared" si="37"/>
        <v>0.48515815073881557</v>
      </c>
      <c r="CB19" s="106">
        <f t="shared" si="38"/>
        <v>18.083725866595326</v>
      </c>
      <c r="CC19" s="34">
        <f t="shared" si="39"/>
        <v>71.150948112865166</v>
      </c>
      <c r="CD19" s="31"/>
      <c r="CE19" s="31"/>
      <c r="CF19" s="31"/>
      <c r="CG19" s="31"/>
      <c r="CH19" s="31"/>
      <c r="CI19" s="31"/>
      <c r="CJ19" s="31"/>
      <c r="CK19" s="31"/>
    </row>
    <row r="20" spans="1:89" x14ac:dyDescent="0.2">
      <c r="A20" s="22" t="s">
        <v>29</v>
      </c>
      <c r="B20" s="22">
        <v>5578.1262460360203</v>
      </c>
      <c r="C20" s="22">
        <v>3947.8949735734823</v>
      </c>
      <c r="D20" s="22">
        <v>7835.5499471469739</v>
      </c>
      <c r="E20" s="22">
        <v>28178.559600000008</v>
      </c>
      <c r="F20" s="22">
        <v>5616.834020930085</v>
      </c>
      <c r="G20" s="22">
        <v>3887.6549735734902</v>
      </c>
      <c r="H20" s="22">
        <v>11350.03651212606</v>
      </c>
      <c r="I20" s="22">
        <v>11753.324920720463</v>
      </c>
      <c r="J20" s="22">
        <v>13712.212407507204</v>
      </c>
      <c r="K20" s="22">
        <v>6175.1986746844404</v>
      </c>
      <c r="L20" s="22">
        <v>979.44374339337173</v>
      </c>
      <c r="M20" s="89">
        <v>99014.836019691604</v>
      </c>
      <c r="N20" s="28">
        <f>'GDP by Eco_Activity N''MN'!M20</f>
        <v>10481.2257479815</v>
      </c>
      <c r="O20" s="28">
        <f>'GDP by Eco_Activity N''MN'!N20</f>
        <v>1580.2042913302491</v>
      </c>
      <c r="P20" s="28">
        <f>'GDP by Eco_Activity N''MN'!O20</f>
        <v>2680.688843419246</v>
      </c>
      <c r="Q20" s="28">
        <f>'GDP by Eco_Activity N''MN'!P20</f>
        <v>14223.733949920445</v>
      </c>
      <c r="R20" s="28">
        <f>'GDP by Eco_Activity N''MN'!Q20</f>
        <v>13061.430039311001</v>
      </c>
      <c r="S20" s="28">
        <f>'GDP by Eco_Activity N''MN'!R20</f>
        <v>1306.9947868507752</v>
      </c>
      <c r="T20" s="28">
        <f>'GDP by Eco_Activity N''MN'!S20</f>
        <v>246.27174105714923</v>
      </c>
      <c r="U20" s="28">
        <f>'GDP by Eco_Activity N''MN'!T20</f>
        <v>3158.5132547122998</v>
      </c>
      <c r="V20" s="28">
        <f>'GDP by Eco_Activity N''MN'!U20</f>
        <v>3160.4085826605001</v>
      </c>
      <c r="W20" s="28">
        <f>'GDP by Eco_Activity N''MN'!V20</f>
        <v>12641.634330641993</v>
      </c>
      <c r="X20" s="28">
        <f>'GDP by Eco_Activity N''MN'!W20</f>
        <v>1580.2042913302491</v>
      </c>
      <c r="Y20" s="90">
        <f t="shared" si="13"/>
        <v>64121.309859215406</v>
      </c>
      <c r="Z20" s="98">
        <f t="shared" si="14"/>
        <v>163136.145878907</v>
      </c>
      <c r="AA20" s="93"/>
      <c r="AB20" s="22" t="s">
        <v>29</v>
      </c>
      <c r="AD20" s="37">
        <f t="shared" si="40"/>
        <v>0.13531854738336629</v>
      </c>
      <c r="AE20" s="37">
        <f t="shared" si="42"/>
        <v>0.14918050719261197</v>
      </c>
      <c r="AF20" s="37">
        <f t="shared" si="43"/>
        <v>0.81339025435177292</v>
      </c>
      <c r="AG20" s="37">
        <f t="shared" si="44"/>
        <v>0.73023652420904339</v>
      </c>
      <c r="AH20" s="37">
        <f t="shared" si="45"/>
        <v>0.27787575543061049</v>
      </c>
      <c r="AI20" s="37">
        <f t="shared" si="46"/>
        <v>0.20652932329371293</v>
      </c>
      <c r="AJ20" s="37">
        <f t="shared" si="47"/>
        <v>0.65510802922655698</v>
      </c>
      <c r="AK20" s="37">
        <f t="shared" si="48"/>
        <v>1.1918045991495925</v>
      </c>
      <c r="AL20" s="37">
        <f t="shared" si="49"/>
        <v>0.89381549668980553</v>
      </c>
      <c r="AM20" s="37">
        <f t="shared" si="50"/>
        <v>0.14669483605237341</v>
      </c>
      <c r="AN20" s="33">
        <f t="shared" si="51"/>
        <v>0.13971154775528222</v>
      </c>
      <c r="AO20" s="103">
        <f t="shared" si="52"/>
        <v>0.40155388767155031</v>
      </c>
      <c r="AP20" s="33">
        <f t="shared" si="53"/>
        <v>0.58621273437472743</v>
      </c>
      <c r="AQ20" s="33">
        <f t="shared" si="1"/>
        <v>0.1444854937857479</v>
      </c>
      <c r="AR20" s="33">
        <f t="shared" si="2"/>
        <v>0.28015415648934194</v>
      </c>
      <c r="AS20" s="33">
        <f t="shared" si="3"/>
        <v>0.95877786777655238</v>
      </c>
      <c r="AT20" s="33">
        <f t="shared" si="4"/>
        <v>1.4843775558042143</v>
      </c>
      <c r="AU20" s="33">
        <f t="shared" si="5"/>
        <v>0.18348935005411032</v>
      </c>
      <c r="AV20" s="33">
        <f t="shared" si="6"/>
        <v>2.6306107584695603E-2</v>
      </c>
      <c r="AW20" s="33">
        <f t="shared" si="7"/>
        <v>0.29876494009863275</v>
      </c>
      <c r="AX20" s="33">
        <f t="shared" si="8"/>
        <v>0.18247857613200355</v>
      </c>
      <c r="AY20" s="33">
        <f t="shared" si="9"/>
        <v>0.65942920842113584</v>
      </c>
      <c r="AZ20" s="33">
        <f t="shared" si="10"/>
        <v>2.1245393396686598E-2</v>
      </c>
      <c r="BA20" s="103">
        <f t="shared" si="10"/>
        <v>0.32069514135063609</v>
      </c>
      <c r="BB20" s="100">
        <f t="shared" si="10"/>
        <v>0.36534691187498863</v>
      </c>
      <c r="BC20" s="40" t="s">
        <v>29</v>
      </c>
      <c r="BD20" s="39">
        <v>204087.66415049462</v>
      </c>
      <c r="BE20" s="37">
        <f t="shared" si="15"/>
        <v>2.7332010826106079</v>
      </c>
      <c r="BF20" s="37">
        <f t="shared" si="16"/>
        <v>1.9344113668047558</v>
      </c>
      <c r="BG20" s="37">
        <f t="shared" si="17"/>
        <v>3.8393060059568449</v>
      </c>
      <c r="BH20" s="37">
        <f t="shared" si="18"/>
        <v>13.807086144717246</v>
      </c>
      <c r="BI20" s="37">
        <f t="shared" si="19"/>
        <v>2.752167331773772</v>
      </c>
      <c r="BJ20" s="37">
        <f t="shared" si="20"/>
        <v>1.9048946391520882</v>
      </c>
      <c r="BK20" s="37">
        <f t="shared" si="21"/>
        <v>5.5613535288230462</v>
      </c>
      <c r="BL20" s="37">
        <f t="shared" si="22"/>
        <v>5.7589590089352685</v>
      </c>
      <c r="BM20" s="37">
        <f t="shared" si="23"/>
        <v>6.7187855104244782</v>
      </c>
      <c r="BN20" s="37">
        <f t="shared" si="24"/>
        <v>3.0257579263246592</v>
      </c>
      <c r="BO20" s="33">
        <f t="shared" si="25"/>
        <v>0.47991325074460561</v>
      </c>
      <c r="BP20" s="103">
        <f t="shared" si="26"/>
        <v>48.515835796267375</v>
      </c>
      <c r="BQ20" s="33">
        <f t="shared" si="27"/>
        <v>5.1356488358123524</v>
      </c>
      <c r="BR20" s="33">
        <f t="shared" si="28"/>
        <v>0.77427721950161754</v>
      </c>
      <c r="BS20" s="33">
        <f t="shared" si="29"/>
        <v>1.3134987136912406</v>
      </c>
      <c r="BT20" s="33">
        <f t="shared" si="30"/>
        <v>6.9694236587625582</v>
      </c>
      <c r="BU20" s="33">
        <f t="shared" si="31"/>
        <v>6.3999115741162473</v>
      </c>
      <c r="BV20" s="33">
        <f t="shared" si="32"/>
        <v>0.6404085187074291</v>
      </c>
      <c r="BW20" s="33">
        <f t="shared" si="33"/>
        <v>0.12066958680831782</v>
      </c>
      <c r="BX20" s="33">
        <f t="shared" si="34"/>
        <v>1.5476257557552358</v>
      </c>
      <c r="BY20" s="33">
        <f t="shared" si="35"/>
        <v>1.548554439003236</v>
      </c>
      <c r="BZ20" s="33">
        <f t="shared" si="36"/>
        <v>6.1942177560129403</v>
      </c>
      <c r="CA20" s="33">
        <f t="shared" si="37"/>
        <v>0.77427721950161754</v>
      </c>
      <c r="CB20" s="106">
        <f t="shared" si="38"/>
        <v>31.41851327767279</v>
      </c>
      <c r="CC20" s="34">
        <f t="shared" si="39"/>
        <v>79.934349073940169</v>
      </c>
      <c r="CD20" s="31"/>
      <c r="CE20" s="31"/>
      <c r="CF20" s="31"/>
      <c r="CG20" s="31"/>
      <c r="CH20" s="31"/>
      <c r="CI20" s="31"/>
      <c r="CJ20" s="31"/>
      <c r="CK20" s="31"/>
    </row>
    <row r="21" spans="1:89" x14ac:dyDescent="0.2">
      <c r="A21" s="22" t="s">
        <v>30</v>
      </c>
      <c r="B21" s="22">
        <v>263.44261011281947</v>
      </c>
      <c r="C21" s="22">
        <v>705.62840674187999</v>
      </c>
      <c r="D21" s="22">
        <v>551.25681348375895</v>
      </c>
      <c r="E21" s="22">
        <v>168.73840674188</v>
      </c>
      <c r="F21" s="22">
        <v>326.88522022563899</v>
      </c>
      <c r="G21" s="22">
        <v>302.51362696751801</v>
      </c>
      <c r="H21" s="22">
        <v>426.88522022563899</v>
      </c>
      <c r="I21" s="22">
        <v>251.256813483759</v>
      </c>
      <c r="J21" s="22">
        <v>307.34971179828932</v>
      </c>
      <c r="K21" s="22">
        <v>428.14681348376001</v>
      </c>
      <c r="L21" s="22">
        <v>175.62840674187962</v>
      </c>
      <c r="M21" s="89">
        <v>3907.7320500068222</v>
      </c>
      <c r="N21" s="28">
        <f>'GDP by Eco_Activity N''MN'!M21</f>
        <v>3893.9363692615002</v>
      </c>
      <c r="O21" s="28">
        <f>'GDP by Eco_Activity N''MN'!N21</f>
        <v>375.23976520446598</v>
      </c>
      <c r="P21" s="28">
        <f>'GDP by Eco_Activity N''MN'!O21</f>
        <v>672.71220003049211</v>
      </c>
      <c r="Q21" s="28">
        <f>'GDP by Eco_Activity N''MN'!P21</f>
        <v>1164.3910724832936</v>
      </c>
      <c r="R21" s="28">
        <f>'GDP by Eco_Activity N''MN'!Q21</f>
        <v>1328.75731777947</v>
      </c>
      <c r="S21" s="28">
        <f>'GDP by Eco_Activity N''MN'!R21</f>
        <v>345.64764051629021</v>
      </c>
      <c r="T21" s="28">
        <f>'GDP by Eco_Activity N''MN'!S21</f>
        <v>320.92976693115872</v>
      </c>
      <c r="U21" s="28">
        <f>'GDP by Eco_Activity N''MN'!T21</f>
        <v>1038.29020096408</v>
      </c>
      <c r="V21" s="28">
        <f>'GDP by Eco_Activity N''MN'!U21</f>
        <v>607.44402184415003</v>
      </c>
      <c r="W21" s="28">
        <f>'GDP by Eco_Activity N''MN'!V21</f>
        <v>1159.56875421313</v>
      </c>
      <c r="X21" s="28">
        <f>'GDP by Eco_Activity N''MN'!W21</f>
        <v>2453.0723202391405</v>
      </c>
      <c r="Y21" s="90">
        <f t="shared" si="13"/>
        <v>13359.98942946717</v>
      </c>
      <c r="Z21" s="98">
        <f t="shared" si="14"/>
        <v>17267.721479473992</v>
      </c>
      <c r="AA21" s="93"/>
      <c r="AB21" s="22" t="s">
        <v>30</v>
      </c>
      <c r="AD21" s="37">
        <f t="shared" si="40"/>
        <v>6.3907967921454341E-3</v>
      </c>
      <c r="AE21" s="37">
        <f t="shared" si="42"/>
        <v>2.6663830803985555E-2</v>
      </c>
      <c r="AF21" s="37">
        <f t="shared" si="43"/>
        <v>5.7224690386405631E-2</v>
      </c>
      <c r="AG21" s="37">
        <f t="shared" si="44"/>
        <v>4.3727908519412837E-3</v>
      </c>
      <c r="AH21" s="37">
        <f t="shared" si="45"/>
        <v>1.6171650643552381E-2</v>
      </c>
      <c r="AI21" s="37">
        <f t="shared" si="46"/>
        <v>1.6070853789604472E-2</v>
      </c>
      <c r="AJ21" s="37">
        <f t="shared" si="47"/>
        <v>2.4639210193657664E-2</v>
      </c>
      <c r="AK21" s="37">
        <f t="shared" si="48"/>
        <v>2.5477813971576949E-2</v>
      </c>
      <c r="AL21" s="37">
        <f t="shared" si="49"/>
        <v>2.0034253200311814E-2</v>
      </c>
      <c r="AM21" s="37">
        <f t="shared" si="50"/>
        <v>1.0170834967274276E-2</v>
      </c>
      <c r="AN21" s="33">
        <f t="shared" si="51"/>
        <v>2.5052298002017432E-2</v>
      </c>
      <c r="AO21" s="103">
        <f t="shared" si="52"/>
        <v>1.5847776552868183E-2</v>
      </c>
      <c r="AP21" s="33">
        <f t="shared" si="53"/>
        <v>0.21778703573344804</v>
      </c>
      <c r="AQ21" s="33">
        <f t="shared" si="1"/>
        <v>3.4309932621417336E-2</v>
      </c>
      <c r="AR21" s="33">
        <f t="shared" si="2"/>
        <v>7.0303988999799519E-2</v>
      </c>
      <c r="AS21" s="33">
        <f t="shared" si="3"/>
        <v>7.8487997150693989E-2</v>
      </c>
      <c r="AT21" s="33">
        <f t="shared" si="4"/>
        <v>0.15100777890982736</v>
      </c>
      <c r="AU21" s="33">
        <f t="shared" si="5"/>
        <v>4.8525565322941167E-2</v>
      </c>
      <c r="AV21" s="33">
        <f t="shared" si="6"/>
        <v>3.4280883952752098E-2</v>
      </c>
      <c r="AW21" s="33">
        <f t="shared" si="7"/>
        <v>9.8212255159361828E-2</v>
      </c>
      <c r="AX21" s="33">
        <f t="shared" si="8"/>
        <v>3.5073161360897838E-2</v>
      </c>
      <c r="AY21" s="33">
        <f t="shared" si="9"/>
        <v>6.0486918518692402E-2</v>
      </c>
      <c r="AZ21" s="33">
        <f t="shared" si="10"/>
        <v>3.2980853652872032E-2</v>
      </c>
      <c r="BA21" s="103">
        <f t="shared" si="10"/>
        <v>6.6818405736454548E-2</v>
      </c>
      <c r="BB21" s="100">
        <f t="shared" si="10"/>
        <v>3.8671434118138795E-2</v>
      </c>
      <c r="BC21" s="40" t="s">
        <v>30</v>
      </c>
      <c r="BD21" s="39">
        <v>50642.651871335744</v>
      </c>
      <c r="BE21" s="37">
        <f t="shared" si="15"/>
        <v>0.5201990819559168</v>
      </c>
      <c r="BF21" s="37">
        <f t="shared" si="16"/>
        <v>1.3933480587363807</v>
      </c>
      <c r="BG21" s="37">
        <f t="shared" si="17"/>
        <v>1.0885228026452853</v>
      </c>
      <c r="BH21" s="37">
        <f t="shared" si="18"/>
        <v>0.33319425525065693</v>
      </c>
      <c r="BI21" s="37">
        <f t="shared" si="19"/>
        <v>0.64547413720777003</v>
      </c>
      <c r="BJ21" s="37">
        <f t="shared" si="20"/>
        <v>0.59734949847431629</v>
      </c>
      <c r="BK21" s="37">
        <f t="shared" si="21"/>
        <v>0.84293615055980187</v>
      </c>
      <c r="BL21" s="37">
        <f t="shared" si="22"/>
        <v>0.49613676258919004</v>
      </c>
      <c r="BM21" s="37">
        <f t="shared" si="23"/>
        <v>0.60689892894856956</v>
      </c>
      <c r="BN21" s="37">
        <f t="shared" si="24"/>
        <v>0.84542731800760118</v>
      </c>
      <c r="BO21" s="33">
        <f t="shared" si="25"/>
        <v>0.34679938797061116</v>
      </c>
      <c r="BP21" s="103">
        <f t="shared" si="26"/>
        <v>7.716286382346099</v>
      </c>
      <c r="BQ21" s="33">
        <f t="shared" si="27"/>
        <v>7.6890451533907678</v>
      </c>
      <c r="BR21" s="33">
        <f t="shared" si="28"/>
        <v>0.74095599527017564</v>
      </c>
      <c r="BS21" s="33">
        <f t="shared" si="29"/>
        <v>1.3283510542449577</v>
      </c>
      <c r="BT21" s="33">
        <f t="shared" si="30"/>
        <v>2.2992300550168281</v>
      </c>
      <c r="BU21" s="33">
        <f t="shared" si="31"/>
        <v>2.6237909522497977</v>
      </c>
      <c r="BV21" s="33">
        <f t="shared" si="32"/>
        <v>0.68252279006726002</v>
      </c>
      <c r="BW21" s="33">
        <f t="shared" si="33"/>
        <v>0.63371437922824936</v>
      </c>
      <c r="BX21" s="33">
        <f t="shared" si="34"/>
        <v>2.05022873526053</v>
      </c>
      <c r="BY21" s="33">
        <f t="shared" si="35"/>
        <v>1.1994711955200148</v>
      </c>
      <c r="BZ21" s="33">
        <f t="shared" si="36"/>
        <v>2.2897078082703204</v>
      </c>
      <c r="CA21" s="33">
        <f t="shared" si="37"/>
        <v>4.8438859925256095</v>
      </c>
      <c r="CB21" s="106">
        <f t="shared" si="38"/>
        <v>26.380904111044515</v>
      </c>
      <c r="CC21" s="34">
        <f t="shared" si="39"/>
        <v>34.097190493390613</v>
      </c>
      <c r="CD21" s="31"/>
      <c r="CE21" s="31"/>
      <c r="CF21" s="31"/>
      <c r="CG21" s="31"/>
      <c r="CH21" s="31"/>
      <c r="CI21" s="31"/>
      <c r="CJ21" s="31"/>
      <c r="CK21" s="31"/>
    </row>
    <row r="22" spans="1:89" x14ac:dyDescent="0.2">
      <c r="A22" s="22" t="s">
        <v>31</v>
      </c>
      <c r="B22" s="22">
        <v>2192.62293002553</v>
      </c>
      <c r="C22" s="22">
        <v>1152.62293002553</v>
      </c>
      <c r="D22" s="22">
        <v>1585.2458600510622</v>
      </c>
      <c r="E22" s="22">
        <v>2138.9343950383</v>
      </c>
      <c r="F22" s="22">
        <v>1179.7130575702099</v>
      </c>
      <c r="G22" s="22">
        <v>1168.6474526085101</v>
      </c>
      <c r="H22" s="22">
        <v>3170.4917201021244</v>
      </c>
      <c r="I22" s="22">
        <v>1092.62293002553</v>
      </c>
      <c r="J22" s="22">
        <v>2272.3359875957399</v>
      </c>
      <c r="K22" s="22">
        <v>1783.4015925574456</v>
      </c>
      <c r="L22" s="22">
        <v>1088.15573250639</v>
      </c>
      <c r="M22" s="89">
        <v>18824.794588106372</v>
      </c>
      <c r="N22" s="28">
        <f>'GDP by Eco_Activity N''MN'!M22</f>
        <v>8639.1485269260993</v>
      </c>
      <c r="O22" s="28">
        <f>'GDP by Eco_Activity N''MN'!N22</f>
        <v>1309.6111377531035</v>
      </c>
      <c r="P22" s="28">
        <f>'GDP by Eco_Activity N''MN'!O22</f>
        <v>2396.7632424759036</v>
      </c>
      <c r="Q22" s="28">
        <f>'GDP by Eco_Activity N''MN'!P22</f>
        <v>2323.6363957624681</v>
      </c>
      <c r="R22" s="28">
        <f>'GDP by Eco_Activity N''MN'!Q22</f>
        <v>1330.6238135475501</v>
      </c>
      <c r="S22" s="28">
        <f>'GDP by Eco_Activity N''MN'!R22</f>
        <v>1773.1914211543485</v>
      </c>
      <c r="T22" s="28">
        <f>'GDP by Eco_Activity N''MN'!S22</f>
        <v>1130.8219055444399</v>
      </c>
      <c r="U22" s="28">
        <f>'GDP by Eco_Activity N''MN'!T22</f>
        <v>3546.3828423087002</v>
      </c>
      <c r="V22" s="28">
        <f>'GDP by Eco_Activity N''MN'!U22</f>
        <v>1137.4466493601501</v>
      </c>
      <c r="W22" s="28">
        <f>'GDP by Eco_Activity N''MN'!V22</f>
        <v>2316.2523623787934</v>
      </c>
      <c r="X22" s="28">
        <f>'GDP by Eco_Activity N''MN'!W22</f>
        <v>1214.2530900661689</v>
      </c>
      <c r="Y22" s="90">
        <f t="shared" si="13"/>
        <v>27118.131387277725</v>
      </c>
      <c r="Z22" s="98">
        <f t="shared" si="14"/>
        <v>45942.925975384096</v>
      </c>
      <c r="AA22" s="93"/>
      <c r="AB22" s="22" t="s">
        <v>31</v>
      </c>
      <c r="AD22" s="37">
        <f t="shared" si="40"/>
        <v>5.3190361200835243E-2</v>
      </c>
      <c r="AE22" s="37">
        <f t="shared" si="42"/>
        <v>4.355457134853858E-2</v>
      </c>
      <c r="AF22" s="37">
        <f t="shared" si="43"/>
        <v>0.16456069350773833</v>
      </c>
      <c r="AG22" s="37">
        <f t="shared" si="44"/>
        <v>5.5429661427546517E-2</v>
      </c>
      <c r="AH22" s="37">
        <f t="shared" si="45"/>
        <v>5.8362710352867983E-2</v>
      </c>
      <c r="AI22" s="37">
        <f t="shared" si="46"/>
        <v>6.2083690347217613E-2</v>
      </c>
      <c r="AJ22" s="37">
        <f t="shared" si="47"/>
        <v>0.18299629082392779</v>
      </c>
      <c r="AK22" s="37">
        <f t="shared" si="48"/>
        <v>0.11079358751029131</v>
      </c>
      <c r="AL22" s="37">
        <f t="shared" si="49"/>
        <v>0.14811972415822855</v>
      </c>
      <c r="AM22" s="37">
        <f t="shared" si="50"/>
        <v>4.2365568788622819E-2</v>
      </c>
      <c r="AN22" s="33">
        <f t="shared" si="51"/>
        <v>0.15521863569268007</v>
      </c>
      <c r="AO22" s="103">
        <f t="shared" si="52"/>
        <v>7.6343806194549904E-2</v>
      </c>
      <c r="AP22" s="33">
        <f t="shared" si="53"/>
        <v>0.48318574586699059</v>
      </c>
      <c r="AQ22" s="33">
        <f t="shared" si="1"/>
        <v>0.11974389194088512</v>
      </c>
      <c r="AR22" s="33">
        <f t="shared" si="2"/>
        <v>0.25048158280244071</v>
      </c>
      <c r="AS22" s="33">
        <f t="shared" si="3"/>
        <v>0.15662913527917843</v>
      </c>
      <c r="AT22" s="33">
        <f t="shared" si="4"/>
        <v>0.15121989844174713</v>
      </c>
      <c r="AU22" s="33">
        <f t="shared" si="5"/>
        <v>0.24893882107448945</v>
      </c>
      <c r="AV22" s="33">
        <f t="shared" si="6"/>
        <v>0.12079145816197964</v>
      </c>
      <c r="AW22" s="33">
        <f t="shared" si="7"/>
        <v>0.33545366823090567</v>
      </c>
      <c r="AX22" s="33">
        <f t="shared" si="8"/>
        <v>6.5674940303645901E-2</v>
      </c>
      <c r="AY22" s="33">
        <f t="shared" si="9"/>
        <v>0.12082333833409226</v>
      </c>
      <c r="AZ22" s="33">
        <f t="shared" si="10"/>
        <v>1.6325284473111629E-2</v>
      </c>
      <c r="BA22" s="103">
        <f t="shared" si="10"/>
        <v>0.13562812421490611</v>
      </c>
      <c r="BB22" s="100">
        <f t="shared" si="10"/>
        <v>0.10289017211468914</v>
      </c>
      <c r="BC22" s="40" t="s">
        <v>31</v>
      </c>
      <c r="BD22" s="39">
        <v>109025.22292251039</v>
      </c>
      <c r="BE22" s="37">
        <f t="shared" si="15"/>
        <v>2.0111152917191788</v>
      </c>
      <c r="BF22" s="37">
        <f t="shared" si="16"/>
        <v>1.057207588417183</v>
      </c>
      <c r="BG22" s="37">
        <f t="shared" si="17"/>
        <v>1.4540175360868326</v>
      </c>
      <c r="BH22" s="37">
        <f t="shared" si="18"/>
        <v>1.9618711502736814</v>
      </c>
      <c r="BI22" s="37">
        <f t="shared" si="19"/>
        <v>1.0820551666367058</v>
      </c>
      <c r="BJ22" s="37">
        <f t="shared" si="20"/>
        <v>1.0719055841226077</v>
      </c>
      <c r="BK22" s="37">
        <f t="shared" si="21"/>
        <v>2.9080350721736652</v>
      </c>
      <c r="BL22" s="37">
        <f t="shared" si="22"/>
        <v>1.0021744516882216</v>
      </c>
      <c r="BM22" s="37">
        <f t="shared" si="23"/>
        <v>2.0842296183249278</v>
      </c>
      <c r="BN22" s="37">
        <f t="shared" si="24"/>
        <v>1.6357697280976871</v>
      </c>
      <c r="BO22" s="33">
        <f t="shared" si="25"/>
        <v>0.99807705349045317</v>
      </c>
      <c r="BP22" s="103">
        <f t="shared" si="26"/>
        <v>17.266458241031142</v>
      </c>
      <c r="BQ22" s="33">
        <f t="shared" si="27"/>
        <v>7.9239907017354767</v>
      </c>
      <c r="BR22" s="33">
        <f t="shared" si="28"/>
        <v>1.2012001467622853</v>
      </c>
      <c r="BS22" s="33">
        <f t="shared" si="29"/>
        <v>2.1983566538354169</v>
      </c>
      <c r="BT22" s="33">
        <f t="shared" si="30"/>
        <v>2.1312833246064455</v>
      </c>
      <c r="BU22" s="33">
        <f t="shared" si="31"/>
        <v>1.2204733710962372</v>
      </c>
      <c r="BV22" s="33">
        <f t="shared" si="32"/>
        <v>1.6264047654501408</v>
      </c>
      <c r="BW22" s="33">
        <f t="shared" si="33"/>
        <v>1.0372112757321952</v>
      </c>
      <c r="BX22" s="33">
        <f t="shared" si="34"/>
        <v>3.2528095309002851</v>
      </c>
      <c r="BY22" s="33">
        <f t="shared" si="35"/>
        <v>1.043287616268934</v>
      </c>
      <c r="BZ22" s="33">
        <f t="shared" si="36"/>
        <v>2.1245105492928626</v>
      </c>
      <c r="CA22" s="33">
        <f t="shared" si="37"/>
        <v>1.1137359388195871</v>
      </c>
      <c r="CB22" s="106">
        <f t="shared" si="38"/>
        <v>24.873263874499862</v>
      </c>
      <c r="CC22" s="34">
        <f t="shared" si="39"/>
        <v>42.139722115531001</v>
      </c>
      <c r="CD22" s="31"/>
      <c r="CE22" s="31"/>
      <c r="CF22" s="31"/>
      <c r="CG22" s="31"/>
      <c r="CH22" s="31"/>
      <c r="CI22" s="31"/>
      <c r="CJ22" s="31"/>
      <c r="CK22" s="31"/>
    </row>
    <row r="23" spans="1:89" x14ac:dyDescent="0.2">
      <c r="A23" s="22" t="s">
        <v>32</v>
      </c>
      <c r="B23" s="22">
        <v>5515.7177106978097</v>
      </c>
      <c r="C23" s="22">
        <v>4136.7882830233584</v>
      </c>
      <c r="D23" s="22">
        <v>6205.1824245350381</v>
      </c>
      <c r="E23" s="22">
        <v>2757.8588553489058</v>
      </c>
      <c r="F23" s="22">
        <v>9487.1482850571501</v>
      </c>
      <c r="G23" s="22">
        <v>13099.829562907298</v>
      </c>
      <c r="H23" s="22">
        <v>7584.1118522094903</v>
      </c>
      <c r="I23" s="22">
        <v>4826.252996860585</v>
      </c>
      <c r="J23" s="22">
        <v>8963.0412798839407</v>
      </c>
      <c r="K23" s="22">
        <v>5495.2127710697796</v>
      </c>
      <c r="L23" s="22">
        <v>786.2717396280309</v>
      </c>
      <c r="M23" s="89">
        <v>68857.415761221389</v>
      </c>
      <c r="N23" s="28">
        <f>'GDP by Eco_Activity N''MN'!M23</f>
        <v>12489.1949173946</v>
      </c>
      <c r="O23" s="28">
        <f>'GDP by Eco_Activity N''MN'!N23</f>
        <v>2553.9006576718393</v>
      </c>
      <c r="P23" s="28">
        <f>'GDP by Eco_Activity N''MN'!O23</f>
        <v>3940.3375310380088</v>
      </c>
      <c r="Q23" s="28">
        <f>'GDP by Eco_Activity N''MN'!P23</f>
        <v>2361.8754088141463</v>
      </c>
      <c r="R23" s="28">
        <f>'GDP by Eco_Activity N''MN'!Q23</f>
        <v>2631.8942864134801</v>
      </c>
      <c r="S23" s="28">
        <f>'GDP by Eco_Activity N''MN'!R23</f>
        <v>1397.7430333934699</v>
      </c>
      <c r="T23" s="28">
        <f>'GDP by Eco_Activity N''MN'!S23</f>
        <v>939.41217551</v>
      </c>
      <c r="U23" s="28">
        <f>'GDP by Eco_Activity N''MN'!T23</f>
        <v>2427.3476000000001</v>
      </c>
      <c r="V23" s="28">
        <f>'GDP by Eco_Activity N''MN'!U23</f>
        <v>1318.38788880877</v>
      </c>
      <c r="W23" s="28">
        <f>'GDP by Eco_Activity N''MN'!V23</f>
        <v>5795.6779669578445</v>
      </c>
      <c r="X23" s="28">
        <f>'GDP by Eco_Activity N''MN'!W23</f>
        <v>1218.494202941901</v>
      </c>
      <c r="Y23" s="90">
        <f t="shared" si="13"/>
        <v>37074.26566894407</v>
      </c>
      <c r="Z23" s="98">
        <f t="shared" si="14"/>
        <v>105931.68143016545</v>
      </c>
      <c r="AA23" s="93"/>
      <c r="AB23" s="22" t="s">
        <v>32</v>
      </c>
      <c r="AD23" s="37">
        <f t="shared" si="40"/>
        <v>0.13380459234294542</v>
      </c>
      <c r="AE23" s="37">
        <f t="shared" si="42"/>
        <v>0.15631828565370331</v>
      </c>
      <c r="AF23" s="37">
        <f t="shared" si="43"/>
        <v>0.6441455857772268</v>
      </c>
      <c r="AG23" s="37">
        <f t="shared" si="44"/>
        <v>7.1468850550796617E-2</v>
      </c>
      <c r="AH23" s="37">
        <f t="shared" si="45"/>
        <v>0.46934776544384044</v>
      </c>
      <c r="AI23" s="37">
        <f t="shared" si="46"/>
        <v>0.69592053648818386</v>
      </c>
      <c r="AJ23" s="37">
        <f t="shared" si="47"/>
        <v>0.43774419259591096</v>
      </c>
      <c r="AK23" s="37">
        <f t="shared" si="48"/>
        <v>0.48938922025184362</v>
      </c>
      <c r="AL23" s="37">
        <f t="shared" si="49"/>
        <v>0.58424599585728709</v>
      </c>
      <c r="AM23" s="37">
        <f t="shared" si="50"/>
        <v>0.13054144149721361</v>
      </c>
      <c r="AN23" s="33">
        <f t="shared" si="51"/>
        <v>0.11215676493994525</v>
      </c>
      <c r="AO23" s="103">
        <f t="shared" si="52"/>
        <v>0.27925070732264645</v>
      </c>
      <c r="AP23" s="33">
        <f t="shared" si="53"/>
        <v>0.69851802438992361</v>
      </c>
      <c r="AQ23" s="33">
        <f t="shared" si="1"/>
        <v>0.23351512182822184</v>
      </c>
      <c r="AR23" s="33">
        <f t="shared" si="2"/>
        <v>0.41179786307582467</v>
      </c>
      <c r="AS23" s="33">
        <f t="shared" si="3"/>
        <v>0.15920670875803086</v>
      </c>
      <c r="AT23" s="33">
        <f t="shared" si="4"/>
        <v>0.29910391099928901</v>
      </c>
      <c r="AU23" s="33">
        <f t="shared" si="5"/>
        <v>0.19622952082157824</v>
      </c>
      <c r="AV23" s="33">
        <f t="shared" si="6"/>
        <v>0.10034556806744765</v>
      </c>
      <c r="AW23" s="33">
        <f t="shared" si="7"/>
        <v>0.22960370966643834</v>
      </c>
      <c r="AX23" s="33">
        <f t="shared" si="8"/>
        <v>7.6122291927513741E-2</v>
      </c>
      <c r="AY23" s="33">
        <f t="shared" si="9"/>
        <v>0.30232161713071326</v>
      </c>
      <c r="AZ23" s="33">
        <f t="shared" si="10"/>
        <v>1.6382305019112569E-2</v>
      </c>
      <c r="BA23" s="103">
        <f t="shared" si="10"/>
        <v>0.18542255133710919</v>
      </c>
      <c r="BB23" s="100">
        <f t="shared" si="10"/>
        <v>0.23723628182906611</v>
      </c>
      <c r="BC23" s="40" t="s">
        <v>32</v>
      </c>
      <c r="BD23" s="39">
        <v>182406.2376940322</v>
      </c>
      <c r="BE23" s="37">
        <f t="shared" si="15"/>
        <v>3.023864633373921</v>
      </c>
      <c r="BF23" s="37">
        <f t="shared" si="16"/>
        <v>2.2678984750304414</v>
      </c>
      <c r="BG23" s="37">
        <f t="shared" si="17"/>
        <v>3.4018477125456621</v>
      </c>
      <c r="BH23" s="37">
        <f t="shared" si="18"/>
        <v>1.5119323166869612</v>
      </c>
      <c r="BI23" s="37">
        <f t="shared" si="19"/>
        <v>5.2011095700416075</v>
      </c>
      <c r="BJ23" s="37">
        <f t="shared" si="20"/>
        <v>7.1816785042630631</v>
      </c>
      <c r="BK23" s="37">
        <f t="shared" si="21"/>
        <v>4.1578138708891421</v>
      </c>
      <c r="BL23" s="37">
        <f t="shared" si="22"/>
        <v>2.6458815542021816</v>
      </c>
      <c r="BM23" s="37">
        <f t="shared" si="23"/>
        <v>4.9137800292326217</v>
      </c>
      <c r="BN23" s="37">
        <f t="shared" si="24"/>
        <v>3.0126232745874821</v>
      </c>
      <c r="BO23" s="33">
        <f t="shared" si="25"/>
        <v>0.43105529151197192</v>
      </c>
      <c r="BP23" s="103">
        <f t="shared" si="26"/>
        <v>37.74948523236506</v>
      </c>
      <c r="BQ23" s="33">
        <f t="shared" si="27"/>
        <v>6.8469121863825437</v>
      </c>
      <c r="BR23" s="33">
        <f t="shared" si="28"/>
        <v>1.4001169532128317</v>
      </c>
      <c r="BS23" s="33">
        <f t="shared" si="29"/>
        <v>2.1601988949783184</v>
      </c>
      <c r="BT23" s="33">
        <f t="shared" si="30"/>
        <v>1.294843552870133</v>
      </c>
      <c r="BU23" s="33">
        <f t="shared" si="31"/>
        <v>1.4428751558530655</v>
      </c>
      <c r="BV23" s="33">
        <f t="shared" si="32"/>
        <v>0.76628028244189805</v>
      </c>
      <c r="BW23" s="33">
        <f t="shared" si="33"/>
        <v>0.51501099270835671</v>
      </c>
      <c r="BX23" s="33">
        <f t="shared" si="34"/>
        <v>1.3307371670433921</v>
      </c>
      <c r="BY23" s="33">
        <f t="shared" si="35"/>
        <v>0.72277566023823736</v>
      </c>
      <c r="BZ23" s="33">
        <f t="shared" si="36"/>
        <v>3.1773463672221016</v>
      </c>
      <c r="CA23" s="33">
        <f t="shared" si="37"/>
        <v>0.66801125791860272</v>
      </c>
      <c r="CB23" s="106">
        <f t="shared" si="38"/>
        <v>20.325108470869477</v>
      </c>
      <c r="CC23" s="34">
        <f t="shared" si="39"/>
        <v>58.074593703234541</v>
      </c>
      <c r="CD23" s="31"/>
      <c r="CE23" s="31"/>
      <c r="CF23" s="31"/>
      <c r="CG23" s="31"/>
      <c r="CH23" s="31"/>
      <c r="CI23" s="31"/>
      <c r="CJ23" s="31"/>
      <c r="CK23" s="31"/>
    </row>
    <row r="24" spans="1:89" x14ac:dyDescent="0.2">
      <c r="A24" s="22" t="s">
        <v>33</v>
      </c>
      <c r="B24" s="22">
        <v>4128.7789246498232</v>
      </c>
      <c r="C24" s="22">
        <v>3538.9533639855631</v>
      </c>
      <c r="D24" s="22">
        <v>16515.115698599293</v>
      </c>
      <c r="E24" s="22">
        <v>10329.0075</v>
      </c>
      <c r="F24" s="22">
        <v>7154.9470978980271</v>
      </c>
      <c r="G24" s="22">
        <v>12386.336773949472</v>
      </c>
      <c r="H24" s="22">
        <v>9437.2089706281677</v>
      </c>
      <c r="I24" s="22">
        <v>2359.3022426570419</v>
      </c>
      <c r="J24" s="22">
        <v>7667.7322886353868</v>
      </c>
      <c r="K24" s="22">
        <v>5898.255606642605</v>
      </c>
      <c r="L24" s="22">
        <v>660.60462794397188</v>
      </c>
      <c r="M24" s="89">
        <v>80076.243095589365</v>
      </c>
      <c r="N24" s="28">
        <f>'GDP by Eco_Activity N''MN'!M24</f>
        <v>13029.013996441621</v>
      </c>
      <c r="O24" s="28">
        <f>'GDP by Eco_Activity N''MN'!N24</f>
        <v>164.92805334616617</v>
      </c>
      <c r="P24" s="28">
        <f>'GDP by Eco_Activity N''MN'!O24</f>
        <v>484.85093882077808</v>
      </c>
      <c r="Q24" s="28">
        <f>'GDP by Eco_Activity N''MN'!P24</f>
        <v>1570.6021051909036</v>
      </c>
      <c r="R24" s="28">
        <f>'GDP by Eco_Activity N''MN'!Q24</f>
        <v>1239.1890390518499</v>
      </c>
      <c r="S24" s="28">
        <f>'GDP by Eco_Activity N''MN'!R24</f>
        <v>185.50832362908278</v>
      </c>
      <c r="T24" s="28">
        <f>'GDP by Eco_Activity N''MN'!S24</f>
        <v>1157.1389446661899</v>
      </c>
      <c r="U24" s="28">
        <f>'GDP by Eco_Activity N''MN'!T24</f>
        <v>2164.5038901351099</v>
      </c>
      <c r="V24" s="28">
        <f>'GDP by Eco_Activity N''MN'!U24</f>
        <v>1056.2903770064329</v>
      </c>
      <c r="W24" s="28">
        <f>'GDP by Eco_Activity N''MN'!V24</f>
        <v>2171.50233274027</v>
      </c>
      <c r="X24" s="28">
        <f>'GDP by Eco_Activity N''MN'!W24</f>
        <v>3257.2534991104053</v>
      </c>
      <c r="Y24" s="90">
        <f t="shared" si="13"/>
        <v>26480.781500138808</v>
      </c>
      <c r="Z24" s="98">
        <f t="shared" si="14"/>
        <v>106557.02459572817</v>
      </c>
      <c r="AA24" s="93"/>
      <c r="AB24" s="22" t="s">
        <v>33</v>
      </c>
      <c r="AD24" s="37">
        <f t="shared" si="40"/>
        <v>0.10015914698017099</v>
      </c>
      <c r="AE24" s="37">
        <f t="shared" si="42"/>
        <v>0.13372768559050421</v>
      </c>
      <c r="AF24" s="37">
        <f t="shared" si="43"/>
        <v>1.7143958304578037</v>
      </c>
      <c r="AG24" s="37">
        <f t="shared" si="44"/>
        <v>0.26767225303202291</v>
      </c>
      <c r="AH24" s="37">
        <f t="shared" si="45"/>
        <v>0.35396921512828455</v>
      </c>
      <c r="AI24" s="37">
        <f t="shared" si="46"/>
        <v>0.65801666284711469</v>
      </c>
      <c r="AJ24" s="37">
        <f t="shared" si="47"/>
        <v>0.54470233320767825</v>
      </c>
      <c r="AK24" s="37">
        <f t="shared" si="48"/>
        <v>0.23923675066835889</v>
      </c>
      <c r="AL24" s="37">
        <f t="shared" si="49"/>
        <v>0.49981270274801914</v>
      </c>
      <c r="AM24" s="37">
        <f t="shared" si="50"/>
        <v>0.14011591930775316</v>
      </c>
      <c r="AN24" s="33">
        <f t="shared" si="51"/>
        <v>9.4231134403486405E-2</v>
      </c>
      <c r="AO24" s="103">
        <f t="shared" si="52"/>
        <v>0.32474857322160516</v>
      </c>
      <c r="AP24" s="33">
        <f t="shared" si="53"/>
        <v>0.72870999105534395</v>
      </c>
      <c r="AQ24" s="33">
        <f t="shared" si="1"/>
        <v>1.5080145875811184E-2</v>
      </c>
      <c r="AR24" s="33">
        <f t="shared" si="2"/>
        <v>5.0670933376640692E-2</v>
      </c>
      <c r="AS24" s="33">
        <f t="shared" si="3"/>
        <v>0.10586942520453438</v>
      </c>
      <c r="AT24" s="33">
        <f t="shared" si="4"/>
        <v>0.14082871411714032</v>
      </c>
      <c r="AU24" s="33">
        <f t="shared" si="5"/>
        <v>2.6043563505211056E-2</v>
      </c>
      <c r="AV24" s="33">
        <f t="shared" si="6"/>
        <v>0.12360257591132282</v>
      </c>
      <c r="AW24" s="33">
        <f t="shared" si="7"/>
        <v>0.20474122567466566</v>
      </c>
      <c r="AX24" s="33">
        <f t="shared" si="8"/>
        <v>6.0989064842941823E-2</v>
      </c>
      <c r="AY24" s="33">
        <f t="shared" si="9"/>
        <v>0.11327270089537907</v>
      </c>
      <c r="AZ24" s="33">
        <f t="shared" si="10"/>
        <v>4.3792838913935067E-2</v>
      </c>
      <c r="BA24" s="103">
        <f t="shared" si="10"/>
        <v>0.13244049419620257</v>
      </c>
      <c r="BB24" s="100">
        <f t="shared" si="10"/>
        <v>0.23863675131527096</v>
      </c>
      <c r="BC24" s="40" t="s">
        <v>33</v>
      </c>
      <c r="BD24" s="39">
        <v>161983.59925204341</v>
      </c>
      <c r="BE24" s="37">
        <f t="shared" si="15"/>
        <v>2.5488870130768744</v>
      </c>
      <c r="BF24" s="37">
        <f t="shared" si="16"/>
        <v>2.1847602969230353</v>
      </c>
      <c r="BG24" s="37">
        <f t="shared" si="17"/>
        <v>10.195548052307497</v>
      </c>
      <c r="BH24" s="37">
        <f t="shared" si="18"/>
        <v>6.376576114923993</v>
      </c>
      <c r="BI24" s="37">
        <f t="shared" si="19"/>
        <v>4.4170811927478324</v>
      </c>
      <c r="BJ24" s="37">
        <f t="shared" si="20"/>
        <v>7.6466610392306231</v>
      </c>
      <c r="BK24" s="37">
        <f t="shared" si="21"/>
        <v>5.8260274584614269</v>
      </c>
      <c r="BL24" s="37">
        <f t="shared" si="22"/>
        <v>1.4565068646153567</v>
      </c>
      <c r="BM24" s="37">
        <f t="shared" si="23"/>
        <v>4.7336473099999097</v>
      </c>
      <c r="BN24" s="37">
        <f t="shared" si="24"/>
        <v>3.6412671615383916</v>
      </c>
      <c r="BO24" s="33">
        <f t="shared" si="25"/>
        <v>0.40782192209229995</v>
      </c>
      <c r="BP24" s="103">
        <f t="shared" si="26"/>
        <v>49.43478442591725</v>
      </c>
      <c r="BQ24" s="33">
        <f t="shared" si="27"/>
        <v>8.0434155412047144</v>
      </c>
      <c r="BR24" s="33">
        <f t="shared" si="28"/>
        <v>0.10181774828298588</v>
      </c>
      <c r="BS24" s="33">
        <f t="shared" si="29"/>
        <v>0.29932100599046402</v>
      </c>
      <c r="BT24" s="33">
        <f t="shared" si="30"/>
        <v>0.96960563442418413</v>
      </c>
      <c r="BU24" s="33">
        <f t="shared" si="31"/>
        <v>0.7650089544705666</v>
      </c>
      <c r="BV24" s="33">
        <f t="shared" si="32"/>
        <v>0.1145229050877153</v>
      </c>
      <c r="BW24" s="33">
        <f t="shared" si="33"/>
        <v>0.71435561995736596</v>
      </c>
      <c r="BX24" s="33">
        <f t="shared" si="34"/>
        <v>1.3362487931677471</v>
      </c>
      <c r="BY24" s="33">
        <f t="shared" si="35"/>
        <v>0.65209711469793008</v>
      </c>
      <c r="BZ24" s="33">
        <f t="shared" si="36"/>
        <v>1.3405692568674521</v>
      </c>
      <c r="CA24" s="33">
        <f t="shared" si="37"/>
        <v>2.0108538853011786</v>
      </c>
      <c r="CB24" s="106">
        <f t="shared" si="38"/>
        <v>16.347816459452307</v>
      </c>
      <c r="CC24" s="34">
        <f t="shared" si="39"/>
        <v>65.782600885369561</v>
      </c>
      <c r="CD24" s="31"/>
      <c r="CE24" s="31"/>
      <c r="CF24" s="31"/>
      <c r="CG24" s="31"/>
      <c r="CH24" s="31"/>
      <c r="CI24" s="31"/>
      <c r="CJ24" s="31"/>
      <c r="CK24" s="31"/>
    </row>
    <row r="25" spans="1:89" x14ac:dyDescent="0.2">
      <c r="A25" s="22" t="s">
        <v>34</v>
      </c>
      <c r="B25" s="22">
        <v>64.882013034213614</v>
      </c>
      <c r="C25" s="22">
        <v>63.311815098044519</v>
      </c>
      <c r="D25" s="22">
        <v>86.509350712284828</v>
      </c>
      <c r="E25" s="22">
        <v>129.76402606842723</v>
      </c>
      <c r="F25" s="22">
        <v>281.15538981492574</v>
      </c>
      <c r="G25" s="22">
        <v>346.03740284913931</v>
      </c>
      <c r="H25" s="22">
        <v>302.78272749299691</v>
      </c>
      <c r="I25" s="22">
        <v>23.19753561424</v>
      </c>
      <c r="J25" s="22">
        <v>324.41006517106814</v>
      </c>
      <c r="K25" s="22">
        <v>129.76402606842723</v>
      </c>
      <c r="L25" s="22">
        <v>25.952805213685448</v>
      </c>
      <c r="M25" s="89">
        <v>1777.7671571374531</v>
      </c>
      <c r="N25" s="28">
        <f>'GDP by Eco_Activity N''MN'!M25</f>
        <v>653.81615706733999</v>
      </c>
      <c r="O25" s="28">
        <f>'GDP by Eco_Activity N''MN'!N25</f>
        <v>37.856758207889108</v>
      </c>
      <c r="P25" s="28">
        <f>'GDP by Eco_Activity N''MN'!O25</f>
        <v>31.547298506574254</v>
      </c>
      <c r="Q25" s="28">
        <f>'GDP by Eco_Activity N''MN'!P25</f>
        <v>125.80451216626606</v>
      </c>
      <c r="R25" s="28">
        <f>'GDP by Eco_Activity N''MN'!Q25</f>
        <v>58.835260380484769</v>
      </c>
      <c r="S25" s="28">
        <f>'GDP by Eco_Activity N''MN'!R25</f>
        <v>32.462381504265629</v>
      </c>
      <c r="T25" s="28">
        <f>'GDP by Eco_Activity N''MN'!S25</f>
        <v>19.334289143315832</v>
      </c>
      <c r="U25" s="28">
        <f>'GDP by Eco_Activity N''MN'!T25</f>
        <v>63.094597013148508</v>
      </c>
      <c r="V25" s="28">
        <f>'GDP by Eco_Activity N''MN'!U25</f>
        <v>37.462247051329093</v>
      </c>
      <c r="W25" s="28">
        <f>'GDP by Eco_Activity N''MN'!V25</f>
        <v>50.881587649890072</v>
      </c>
      <c r="X25" s="28">
        <f>'GDP by Eco_Activity N''MN'!W25</f>
        <v>93.545450522302019</v>
      </c>
      <c r="Y25" s="90">
        <f t="shared" si="13"/>
        <v>1204.6405392128052</v>
      </c>
      <c r="Z25" s="98">
        <f t="shared" si="14"/>
        <v>2982.4076963502584</v>
      </c>
      <c r="AA25" s="93"/>
      <c r="AB25" s="22" t="s">
        <v>34</v>
      </c>
      <c r="AD25" s="37">
        <f t="shared" si="40"/>
        <v>1.5739585961034072E-3</v>
      </c>
      <c r="AE25" s="37">
        <f t="shared" si="42"/>
        <v>2.3923860059179842E-3</v>
      </c>
      <c r="AF25" s="37">
        <f t="shared" si="43"/>
        <v>8.980334916414286E-3</v>
      </c>
      <c r="AG25" s="37">
        <f t="shared" si="44"/>
        <v>3.362784780652165E-3</v>
      </c>
      <c r="AH25" s="37">
        <f t="shared" si="45"/>
        <v>1.3909306567914826E-2</v>
      </c>
      <c r="AI25" s="37">
        <f t="shared" si="46"/>
        <v>1.8383028105772234E-2</v>
      </c>
      <c r="AJ25" s="37">
        <f t="shared" si="47"/>
        <v>1.74761901144425E-2</v>
      </c>
      <c r="AK25" s="37">
        <f t="shared" si="48"/>
        <v>2.3522645566658069E-3</v>
      </c>
      <c r="AL25" s="37">
        <f t="shared" si="49"/>
        <v>2.1146313586369241E-2</v>
      </c>
      <c r="AM25" s="37">
        <f t="shared" si="50"/>
        <v>3.0826073026025491E-3</v>
      </c>
      <c r="AN25" s="33">
        <f t="shared" si="51"/>
        <v>3.7020059696670983E-3</v>
      </c>
      <c r="AO25" s="103">
        <f t="shared" si="52"/>
        <v>7.2097207046969529E-3</v>
      </c>
      <c r="AP25" s="33">
        <f t="shared" si="53"/>
        <v>3.6567799075087552E-2</v>
      </c>
      <c r="AQ25" s="33">
        <f t="shared" si="1"/>
        <v>3.4614210534702266E-3</v>
      </c>
      <c r="AR25" s="33">
        <f t="shared" si="2"/>
        <v>3.2969536260514629E-3</v>
      </c>
      <c r="AS25" s="33">
        <f t="shared" si="3"/>
        <v>8.4800926645648179E-3</v>
      </c>
      <c r="AT25" s="33">
        <f t="shared" si="4"/>
        <v>6.6863842424481883E-3</v>
      </c>
      <c r="AU25" s="33">
        <f t="shared" si="5"/>
        <v>4.5574024803714452E-3</v>
      </c>
      <c r="AV25" s="33">
        <f t="shared" si="6"/>
        <v>2.065238537293857E-3</v>
      </c>
      <c r="AW25" s="33">
        <f t="shared" si="7"/>
        <v>5.9681413301201185E-3</v>
      </c>
      <c r="AX25" s="33">
        <f t="shared" si="8"/>
        <v>2.1630296595629228E-3</v>
      </c>
      <c r="AY25" s="33">
        <f t="shared" si="9"/>
        <v>2.6541508945444794E-3</v>
      </c>
      <c r="AZ25" s="33">
        <f t="shared" si="10"/>
        <v>1.2576917476559595E-3</v>
      </c>
      <c r="BA25" s="103">
        <f t="shared" si="10"/>
        <v>6.0248670659998286E-3</v>
      </c>
      <c r="BB25" s="100">
        <f t="shared" si="10"/>
        <v>6.6791662628990014E-3</v>
      </c>
      <c r="BC25" s="40" t="s">
        <v>34</v>
      </c>
      <c r="BD25" s="39">
        <v>5222.5695025006353</v>
      </c>
      <c r="BE25" s="37">
        <f t="shared" si="15"/>
        <v>1.2423389100546627</v>
      </c>
      <c r="BF25" s="37">
        <f t="shared" si="16"/>
        <v>1.2122732893785326</v>
      </c>
      <c r="BG25" s="37">
        <f t="shared" si="17"/>
        <v>1.6564518800728838</v>
      </c>
      <c r="BH25" s="37">
        <f t="shared" si="18"/>
        <v>2.4846778201093254</v>
      </c>
      <c r="BI25" s="37">
        <f t="shared" si="19"/>
        <v>5.3834686102368732</v>
      </c>
      <c r="BJ25" s="37">
        <f t="shared" si="20"/>
        <v>6.6258075202915352</v>
      </c>
      <c r="BK25" s="37">
        <f t="shared" si="21"/>
        <v>5.7975815802550938</v>
      </c>
      <c r="BL25" s="37">
        <f t="shared" si="22"/>
        <v>0.44417859069434529</v>
      </c>
      <c r="BM25" s="37">
        <f t="shared" si="23"/>
        <v>6.2116945502733145</v>
      </c>
      <c r="BN25" s="37">
        <f t="shared" si="24"/>
        <v>2.4846778201093254</v>
      </c>
      <c r="BO25" s="33">
        <f t="shared" si="25"/>
        <v>0.49693556402186517</v>
      </c>
      <c r="BP25" s="103">
        <f t="shared" si="26"/>
        <v>34.040086135497759</v>
      </c>
      <c r="BQ25" s="33">
        <f t="shared" si="27"/>
        <v>12.519051335827779</v>
      </c>
      <c r="BR25" s="33">
        <f t="shared" si="28"/>
        <v>0.72486844243552517</v>
      </c>
      <c r="BS25" s="33">
        <f t="shared" si="29"/>
        <v>0.60405703536293753</v>
      </c>
      <c r="BT25" s="33">
        <f t="shared" si="30"/>
        <v>2.4088623828946498</v>
      </c>
      <c r="BU25" s="33">
        <f t="shared" si="31"/>
        <v>1.1265577289553288</v>
      </c>
      <c r="BV25" s="33">
        <f t="shared" si="32"/>
        <v>0.62157873607468916</v>
      </c>
      <c r="BW25" s="33">
        <f t="shared" si="33"/>
        <v>0.37020644979560957</v>
      </c>
      <c r="BX25" s="33">
        <f t="shared" si="34"/>
        <v>1.2081140707258751</v>
      </c>
      <c r="BY25" s="33">
        <f t="shared" si="35"/>
        <v>0.71731447582251751</v>
      </c>
      <c r="BZ25" s="33">
        <f t="shared" si="36"/>
        <v>0.97426348515854688</v>
      </c>
      <c r="CA25" s="33">
        <f t="shared" si="37"/>
        <v>1.7911767469539892</v>
      </c>
      <c r="CB25" s="106">
        <f t="shared" si="38"/>
        <v>23.066050890007453</v>
      </c>
      <c r="CC25" s="34">
        <f t="shared" si="39"/>
        <v>57.106137025505213</v>
      </c>
      <c r="CD25" s="31"/>
      <c r="CE25" s="31"/>
      <c r="CF25" s="31"/>
      <c r="CG25" s="31"/>
      <c r="CH25" s="31"/>
      <c r="CI25" s="31"/>
      <c r="CJ25" s="31"/>
      <c r="CK25" s="31"/>
    </row>
    <row r="26" spans="1:89" x14ac:dyDescent="0.2">
      <c r="A26" s="22" t="s">
        <v>35</v>
      </c>
      <c r="B26" s="22">
        <v>3524.7732661097957</v>
      </c>
      <c r="C26" s="22">
        <v>1759.4966330549</v>
      </c>
      <c r="D26" s="22">
        <v>2202.9832913186215</v>
      </c>
      <c r="E26" s="22">
        <v>4394.9585826372404</v>
      </c>
      <c r="F26" s="22">
        <v>4714.0626400216579</v>
      </c>
      <c r="G26" s="22">
        <v>7049.5465322195914</v>
      </c>
      <c r="H26" s="22">
        <v>5287.1598991646933</v>
      </c>
      <c r="I26" s="22">
        <v>1462.3866330548999</v>
      </c>
      <c r="J26" s="22">
        <v>4405.9665826372429</v>
      </c>
      <c r="K26" s="22">
        <v>3084.1766078460714</v>
      </c>
      <c r="L26" s="22">
        <v>1195.0913165274501</v>
      </c>
      <c r="M26" s="89">
        <v>39080.601984592162</v>
      </c>
      <c r="N26" s="28">
        <f>'GDP by Eco_Activity N''MN'!M26</f>
        <v>11381.107763466522</v>
      </c>
      <c r="O26" s="28">
        <f>'GDP by Eco_Activity N''MN'!N26</f>
        <v>1896.8521882951243</v>
      </c>
      <c r="P26" s="28">
        <f>'GDP by Eco_Activity N''MN'!O26</f>
        <v>708.15815029684643</v>
      </c>
      <c r="Q26" s="28">
        <f>'GDP by Eco_Activity N''MN'!P26</f>
        <v>1947.4349133163275</v>
      </c>
      <c r="R26" s="28">
        <f>'GDP by Eco_Activity N''MN'!Q26</f>
        <v>1505.8272502120301</v>
      </c>
      <c r="S26" s="28">
        <f>'GDP by Eco_Activity N''MN'!R26</f>
        <v>1247.6631306571201</v>
      </c>
      <c r="T26" s="28">
        <f>'GDP by Eco_Activity N''MN'!S26</f>
        <v>1024.9166639524301</v>
      </c>
      <c r="U26" s="28">
        <f>'GDP by Eco_Activity N''MN'!T26</f>
        <v>9174.8175063609997</v>
      </c>
      <c r="V26" s="28">
        <f>'GDP by Eco_Activity N''MN'!U26</f>
        <v>1645.7140573055999</v>
      </c>
      <c r="W26" s="28">
        <f>'GDP by Eco_Activity N''MN'!V26</f>
        <v>2529.1362510601657</v>
      </c>
      <c r="X26" s="28">
        <f>'GDP by Eco_Activity N''MN'!W26</f>
        <v>1647.1827026040239</v>
      </c>
      <c r="Y26" s="90">
        <f t="shared" si="13"/>
        <v>34708.810577527191</v>
      </c>
      <c r="Z26" s="98">
        <f t="shared" si="14"/>
        <v>73789.412562119353</v>
      </c>
      <c r="AA26" s="93"/>
      <c r="AB26" s="22" t="s">
        <v>35</v>
      </c>
      <c r="AD26" s="37">
        <f t="shared" si="40"/>
        <v>8.550670551148748E-2</v>
      </c>
      <c r="AE26" s="37">
        <f t="shared" si="42"/>
        <v>6.648672314735718E-2</v>
      </c>
      <c r="AF26" s="37">
        <f t="shared" si="43"/>
        <v>0.22868658253028026</v>
      </c>
      <c r="AG26" s="37">
        <f t="shared" si="44"/>
        <v>0.11389365975355678</v>
      </c>
      <c r="AH26" s="37">
        <f t="shared" si="45"/>
        <v>0.2332138910215345</v>
      </c>
      <c r="AI26" s="37">
        <f t="shared" si="46"/>
        <v>0.37450290335013203</v>
      </c>
      <c r="AJ26" s="37">
        <f t="shared" si="47"/>
        <v>0.30516737968613461</v>
      </c>
      <c r="AK26" s="37">
        <f t="shared" si="48"/>
        <v>0.1482881760494103</v>
      </c>
      <c r="AL26" s="37">
        <f t="shared" si="49"/>
        <v>0.28719808973368427</v>
      </c>
      <c r="AM26" s="37">
        <f t="shared" si="50"/>
        <v>7.3266109428886422E-2</v>
      </c>
      <c r="AN26" s="33">
        <f t="shared" si="51"/>
        <v>0.17047233051126751</v>
      </c>
      <c r="AO26" s="103">
        <f t="shared" si="52"/>
        <v>0.15849107356332481</v>
      </c>
      <c r="AP26" s="33">
        <f t="shared" si="53"/>
        <v>0.63654294475243134</v>
      </c>
      <c r="AQ26" s="33">
        <f t="shared" si="1"/>
        <v>0.17343809693978343</v>
      </c>
      <c r="AR26" s="33">
        <f t="shared" si="2"/>
        <v>7.4008383981041509E-2</v>
      </c>
      <c r="AS26" s="33">
        <f t="shared" si="3"/>
        <v>0.13127055809655994</v>
      </c>
      <c r="AT26" s="33">
        <f t="shared" si="4"/>
        <v>0.17113104510040489</v>
      </c>
      <c r="AU26" s="33">
        <f t="shared" si="5"/>
        <v>0.17515976286513654</v>
      </c>
      <c r="AV26" s="33">
        <f t="shared" si="6"/>
        <v>0.10947893538878788</v>
      </c>
      <c r="AW26" s="33">
        <f t="shared" si="7"/>
        <v>0.86784939040995479</v>
      </c>
      <c r="AX26" s="33">
        <f t="shared" si="8"/>
        <v>9.5021751157485776E-2</v>
      </c>
      <c r="AY26" s="33">
        <f t="shared" si="9"/>
        <v>0.1319280618632723</v>
      </c>
      <c r="AZ26" s="33">
        <f t="shared" si="10"/>
        <v>2.2145898922714832E-2</v>
      </c>
      <c r="BA26" s="103">
        <f t="shared" si="10"/>
        <v>0.17359200769153993</v>
      </c>
      <c r="BB26" s="100">
        <f t="shared" si="10"/>
        <v>0.1652529785069875</v>
      </c>
      <c r="BC26" s="40" t="s">
        <v>35</v>
      </c>
      <c r="BD26" s="39">
        <v>162154.68188778457</v>
      </c>
      <c r="BE26" s="37">
        <f t="shared" si="15"/>
        <v>2.1737104504629934</v>
      </c>
      <c r="BF26" s="37">
        <f t="shared" si="16"/>
        <v>1.0850729763526159</v>
      </c>
      <c r="BG26" s="37">
        <f t="shared" si="17"/>
        <v>1.3585690315393704</v>
      </c>
      <c r="BH26" s="37">
        <f t="shared" si="18"/>
        <v>2.710349483266028</v>
      </c>
      <c r="BI26" s="37">
        <f t="shared" si="19"/>
        <v>2.9071393962487724</v>
      </c>
      <c r="BJ26" s="37">
        <f t="shared" si="20"/>
        <v>4.3474209009259868</v>
      </c>
      <c r="BK26" s="37">
        <f t="shared" si="21"/>
        <v>3.2605656756944899</v>
      </c>
      <c r="BL26" s="37">
        <f t="shared" si="22"/>
        <v>0.90184669109147964</v>
      </c>
      <c r="BM26" s="37">
        <f t="shared" si="23"/>
        <v>2.7171380630787407</v>
      </c>
      <c r="BN26" s="37">
        <f t="shared" si="24"/>
        <v>1.9019966441551195</v>
      </c>
      <c r="BO26" s="33">
        <f t="shared" si="25"/>
        <v>0.7370069754473606</v>
      </c>
      <c r="BP26" s="103">
        <f t="shared" si="26"/>
        <v>24.100816288262955</v>
      </c>
      <c r="BQ26" s="33">
        <f t="shared" si="27"/>
        <v>7.018673547361745</v>
      </c>
      <c r="BR26" s="33">
        <f t="shared" si="28"/>
        <v>1.1697794761225564</v>
      </c>
      <c r="BS26" s="33">
        <f t="shared" si="29"/>
        <v>0.43671767108575443</v>
      </c>
      <c r="BT26" s="33">
        <f t="shared" si="30"/>
        <v>1.2009735954858247</v>
      </c>
      <c r="BU26" s="33">
        <f t="shared" si="31"/>
        <v>0.92863630743274095</v>
      </c>
      <c r="BV26" s="33">
        <f t="shared" si="32"/>
        <v>0.76942775634473304</v>
      </c>
      <c r="BW26" s="33">
        <f t="shared" si="33"/>
        <v>0.63206109871172278</v>
      </c>
      <c r="BX26" s="33">
        <f t="shared" si="34"/>
        <v>5.6580651261800892</v>
      </c>
      <c r="BY26" s="33">
        <f t="shared" si="35"/>
        <v>1.0149038178524372</v>
      </c>
      <c r="BZ26" s="33">
        <f t="shared" si="36"/>
        <v>1.5597059681634087</v>
      </c>
      <c r="CA26" s="33">
        <f t="shared" si="37"/>
        <v>1.0158095242318805</v>
      </c>
      <c r="CB26" s="106">
        <f t="shared" si="38"/>
        <v>21.404753888972895</v>
      </c>
      <c r="CC26" s="34">
        <f t="shared" si="39"/>
        <v>45.505570177235853</v>
      </c>
      <c r="CD26" s="31"/>
      <c r="CE26" s="31"/>
      <c r="CF26" s="31"/>
      <c r="CG26" s="31"/>
      <c r="CH26" s="31"/>
      <c r="CI26" s="31"/>
      <c r="CJ26" s="31"/>
      <c r="CK26" s="31"/>
    </row>
    <row r="27" spans="1:89" x14ac:dyDescent="0.2">
      <c r="A27" s="22" t="s">
        <v>36</v>
      </c>
      <c r="B27" s="22">
        <v>710.55964059605606</v>
      </c>
      <c r="C27" s="22">
        <v>426.33578435763354</v>
      </c>
      <c r="D27" s="22">
        <v>284.22385623842274</v>
      </c>
      <c r="E27" s="22">
        <v>651.95826797466998</v>
      </c>
      <c r="F27" s="22">
        <v>1562.7982029802799</v>
      </c>
      <c r="G27" s="22">
        <v>1295.5442156423735</v>
      </c>
      <c r="H27" s="22">
        <v>667.95826797467498</v>
      </c>
      <c r="I27" s="22">
        <v>142.11192811921137</v>
      </c>
      <c r="J27" s="22">
        <v>418.44771247684503</v>
      </c>
      <c r="K27" s="22">
        <v>826.335784357634</v>
      </c>
      <c r="L27" s="22">
        <v>135.23928119210905</v>
      </c>
      <c r="M27" s="89">
        <v>7121.5129419099103</v>
      </c>
      <c r="N27" s="28">
        <f>'GDP by Eco_Activity N''MN'!M27</f>
        <v>9449.1493259309991</v>
      </c>
      <c r="O27" s="28">
        <f>'GDP by Eco_Activity N''MN'!N27</f>
        <v>378.24832613000001</v>
      </c>
      <c r="P27" s="28">
        <f>'GDP by Eco_Activity N''MN'!O27</f>
        <v>1526.5532434574632</v>
      </c>
      <c r="Q27" s="28">
        <f>'GDP by Eco_Activity N''MN'!P27</f>
        <v>381.63831086436579</v>
      </c>
      <c r="R27" s="28">
        <f>'GDP by Eco_Activity N''MN'!Q27</f>
        <v>2.8622873314827433</v>
      </c>
      <c r="S27" s="28">
        <f>'GDP by Eco_Activity N''MN'!R27</f>
        <v>5.2981762886873272</v>
      </c>
      <c r="T27" s="28">
        <f>'GDP by Eco_Activity N''MN'!S27</f>
        <v>4.5796597303723905</v>
      </c>
      <c r="U27" s="28">
        <f>'GDP by Eco_Activity N''MN'!T27</f>
        <v>38.163831086436581</v>
      </c>
      <c r="V27" s="28">
        <f>'GDP by Eco_Activity N''MN'!U27</f>
        <v>11.449149325930973</v>
      </c>
      <c r="W27" s="28">
        <f>'GDP by Eco_Activity N''MN'!V27</f>
        <v>19.463553854082654</v>
      </c>
      <c r="X27" s="28">
        <f>'GDP by Eco_Activity N''MN'!W27</f>
        <v>2289.8298651861951</v>
      </c>
      <c r="Y27" s="90">
        <f t="shared" si="13"/>
        <v>14107.235729186015</v>
      </c>
      <c r="Z27" s="98">
        <f t="shared" si="14"/>
        <v>21228.748671095927</v>
      </c>
      <c r="AA27" s="93"/>
      <c r="AB27" s="22" t="s">
        <v>36</v>
      </c>
      <c r="AD27" s="37">
        <f t="shared" si="40"/>
        <v>1.7237311267925045E-2</v>
      </c>
      <c r="AE27" s="37">
        <f t="shared" si="42"/>
        <v>1.6110101451676326E-2</v>
      </c>
      <c r="AF27" s="37">
        <f t="shared" si="43"/>
        <v>2.9504618856113586E-2</v>
      </c>
      <c r="AG27" s="37">
        <f t="shared" si="44"/>
        <v>1.6895247531927463E-2</v>
      </c>
      <c r="AH27" s="37">
        <f t="shared" si="45"/>
        <v>7.7314681121169515E-2</v>
      </c>
      <c r="AI27" s="37">
        <f t="shared" si="46"/>
        <v>6.8825004269285242E-2</v>
      </c>
      <c r="AJ27" s="37">
        <f t="shared" si="47"/>
        <v>3.85536050100782E-2</v>
      </c>
      <c r="AK27" s="37">
        <f t="shared" si="48"/>
        <v>1.4410360529376935E-2</v>
      </c>
      <c r="AL27" s="37">
        <f t="shared" si="49"/>
        <v>2.7276054282927918E-2</v>
      </c>
      <c r="AM27" s="37">
        <f t="shared" si="50"/>
        <v>1.9630006870466711E-2</v>
      </c>
      <c r="AN27" s="33">
        <f t="shared" si="51"/>
        <v>1.9291040879182819E-2</v>
      </c>
      <c r="AO27" s="103">
        <f t="shared" si="52"/>
        <v>2.888123964936392E-2</v>
      </c>
      <c r="AP27" s="33">
        <f t="shared" si="53"/>
        <v>0.52848891885912097</v>
      </c>
      <c r="AQ27" s="33">
        <f t="shared" si="1"/>
        <v>3.4585019465121804E-2</v>
      </c>
      <c r="AR27" s="33">
        <f t="shared" si="2"/>
        <v>0.15953744027650624</v>
      </c>
      <c r="AS27" s="33">
        <f t="shared" si="3"/>
        <v>2.572505695344704E-2</v>
      </c>
      <c r="AT27" s="33">
        <f t="shared" si="4"/>
        <v>3.2528712861672562E-4</v>
      </c>
      <c r="AU27" s="33">
        <f t="shared" si="5"/>
        <v>7.4381239578297665E-4</v>
      </c>
      <c r="AV27" s="33">
        <f t="shared" si="6"/>
        <v>4.8918735479487065E-4</v>
      </c>
      <c r="AW27" s="33">
        <f t="shared" si="7"/>
        <v>3.609930935531927E-3</v>
      </c>
      <c r="AX27" s="33">
        <f t="shared" si="8"/>
        <v>6.6106150906596322E-4</v>
      </c>
      <c r="AY27" s="33">
        <f t="shared" si="9"/>
        <v>1.0152829590988545E-3</v>
      </c>
      <c r="AZ27" s="33">
        <f t="shared" si="10"/>
        <v>3.0786105672709799E-2</v>
      </c>
      <c r="BA27" s="103">
        <f t="shared" si="10"/>
        <v>7.055566965445971E-2</v>
      </c>
      <c r="BB27" s="100">
        <f t="shared" si="10"/>
        <v>4.7542239815523149E-2</v>
      </c>
      <c r="BC27" s="40" t="s">
        <v>36</v>
      </c>
      <c r="BD27" s="39">
        <v>51104.614327941497</v>
      </c>
      <c r="BE27" s="37">
        <f t="shared" si="15"/>
        <v>1.3904021191439788</v>
      </c>
      <c r="BF27" s="37">
        <f t="shared" si="16"/>
        <v>0.83424127148638716</v>
      </c>
      <c r="BG27" s="37">
        <f t="shared" si="17"/>
        <v>0.55616084765759222</v>
      </c>
      <c r="BH27" s="37">
        <f t="shared" si="18"/>
        <v>1.2757326839236338</v>
      </c>
      <c r="BI27" s="37">
        <f t="shared" si="19"/>
        <v>3.0580373681165196</v>
      </c>
      <c r="BJ27" s="37">
        <f t="shared" si="20"/>
        <v>2.5350826587375956</v>
      </c>
      <c r="BK27" s="37">
        <f t="shared" si="21"/>
        <v>1.3070410113817612</v>
      </c>
      <c r="BL27" s="37">
        <f t="shared" si="22"/>
        <v>0.27808042382879611</v>
      </c>
      <c r="BM27" s="37">
        <f t="shared" si="23"/>
        <v>0.81880612539533115</v>
      </c>
      <c r="BN27" s="37">
        <f t="shared" si="24"/>
        <v>1.6169494579393275</v>
      </c>
      <c r="BO27" s="33">
        <f t="shared" si="25"/>
        <v>0.26463223129768704</v>
      </c>
      <c r="BP27" s="103">
        <f t="shared" si="26"/>
        <v>13.935166198908611</v>
      </c>
      <c r="BQ27" s="33">
        <f t="shared" si="27"/>
        <v>18.489816331056172</v>
      </c>
      <c r="BR27" s="33">
        <f t="shared" si="28"/>
        <v>0.74014515343518084</v>
      </c>
      <c r="BS27" s="33">
        <f t="shared" si="29"/>
        <v>2.9871143017761095</v>
      </c>
      <c r="BT27" s="33">
        <f t="shared" si="30"/>
        <v>0.74677857544402737</v>
      </c>
      <c r="BU27" s="33">
        <f t="shared" si="31"/>
        <v>5.6008393158302047E-3</v>
      </c>
      <c r="BV27" s="33">
        <f t="shared" si="32"/>
        <v>1.036731488606606E-2</v>
      </c>
      <c r="BW27" s="33">
        <f t="shared" si="33"/>
        <v>8.9613429053283303E-3</v>
      </c>
      <c r="BX27" s="33">
        <f t="shared" si="34"/>
        <v>7.4677857544402731E-2</v>
      </c>
      <c r="BY27" s="33">
        <f t="shared" si="35"/>
        <v>2.2403357263320819E-2</v>
      </c>
      <c r="BZ27" s="33">
        <f t="shared" si="36"/>
        <v>3.8085707347645395E-2</v>
      </c>
      <c r="CA27" s="33">
        <f t="shared" si="37"/>
        <v>4.4806714526641649</v>
      </c>
      <c r="CB27" s="106">
        <f t="shared" si="38"/>
        <v>27.604622233638239</v>
      </c>
      <c r="CC27" s="34">
        <f t="shared" si="39"/>
        <v>41.53978843254685</v>
      </c>
      <c r="CD27" s="31"/>
      <c r="CE27" s="31"/>
      <c r="CF27" s="31"/>
      <c r="CG27" s="31"/>
      <c r="CH27" s="31"/>
      <c r="CI27" s="31"/>
      <c r="CJ27" s="31"/>
      <c r="CK27" s="31"/>
    </row>
    <row r="28" spans="1:89" x14ac:dyDescent="0.2">
      <c r="A28" s="22" t="s">
        <v>37</v>
      </c>
      <c r="B28" s="22">
        <v>5879.1215075799801</v>
      </c>
      <c r="C28" s="22">
        <v>1330.3423110902759</v>
      </c>
      <c r="D28" s="22">
        <v>12210.492330946799</v>
      </c>
      <c r="E28" s="22">
        <v>9671.8367778428601</v>
      </c>
      <c r="F28" s="22">
        <v>8307.4487433560698</v>
      </c>
      <c r="G28" s="22">
        <v>12949.986440110701</v>
      </c>
      <c r="H28" s="22">
        <v>8183.9346862253597</v>
      </c>
      <c r="I28" s="22">
        <v>9689.2655671269367</v>
      </c>
      <c r="J28" s="22">
        <v>12116.219942424101</v>
      </c>
      <c r="K28" s="22">
        <v>2305.5769770782067</v>
      </c>
      <c r="L28" s="22">
        <v>3980.2954568657801</v>
      </c>
      <c r="M28" s="89">
        <v>86624.520740647058</v>
      </c>
      <c r="N28" s="28">
        <f>'GDP by Eco_Activity N''MN'!M28</f>
        <v>1811.3614740630701</v>
      </c>
      <c r="O28" s="28">
        <f>'GDP by Eco_Activity N''MN'!N28</f>
        <v>601.13083014811423</v>
      </c>
      <c r="P28" s="28">
        <f>'GDP by Eco_Activity N''MN'!O28</f>
        <v>853.79721859859001</v>
      </c>
      <c r="Q28" s="28">
        <f>'GDP by Eco_Activity N''MN'!P28</f>
        <v>1616.4997845443697</v>
      </c>
      <c r="R28" s="28">
        <f>'GDP by Eco_Activity N''MN'!Q28</f>
        <v>649.19901780779799</v>
      </c>
      <c r="S28" s="28">
        <f>'GDP by Eco_Activity N''MN'!R28</f>
        <v>1214.2482232342436</v>
      </c>
      <c r="T28" s="28">
        <f>'GDP by Eco_Activity N''MN'!S28</f>
        <v>1229.6862628016902</v>
      </c>
      <c r="U28" s="28">
        <f>'GDP by Eco_Activity N''MN'!T28</f>
        <v>817.16926752970301</v>
      </c>
      <c r="V28" s="28">
        <f>'GDP by Eco_Activity N''MN'!U28</f>
        <v>696.94014356550292</v>
      </c>
      <c r="W28" s="28">
        <f>'GDP by Eco_Activity N''MN'!V28</f>
        <v>739.17470558518107</v>
      </c>
      <c r="X28" s="28">
        <f>'GDP by Eco_Activity N''MN'!W28</f>
        <v>630.30015588267327</v>
      </c>
      <c r="Y28" s="90">
        <f t="shared" si="13"/>
        <v>10859.507083760936</v>
      </c>
      <c r="Z28" s="98">
        <f t="shared" si="14"/>
        <v>97484.027824407996</v>
      </c>
      <c r="AA28" s="93"/>
      <c r="AB28" s="22" t="s">
        <v>37</v>
      </c>
      <c r="AD28" s="37">
        <f t="shared" si="40"/>
        <v>0.14262032575210601</v>
      </c>
      <c r="AE28" s="37">
        <f t="shared" si="42"/>
        <v>5.0270116615741565E-2</v>
      </c>
      <c r="AF28" s="37">
        <f t="shared" si="43"/>
        <v>1.2675428693356134</v>
      </c>
      <c r="AG28" s="37">
        <f t="shared" si="44"/>
        <v>0.25064192675658137</v>
      </c>
      <c r="AH28" s="37">
        <f t="shared" si="45"/>
        <v>0.41098572374743098</v>
      </c>
      <c r="AI28" s="37">
        <f t="shared" si="46"/>
        <v>0.68796021105761929</v>
      </c>
      <c r="AJ28" s="37">
        <f t="shared" si="47"/>
        <v>0.47236511687729182</v>
      </c>
      <c r="AK28" s="37">
        <f t="shared" si="48"/>
        <v>0.98250591583031044</v>
      </c>
      <c r="AL28" s="37">
        <f t="shared" si="49"/>
        <v>0.78978248177600185</v>
      </c>
      <c r="AM28" s="37">
        <f t="shared" si="50"/>
        <v>5.477009801241698E-2</v>
      </c>
      <c r="AN28" s="33">
        <f t="shared" si="51"/>
        <v>0.56776434844067791</v>
      </c>
      <c r="AO28" s="103">
        <f t="shared" si="52"/>
        <v>0.35130506163918618</v>
      </c>
      <c r="AP28" s="33">
        <f t="shared" si="53"/>
        <v>0.10130906328928577</v>
      </c>
      <c r="AQ28" s="33">
        <f t="shared" si="1"/>
        <v>5.4964212728893909E-2</v>
      </c>
      <c r="AR28" s="33">
        <f t="shared" si="2"/>
        <v>8.9228871219659639E-2</v>
      </c>
      <c r="AS28" s="33">
        <f t="shared" si="3"/>
        <v>0.10896324566696328</v>
      </c>
      <c r="AT28" s="33">
        <f t="shared" si="4"/>
        <v>7.3778785966292948E-2</v>
      </c>
      <c r="AU28" s="33">
        <f t="shared" si="5"/>
        <v>0.1704686350145693</v>
      </c>
      <c r="AV28" s="33">
        <f t="shared" si="6"/>
        <v>0.13135189196220801</v>
      </c>
      <c r="AW28" s="33">
        <f t="shared" si="7"/>
        <v>7.7296344063053024E-2</v>
      </c>
      <c r="AX28" s="33">
        <f t="shared" si="8"/>
        <v>4.0240570711274001E-2</v>
      </c>
      <c r="AY28" s="33">
        <f t="shared" si="9"/>
        <v>3.8557782818276487E-2</v>
      </c>
      <c r="AZ28" s="33">
        <f t="shared" si="10"/>
        <v>8.4742047868047975E-3</v>
      </c>
      <c r="BA28" s="103">
        <f t="shared" si="10"/>
        <v>5.4312539261461075E-2</v>
      </c>
      <c r="BB28" s="100">
        <f t="shared" si="10"/>
        <v>0.21831757965656276</v>
      </c>
      <c r="BC28" s="40" t="s">
        <v>37</v>
      </c>
      <c r="BD28" s="39">
        <v>325465.67979458848</v>
      </c>
      <c r="BE28" s="37">
        <f t="shared" si="15"/>
        <v>1.8063721837861604</v>
      </c>
      <c r="BF28" s="37">
        <f t="shared" si="16"/>
        <v>0.40875041323247852</v>
      </c>
      <c r="BG28" s="37">
        <f t="shared" si="17"/>
        <v>3.751698900680779</v>
      </c>
      <c r="BH28" s="37">
        <f t="shared" si="18"/>
        <v>2.9716917568534589</v>
      </c>
      <c r="BI28" s="37">
        <f t="shared" si="19"/>
        <v>2.552480725033484</v>
      </c>
      <c r="BJ28" s="37">
        <f t="shared" si="20"/>
        <v>3.97890998777009</v>
      </c>
      <c r="BK28" s="37">
        <f t="shared" si="21"/>
        <v>2.5145307767597784</v>
      </c>
      <c r="BL28" s="37">
        <f t="shared" si="22"/>
        <v>2.9770467882334426</v>
      </c>
      <c r="BM28" s="37">
        <f t="shared" si="23"/>
        <v>3.7227335152729544</v>
      </c>
      <c r="BN28" s="37">
        <f t="shared" si="24"/>
        <v>0.70839327161417698</v>
      </c>
      <c r="BO28" s="33">
        <f t="shared" si="25"/>
        <v>1.222953971484142</v>
      </c>
      <c r="BP28" s="103">
        <f t="shared" si="26"/>
        <v>26.615562290720941</v>
      </c>
      <c r="BQ28" s="33">
        <f t="shared" si="27"/>
        <v>0.55654454110377372</v>
      </c>
      <c r="BR28" s="33">
        <f t="shared" si="28"/>
        <v>0.18469868482830712</v>
      </c>
      <c r="BS28" s="33">
        <f t="shared" si="29"/>
        <v>0.26233095272516843</v>
      </c>
      <c r="BT28" s="33">
        <f t="shared" si="30"/>
        <v>0.49667288592904574</v>
      </c>
      <c r="BU28" s="33">
        <f t="shared" si="31"/>
        <v>0.1994677344221141</v>
      </c>
      <c r="BV28" s="33">
        <f t="shared" si="32"/>
        <v>0.37308026579041864</v>
      </c>
      <c r="BW28" s="33">
        <f t="shared" si="33"/>
        <v>0.37782363522254742</v>
      </c>
      <c r="BX28" s="33">
        <f t="shared" si="34"/>
        <v>0.25107693937051795</v>
      </c>
      <c r="BY28" s="33">
        <f t="shared" si="35"/>
        <v>0.21413629357336958</v>
      </c>
      <c r="BZ28" s="33">
        <f t="shared" si="36"/>
        <v>0.22711294968234355</v>
      </c>
      <c r="CA28" s="33">
        <f t="shared" si="37"/>
        <v>0.19366102019742151</v>
      </c>
      <c r="CB28" s="106">
        <f t="shared" si="38"/>
        <v>3.3366059028450277</v>
      </c>
      <c r="CC28" s="34">
        <f t="shared" si="39"/>
        <v>29.952168193565967</v>
      </c>
      <c r="CD28" s="31"/>
      <c r="CE28" s="31"/>
      <c r="CF28" s="31"/>
      <c r="CG28" s="31"/>
      <c r="CH28" s="31"/>
      <c r="CI28" s="31"/>
      <c r="CJ28" s="31"/>
      <c r="CK28" s="31"/>
    </row>
    <row r="29" spans="1:89" s="32" customFormat="1" x14ac:dyDescent="0.2">
      <c r="A29" s="22" t="s">
        <v>38</v>
      </c>
      <c r="B29" s="22">
        <v>0</v>
      </c>
      <c r="C29" s="22">
        <v>0</v>
      </c>
      <c r="D29" s="22">
        <v>0</v>
      </c>
      <c r="E29" s="22">
        <v>108245.69786739304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36233.352108016858</v>
      </c>
      <c r="L29" s="22">
        <v>0</v>
      </c>
      <c r="M29" s="89">
        <v>144479.0499754099</v>
      </c>
      <c r="N29" s="28">
        <f>'GDP by Eco_Activity N''MN'!M29</f>
        <v>0</v>
      </c>
      <c r="O29" s="28">
        <f>'GDP by Eco_Activity N''MN'!N29</f>
        <v>0</v>
      </c>
      <c r="P29" s="28">
        <f>'GDP by Eco_Activity N''MN'!O29</f>
        <v>0</v>
      </c>
      <c r="Q29" s="28">
        <f>'GDP by Eco_Activity N''MN'!P29</f>
        <v>0</v>
      </c>
      <c r="R29" s="28">
        <f>'GDP by Eco_Activity N''MN'!Q29</f>
        <v>0</v>
      </c>
      <c r="S29" s="28">
        <f>'GDP by Eco_Activity N''MN'!R29</f>
        <v>0</v>
      </c>
      <c r="T29" s="28">
        <f>'GDP by Eco_Activity N''MN'!S29</f>
        <v>0</v>
      </c>
      <c r="U29" s="28">
        <f>'GDP by Eco_Activity N''MN'!T29</f>
        <v>0</v>
      </c>
      <c r="V29" s="28">
        <f>'GDP by Eco_Activity N''MN'!U29</f>
        <v>196257.28864478087</v>
      </c>
      <c r="W29" s="28">
        <f>'GDP by Eco_Activity N''MN'!V29</f>
        <v>0</v>
      </c>
      <c r="X29" s="28">
        <f>'GDP by Eco_Activity N''MN'!W29</f>
        <v>0</v>
      </c>
      <c r="Y29" s="90">
        <f t="shared" si="13"/>
        <v>196257.28864478087</v>
      </c>
      <c r="Z29" s="98">
        <f t="shared" si="14"/>
        <v>340736.33862019074</v>
      </c>
      <c r="AA29" s="94"/>
      <c r="AB29" s="28" t="s">
        <v>38</v>
      </c>
      <c r="AD29" s="33">
        <f t="shared" si="40"/>
        <v>0</v>
      </c>
      <c r="AE29" s="33">
        <f t="shared" si="42"/>
        <v>0</v>
      </c>
      <c r="AF29" s="33">
        <f t="shared" si="43"/>
        <v>0</v>
      </c>
      <c r="AG29" s="33">
        <f t="shared" si="44"/>
        <v>2.8051455891757975</v>
      </c>
      <c r="AH29" s="33">
        <f t="shared" si="45"/>
        <v>0</v>
      </c>
      <c r="AI29" s="33">
        <f t="shared" si="46"/>
        <v>0</v>
      </c>
      <c r="AJ29" s="33">
        <f t="shared" si="47"/>
        <v>0</v>
      </c>
      <c r="AK29" s="33">
        <f t="shared" si="48"/>
        <v>0</v>
      </c>
      <c r="AL29" s="33">
        <f t="shared" si="49"/>
        <v>0</v>
      </c>
      <c r="AM29" s="33">
        <f t="shared" si="50"/>
        <v>0.86074083234011356</v>
      </c>
      <c r="AN29" s="33">
        <f t="shared" si="51"/>
        <v>0</v>
      </c>
      <c r="AO29" s="103">
        <f t="shared" si="52"/>
        <v>0.58593364930867609</v>
      </c>
      <c r="AP29" s="33">
        <f t="shared" si="53"/>
        <v>0</v>
      </c>
      <c r="AQ29" s="33">
        <f t="shared" si="1"/>
        <v>0</v>
      </c>
      <c r="AR29" s="33">
        <f t="shared" si="2"/>
        <v>0</v>
      </c>
      <c r="AS29" s="33">
        <f t="shared" si="3"/>
        <v>0</v>
      </c>
      <c r="AT29" s="33">
        <f t="shared" si="4"/>
        <v>0</v>
      </c>
      <c r="AU29" s="33">
        <f t="shared" si="5"/>
        <v>0</v>
      </c>
      <c r="AV29" s="33">
        <f t="shared" si="6"/>
        <v>0</v>
      </c>
      <c r="AW29" s="33">
        <f t="shared" si="7"/>
        <v>0</v>
      </c>
      <c r="AX29" s="33">
        <f t="shared" si="8"/>
        <v>11.331683752510029</v>
      </c>
      <c r="AY29" s="33">
        <f t="shared" si="9"/>
        <v>0</v>
      </c>
      <c r="AZ29" s="33">
        <f t="shared" si="10"/>
        <v>0</v>
      </c>
      <c r="BA29" s="103">
        <f t="shared" si="10"/>
        <v>0.98155759857711544</v>
      </c>
      <c r="BB29" s="100">
        <f t="shared" si="10"/>
        <v>0.76308636818526732</v>
      </c>
      <c r="BC29" s="35" t="s">
        <v>38</v>
      </c>
      <c r="BD29" s="36">
        <v>492675.20993815816</v>
      </c>
      <c r="BE29" s="33">
        <f t="shared" si="15"/>
        <v>0</v>
      </c>
      <c r="BF29" s="33">
        <f t="shared" si="16"/>
        <v>0</v>
      </c>
      <c r="BG29" s="33">
        <f t="shared" si="17"/>
        <v>0</v>
      </c>
      <c r="BH29" s="33">
        <f t="shared" si="18"/>
        <v>21.971005580122512</v>
      </c>
      <c r="BI29" s="33">
        <f t="shared" si="19"/>
        <v>0</v>
      </c>
      <c r="BJ29" s="33">
        <f t="shared" si="20"/>
        <v>0</v>
      </c>
      <c r="BK29" s="33">
        <f t="shared" si="21"/>
        <v>0</v>
      </c>
      <c r="BL29" s="33">
        <f t="shared" si="22"/>
        <v>0</v>
      </c>
      <c r="BM29" s="33">
        <f t="shared" si="23"/>
        <v>0</v>
      </c>
      <c r="BN29" s="33">
        <f t="shared" si="24"/>
        <v>7.3544094318374498</v>
      </c>
      <c r="BO29" s="33">
        <f t="shared" si="25"/>
        <v>0</v>
      </c>
      <c r="BP29" s="103">
        <f t="shared" si="26"/>
        <v>29.325415011959965</v>
      </c>
      <c r="BQ29" s="33">
        <f t="shared" si="27"/>
        <v>0</v>
      </c>
      <c r="BR29" s="33">
        <f t="shared" si="28"/>
        <v>0</v>
      </c>
      <c r="BS29" s="33">
        <f t="shared" si="29"/>
        <v>0</v>
      </c>
      <c r="BT29" s="33">
        <f t="shared" si="30"/>
        <v>0</v>
      </c>
      <c r="BU29" s="33">
        <f t="shared" si="31"/>
        <v>0</v>
      </c>
      <c r="BV29" s="33">
        <f t="shared" si="32"/>
        <v>0</v>
      </c>
      <c r="BW29" s="33">
        <f t="shared" si="33"/>
        <v>0</v>
      </c>
      <c r="BX29" s="33">
        <f t="shared" si="34"/>
        <v>0</v>
      </c>
      <c r="BY29" s="33">
        <f t="shared" si="35"/>
        <v>39.835024106330735</v>
      </c>
      <c r="BZ29" s="33">
        <f t="shared" si="36"/>
        <v>0</v>
      </c>
      <c r="CA29" s="33">
        <f t="shared" si="37"/>
        <v>0</v>
      </c>
      <c r="CB29" s="106">
        <f t="shared" si="38"/>
        <v>39.835024106330735</v>
      </c>
      <c r="CC29" s="34">
        <f t="shared" si="39"/>
        <v>69.160439118290697</v>
      </c>
      <c r="CD29" s="34"/>
      <c r="CE29" s="34"/>
      <c r="CF29" s="34"/>
      <c r="CG29" s="34"/>
      <c r="CH29" s="34"/>
      <c r="CI29" s="34"/>
      <c r="CJ29" s="34"/>
      <c r="CK29" s="34"/>
    </row>
    <row r="30" spans="1:89" s="32" customFormat="1" x14ac:dyDescent="0.2">
      <c r="A30" s="22" t="s">
        <v>39</v>
      </c>
      <c r="B30" s="22">
        <v>2179.77415133865</v>
      </c>
      <c r="C30" s="22">
        <v>1150.8331740651199</v>
      </c>
      <c r="D30" s="22">
        <v>1322.4901174408869</v>
      </c>
      <c r="E30" s="22">
        <v>2357.6410719281298</v>
      </c>
      <c r="F30" s="22">
        <v>1545.6166986082601</v>
      </c>
      <c r="G30" s="22">
        <v>2105.1504545897201</v>
      </c>
      <c r="H30" s="22">
        <v>2044.9865920165589</v>
      </c>
      <c r="I30" s="22">
        <v>1046.3564028063599</v>
      </c>
      <c r="J30" s="22">
        <v>1534.0320175212601</v>
      </c>
      <c r="K30" s="22">
        <v>2275.95005898318</v>
      </c>
      <c r="L30" s="22">
        <v>1142.725774616938</v>
      </c>
      <c r="M30" s="89">
        <v>18705.556513915064</v>
      </c>
      <c r="N30" s="28">
        <f>'GDP by Eco_Activity N''MN'!M30</f>
        <v>2223.6789645661011</v>
      </c>
      <c r="O30" s="28">
        <f>'GDP by Eco_Activity N''MN'!N30</f>
        <v>1615.7655129978475</v>
      </c>
      <c r="P30" s="28">
        <f>'GDP by Eco_Activity N''MN'!O30</f>
        <v>1821.3569099009705</v>
      </c>
      <c r="Q30" s="28">
        <f>'GDP by Eco_Activity N''MN'!P30</f>
        <v>1555.5957516386807</v>
      </c>
      <c r="R30" s="28">
        <f>'GDP by Eco_Activity N''MN'!Q30</f>
        <v>1335.9146703339604</v>
      </c>
      <c r="S30" s="28">
        <f>'GDP by Eco_Activity N''MN'!R30</f>
        <v>1709.9266098038008</v>
      </c>
      <c r="T30" s="28">
        <f>'GDP by Eco_Activity N''MN'!S30</f>
        <v>1158.188880511995</v>
      </c>
      <c r="U30" s="28">
        <f>'GDP by Eco_Activity N''MN'!T30</f>
        <v>1550.6076774631952</v>
      </c>
      <c r="V30" s="28">
        <f>'GDP by Eco_Activity N''MN'!U30</f>
        <v>1496.9811142849201</v>
      </c>
      <c r="W30" s="28">
        <f>'GDP by Eco_Activity N''MN'!V30</f>
        <v>2102.0619277561909</v>
      </c>
      <c r="X30" s="28">
        <f>'GDP by Eco_Activity N''MN'!W30</f>
        <v>6451.6796010087037</v>
      </c>
      <c r="Y30" s="90">
        <f t="shared" si="13"/>
        <v>23021.757620266362</v>
      </c>
      <c r="Z30" s="98">
        <f t="shared" si="14"/>
        <v>41727.314134181426</v>
      </c>
      <c r="AA30" s="94"/>
      <c r="AB30" s="28" t="s">
        <v>39</v>
      </c>
      <c r="AD30" s="33">
        <f t="shared" si="40"/>
        <v>5.2878665482439753E-2</v>
      </c>
      <c r="AE30" s="33">
        <f t="shared" si="42"/>
        <v>4.3486941205459241E-2</v>
      </c>
      <c r="AF30" s="33">
        <f t="shared" si="43"/>
        <v>0.13728462970166194</v>
      </c>
      <c r="AG30" s="33">
        <f t="shared" si="44"/>
        <v>6.1097360764220184E-2</v>
      </c>
      <c r="AH30" s="33">
        <f t="shared" si="45"/>
        <v>7.6464678523795487E-2</v>
      </c>
      <c r="AI30" s="33">
        <f t="shared" si="46"/>
        <v>0.11183484691241166</v>
      </c>
      <c r="AJ30" s="33">
        <f t="shared" si="47"/>
        <v>0.11803372920073138</v>
      </c>
      <c r="AK30" s="33">
        <f t="shared" si="48"/>
        <v>0.10610209295037518</v>
      </c>
      <c r="AL30" s="33">
        <f t="shared" si="49"/>
        <v>9.9994191231179655E-2</v>
      </c>
      <c r="AM30" s="33">
        <f t="shared" si="50"/>
        <v>5.4066296220499875E-2</v>
      </c>
      <c r="AN30" s="33">
        <f t="shared" si="51"/>
        <v>0.16300271221137969</v>
      </c>
      <c r="AO30" s="103">
        <f t="shared" si="52"/>
        <v>7.5860237123744539E-2</v>
      </c>
      <c r="AP30" s="33">
        <f t="shared" si="53"/>
        <v>0.12436989313400652</v>
      </c>
      <c r="AQ30" s="33">
        <f t="shared" si="1"/>
        <v>0.14773702316106815</v>
      </c>
      <c r="AR30" s="33">
        <f t="shared" si="2"/>
        <v>0.19034686178217461</v>
      </c>
      <c r="AS30" s="33">
        <f t="shared" si="3"/>
        <v>0.10485789337241784</v>
      </c>
      <c r="AT30" s="33">
        <f t="shared" si="4"/>
        <v>0.15182118245437706</v>
      </c>
      <c r="AU30" s="33">
        <f t="shared" si="5"/>
        <v>0.24005705717397799</v>
      </c>
      <c r="AV30" s="33">
        <f t="shared" si="6"/>
        <v>0.1237147273307192</v>
      </c>
      <c r="AW30" s="33">
        <f t="shared" si="7"/>
        <v>0.1466725552544719</v>
      </c>
      <c r="AX30" s="33">
        <f t="shared" si="8"/>
        <v>8.6434071762092987E-2</v>
      </c>
      <c r="AY30" s="33">
        <f t="shared" si="9"/>
        <v>0.10965046107310375</v>
      </c>
      <c r="AZ30" s="33">
        <f t="shared" si="10"/>
        <v>8.6740981495133665E-2</v>
      </c>
      <c r="BA30" s="103">
        <f t="shared" si="10"/>
        <v>0.11514059569870652</v>
      </c>
      <c r="BB30" s="100">
        <f t="shared" si="10"/>
        <v>9.3449218612022336E-2</v>
      </c>
      <c r="BC30" s="35" t="s">
        <v>39</v>
      </c>
      <c r="BD30" s="36">
        <v>70591.52452050781</v>
      </c>
      <c r="BE30" s="33">
        <f t="shared" si="15"/>
        <v>3.0878694944538219</v>
      </c>
      <c r="BF30" s="33">
        <f t="shared" si="16"/>
        <v>1.6302710302435626</v>
      </c>
      <c r="BG30" s="33">
        <f t="shared" si="17"/>
        <v>1.873440368973311</v>
      </c>
      <c r="BH30" s="33">
        <f t="shared" si="18"/>
        <v>3.3398358909832053</v>
      </c>
      <c r="BI30" s="33">
        <f t="shared" si="19"/>
        <v>2.1895216304037137</v>
      </c>
      <c r="BJ30" s="33">
        <f t="shared" si="20"/>
        <v>2.9821575166267231</v>
      </c>
      <c r="BK30" s="33">
        <f t="shared" si="21"/>
        <v>2.8969293493901835</v>
      </c>
      <c r="BL30" s="33">
        <f t="shared" si="22"/>
        <v>1.4822691674584518</v>
      </c>
      <c r="BM30" s="33">
        <f t="shared" si="23"/>
        <v>2.1731107635670948</v>
      </c>
      <c r="BN30" s="33">
        <f t="shared" si="24"/>
        <v>3.2241123483910381</v>
      </c>
      <c r="BO30" s="33">
        <f t="shared" si="25"/>
        <v>1.6187860828603586</v>
      </c>
      <c r="BP30" s="103">
        <f t="shared" si="26"/>
        <v>26.498303643351466</v>
      </c>
      <c r="BQ30" s="33">
        <f t="shared" si="27"/>
        <v>3.1500650817083455</v>
      </c>
      <c r="BR30" s="33">
        <f t="shared" si="28"/>
        <v>2.2888944869414818</v>
      </c>
      <c r="BS30" s="33">
        <f t="shared" si="29"/>
        <v>2.5801353948261045</v>
      </c>
      <c r="BT30" s="33">
        <f t="shared" si="30"/>
        <v>2.2036579634808122</v>
      </c>
      <c r="BU30" s="33">
        <f t="shared" si="31"/>
        <v>1.8924575994188353</v>
      </c>
      <c r="BV30" s="33">
        <f t="shared" si="32"/>
        <v>2.4222831585214504</v>
      </c>
      <c r="BW30" s="33">
        <f t="shared" si="33"/>
        <v>1.6406911288274064</v>
      </c>
      <c r="BX30" s="33">
        <f t="shared" si="34"/>
        <v>2.1965918543276715</v>
      </c>
      <c r="BY30" s="33">
        <f t="shared" si="35"/>
        <v>2.1206244297076009</v>
      </c>
      <c r="BZ30" s="33">
        <f t="shared" si="36"/>
        <v>2.9777823074858127</v>
      </c>
      <c r="CA30" s="33">
        <f t="shared" si="37"/>
        <v>9.139453560227901</v>
      </c>
      <c r="CB30" s="106">
        <f t="shared" si="38"/>
        <v>32.612636965473421</v>
      </c>
      <c r="CC30" s="34">
        <f t="shared" si="39"/>
        <v>59.11094060882489</v>
      </c>
      <c r="CD30" s="34"/>
      <c r="CE30" s="34"/>
      <c r="CF30" s="34"/>
      <c r="CG30" s="34"/>
      <c r="CH30" s="34"/>
      <c r="CI30" s="34"/>
      <c r="CJ30" s="34"/>
      <c r="CK30" s="34"/>
    </row>
    <row r="31" spans="1:89" s="32" customFormat="1" x14ac:dyDescent="0.2">
      <c r="A31" s="22" t="s">
        <v>40</v>
      </c>
      <c r="B31" s="22">
        <v>72924.400508089006</v>
      </c>
      <c r="C31" s="22">
        <v>41081.416220864601</v>
      </c>
      <c r="D31" s="22">
        <v>58669.785883841498</v>
      </c>
      <c r="E31" s="22">
        <v>38157.528416659501</v>
      </c>
      <c r="F31" s="22">
        <v>31029.244750575199</v>
      </c>
      <c r="G31" s="22">
        <v>35383.962047945999</v>
      </c>
      <c r="H31" s="22">
        <v>30512.003645291799</v>
      </c>
      <c r="I31" s="22">
        <v>12956.044242559234</v>
      </c>
      <c r="J31" s="22">
        <v>17218.454506625778</v>
      </c>
      <c r="K31" s="22">
        <v>98140.313749032881</v>
      </c>
      <c r="L31" s="22">
        <v>34893.839983212398</v>
      </c>
      <c r="M31" s="89">
        <v>470966.99395469786</v>
      </c>
      <c r="N31" s="28">
        <f>'GDP by Eco_Activity N''MN'!M31</f>
        <v>86282.243497723801</v>
      </c>
      <c r="O31" s="28">
        <f>'GDP by Eco_Activity N''MN'!N31</f>
        <v>40132.996522922949</v>
      </c>
      <c r="P31" s="28">
        <f>'GDP by Eco_Activity N''MN'!O31</f>
        <v>38576.845343666697</v>
      </c>
      <c r="Q31" s="28">
        <f>'GDP by Eco_Activity N''MN'!P31</f>
        <v>32669.713669673001</v>
      </c>
      <c r="R31" s="28">
        <f>'GDP by Eco_Activity N''MN'!Q31</f>
        <v>16586.3324876806</v>
      </c>
      <c r="S31" s="28">
        <f>'GDP by Eco_Activity N''MN'!R31</f>
        <v>35957.053566712399</v>
      </c>
      <c r="T31" s="28">
        <f>'GDP by Eco_Activity N''MN'!S31</f>
        <v>32312.655052184498</v>
      </c>
      <c r="U31" s="28">
        <f>'GDP by Eco_Activity N''MN'!T31</f>
        <v>34822.570889442199</v>
      </c>
      <c r="V31" s="28">
        <f>'GDP by Eco_Activity N''MN'!U31</f>
        <v>25703.777654794601</v>
      </c>
      <c r="W31" s="28">
        <f>'GDP by Eco_Activity N''MN'!V31</f>
        <v>31704.609973315299</v>
      </c>
      <c r="X31" s="28">
        <f>'GDP by Eco_Activity N''MN'!W31</f>
        <v>1007301.4995468155</v>
      </c>
      <c r="Y31" s="90">
        <f t="shared" si="13"/>
        <v>1382050.2982049317</v>
      </c>
      <c r="Z31" s="98">
        <f t="shared" si="14"/>
        <v>1853017.2921596295</v>
      </c>
      <c r="AA31" s="94"/>
      <c r="AB31" s="28" t="s">
        <v>40</v>
      </c>
      <c r="AD31" s="33">
        <f t="shared" si="40"/>
        <v>1.7690571188792883</v>
      </c>
      <c r="AE31" s="33">
        <f t="shared" si="42"/>
        <v>1.5523580411948128</v>
      </c>
      <c r="AF31" s="33">
        <f t="shared" si="43"/>
        <v>6.0903743048945644</v>
      </c>
      <c r="AG31" s="33">
        <f t="shared" si="44"/>
        <v>0.98883765951575564</v>
      </c>
      <c r="AH31" s="33">
        <f t="shared" si="45"/>
        <v>1.5350773751508571</v>
      </c>
      <c r="AI31" s="33">
        <f t="shared" si="46"/>
        <v>1.879751620678271</v>
      </c>
      <c r="AJ31" s="33">
        <f t="shared" si="47"/>
        <v>1.7611096276620177</v>
      </c>
      <c r="AK31" s="33">
        <f t="shared" si="48"/>
        <v>1.3137621242688473</v>
      </c>
      <c r="AL31" s="33">
        <f t="shared" si="49"/>
        <v>1.1223660347213342</v>
      </c>
      <c r="AM31" s="33">
        <f t="shared" si="50"/>
        <v>2.3313706965514842</v>
      </c>
      <c r="AN31" s="33">
        <f t="shared" si="51"/>
        <v>4.9773888741068726</v>
      </c>
      <c r="AO31" s="103">
        <f t="shared" si="52"/>
        <v>1.9100029348115211</v>
      </c>
      <c r="AP31" s="33">
        <f t="shared" si="53"/>
        <v>4.8257475895438562</v>
      </c>
      <c r="AQ31" s="33">
        <f t="shared" si="1"/>
        <v>3.6695482043241467</v>
      </c>
      <c r="AR31" s="33">
        <f t="shared" si="2"/>
        <v>4.0315994128918415</v>
      </c>
      <c r="AS31" s="33">
        <f t="shared" si="3"/>
        <v>2.2021642504958949</v>
      </c>
      <c r="AT31" s="33">
        <f t="shared" si="4"/>
        <v>1.8849681546139567</v>
      </c>
      <c r="AU31" s="33">
        <f t="shared" si="5"/>
        <v>5.0480204322116986</v>
      </c>
      <c r="AV31" s="33">
        <f t="shared" si="6"/>
        <v>3.4515538668834509</v>
      </c>
      <c r="AW31" s="33">
        <f t="shared" si="7"/>
        <v>3.2938798943910852</v>
      </c>
      <c r="AX31" s="33">
        <f t="shared" si="8"/>
        <v>1.4841083439002871</v>
      </c>
      <c r="AY31" s="33">
        <f t="shared" si="9"/>
        <v>1.6538166910371639</v>
      </c>
      <c r="AZ31" s="33">
        <f t="shared" si="10"/>
        <v>13.542879705084854</v>
      </c>
      <c r="BA31" s="103">
        <f t="shared" si="10"/>
        <v>6.9121609759632969</v>
      </c>
      <c r="BB31" s="100">
        <f t="shared" si="10"/>
        <v>4.1498721309990652</v>
      </c>
      <c r="BC31" s="35" t="s">
        <v>40</v>
      </c>
      <c r="BD31" s="36">
        <v>2676284.4740835372</v>
      </c>
      <c r="BE31" s="33">
        <f t="shared" si="15"/>
        <v>2.7248374085143219</v>
      </c>
      <c r="BF31" s="33">
        <f t="shared" si="16"/>
        <v>1.5350167973056175</v>
      </c>
      <c r="BG31" s="33">
        <f t="shared" si="17"/>
        <v>2.1922103741954522</v>
      </c>
      <c r="BH31" s="33">
        <f t="shared" si="18"/>
        <v>1.4257650405316538</v>
      </c>
      <c r="BI31" s="33">
        <f t="shared" si="19"/>
        <v>1.15941504167642</v>
      </c>
      <c r="BJ31" s="33">
        <f t="shared" si="20"/>
        <v>1.3221300796158013</v>
      </c>
      <c r="BK31" s="33">
        <f t="shared" si="21"/>
        <v>1.1400882058974797</v>
      </c>
      <c r="BL31" s="33">
        <f t="shared" si="22"/>
        <v>0.48410564601866107</v>
      </c>
      <c r="BM31" s="33">
        <f t="shared" si="23"/>
        <v>0.64337160990787567</v>
      </c>
      <c r="BN31" s="33">
        <f t="shared" si="24"/>
        <v>3.6670359485099171</v>
      </c>
      <c r="BO31" s="33">
        <f t="shared" si="25"/>
        <v>1.303816553177195</v>
      </c>
      <c r="BP31" s="103">
        <f t="shared" si="26"/>
        <v>17.597792705350393</v>
      </c>
      <c r="BQ31" s="33">
        <f t="shared" si="27"/>
        <v>3.2239563593952454</v>
      </c>
      <c r="BR31" s="33">
        <f t="shared" si="28"/>
        <v>1.4995788718113021</v>
      </c>
      <c r="BS31" s="33">
        <f t="shared" si="29"/>
        <v>1.4414329163149553</v>
      </c>
      <c r="BT31" s="33">
        <f t="shared" si="30"/>
        <v>1.2207115493901435</v>
      </c>
      <c r="BU31" s="33">
        <f t="shared" si="31"/>
        <v>0.6197522217200172</v>
      </c>
      <c r="BV31" s="33">
        <f t="shared" si="32"/>
        <v>1.3435437792548373</v>
      </c>
      <c r="BW31" s="33">
        <f t="shared" si="33"/>
        <v>1.2073699700122347</v>
      </c>
      <c r="BX31" s="33">
        <f t="shared" si="34"/>
        <v>1.3011535666949898</v>
      </c>
      <c r="BY31" s="33">
        <f t="shared" si="35"/>
        <v>0.96042770877698136</v>
      </c>
      <c r="BZ31" s="33">
        <f t="shared" si="36"/>
        <v>1.1846502223636812</v>
      </c>
      <c r="CA31" s="33">
        <f t="shared" si="37"/>
        <v>37.638057885896245</v>
      </c>
      <c r="CB31" s="106">
        <f t="shared" si="38"/>
        <v>51.640635051630632</v>
      </c>
      <c r="CC31" s="34">
        <f t="shared" si="39"/>
        <v>69.238427756981025</v>
      </c>
      <c r="CD31" s="34"/>
      <c r="CE31" s="34"/>
      <c r="CF31" s="34"/>
      <c r="CG31" s="34"/>
      <c r="CH31" s="34"/>
      <c r="CI31" s="34"/>
      <c r="CJ31" s="34"/>
      <c r="CK31" s="34"/>
    </row>
    <row r="32" spans="1:89" s="32" customFormat="1" x14ac:dyDescent="0.2">
      <c r="A32" s="22" t="s">
        <v>41</v>
      </c>
      <c r="B32" s="22">
        <v>142127.479528122</v>
      </c>
      <c r="C32" s="22">
        <v>80153.500968252076</v>
      </c>
      <c r="D32" s="22">
        <v>83854.079013831215</v>
      </c>
      <c r="E32" s="22">
        <v>152922.58818108379</v>
      </c>
      <c r="F32" s="22">
        <v>316649.66043409565</v>
      </c>
      <c r="G32" s="22">
        <v>328080.64386943402</v>
      </c>
      <c r="H32" s="22">
        <v>132629.41997436501</v>
      </c>
      <c r="I32" s="22">
        <v>124533.46506975847</v>
      </c>
      <c r="J32" s="22">
        <v>221053.45889722378</v>
      </c>
      <c r="K32" s="22">
        <v>208435.35528085695</v>
      </c>
      <c r="L32" s="22">
        <v>98321.87240891601</v>
      </c>
      <c r="M32" s="89">
        <v>1888761.5236259389</v>
      </c>
      <c r="N32" s="28">
        <f>'GDP by Eco_Activity N''MN'!M32</f>
        <v>299268.87400751049</v>
      </c>
      <c r="O32" s="28">
        <f>'GDP by Eco_Activity N''MN'!N32</f>
        <v>294584.27437055612</v>
      </c>
      <c r="P32" s="28">
        <f>'GDP by Eco_Activity N''MN'!O32</f>
        <v>154721.75827528664</v>
      </c>
      <c r="Q32" s="28">
        <f>'GDP by Eco_Activity N''MN'!P32</f>
        <v>244338.58125816495</v>
      </c>
      <c r="R32" s="28">
        <f>'GDP by Eco_Activity N''MN'!Q32</f>
        <v>163287.02171199836</v>
      </c>
      <c r="S32" s="28">
        <f>'GDP by Eco_Activity N''MN'!R32</f>
        <v>175180.27431459294</v>
      </c>
      <c r="T32" s="28">
        <f>'GDP by Eco_Activity N''MN'!S32</f>
        <v>314523.03032480995</v>
      </c>
      <c r="U32" s="28">
        <f>'GDP by Eco_Activity N''MN'!T32</f>
        <v>229668.52857142236</v>
      </c>
      <c r="V32" s="28">
        <f>'GDP by Eco_Activity N''MN'!U32</f>
        <v>269679.39257783693</v>
      </c>
      <c r="W32" s="28">
        <f>'GDP by Eco_Activity N''MN'!V32</f>
        <v>239197.43382426049</v>
      </c>
      <c r="X32" s="28">
        <f>'GDP by Eco_Activity N''MN'!W32</f>
        <v>1495858.7153585295</v>
      </c>
      <c r="Y32" s="90">
        <f t="shared" si="13"/>
        <v>3880307.8845949685</v>
      </c>
      <c r="Z32" s="98">
        <f t="shared" si="14"/>
        <v>5769069.4082209077</v>
      </c>
      <c r="AA32" s="94"/>
      <c r="AB32" s="28" t="s">
        <v>41</v>
      </c>
      <c r="AD32" s="33">
        <f t="shared" si="40"/>
        <v>3.4478395118202574</v>
      </c>
      <c r="AE32" s="33">
        <f t="shared" si="42"/>
        <v>3.0287887615419611</v>
      </c>
      <c r="AF32" s="33">
        <f t="shared" si="43"/>
        <v>8.7046973240632024</v>
      </c>
      <c r="AG32" s="33">
        <f t="shared" si="44"/>
        <v>3.9629300025117513</v>
      </c>
      <c r="AH32" s="33">
        <f t="shared" si="45"/>
        <v>15.665277498337149</v>
      </c>
      <c r="AI32" s="33">
        <f t="shared" si="46"/>
        <v>17.429086126394896</v>
      </c>
      <c r="AJ32" s="33">
        <f t="shared" si="47"/>
        <v>7.6551822405188226</v>
      </c>
      <c r="AK32" s="33">
        <f t="shared" si="48"/>
        <v>12.627878274386664</v>
      </c>
      <c r="AL32" s="33">
        <f t="shared" si="49"/>
        <v>14.409126790586276</v>
      </c>
      <c r="AM32" s="33">
        <f t="shared" si="50"/>
        <v>4.9514828398628001</v>
      </c>
      <c r="AN32" s="33">
        <f t="shared" si="51"/>
        <v>14.025002523223016</v>
      </c>
      <c r="AO32" s="103">
        <f t="shared" si="52"/>
        <v>7.6598574838380955</v>
      </c>
      <c r="AP32" s="33">
        <f t="shared" si="53"/>
        <v>16.738044687089605</v>
      </c>
      <c r="AQ32" s="33">
        <f t="shared" si="1"/>
        <v>26.935222602208913</v>
      </c>
      <c r="AR32" s="33">
        <f t="shared" si="2"/>
        <v>16.169703465051391</v>
      </c>
      <c r="AS32" s="33">
        <f t="shared" si="3"/>
        <v>16.470107271344286</v>
      </c>
      <c r="AT32" s="33">
        <f t="shared" si="4"/>
        <v>18.556895336415359</v>
      </c>
      <c r="AU32" s="33">
        <f t="shared" si="5"/>
        <v>24.593605880966219</v>
      </c>
      <c r="AV32" s="33">
        <f t="shared" si="6"/>
        <v>33.596532992670532</v>
      </c>
      <c r="AW32" s="33">
        <f t="shared" si="7"/>
        <v>21.724431290199622</v>
      </c>
      <c r="AX32" s="33">
        <f t="shared" si="8"/>
        <v>15.570996686865293</v>
      </c>
      <c r="AY32" s="33">
        <f t="shared" si="9"/>
        <v>12.477324554529236</v>
      </c>
      <c r="AZ32" s="33">
        <f t="shared" si="10"/>
        <v>20.111391323270638</v>
      </c>
      <c r="BA32" s="103">
        <f t="shared" si="10"/>
        <v>19.406900580577094</v>
      </c>
      <c r="BB32" s="100">
        <f t="shared" si="10"/>
        <v>12.919955178115416</v>
      </c>
      <c r="BC32" s="35" t="s">
        <v>75</v>
      </c>
      <c r="BD32" s="36">
        <v>13702835.124637401</v>
      </c>
      <c r="BE32" s="33">
        <f t="shared" si="15"/>
        <v>1.037212213643145</v>
      </c>
      <c r="BF32" s="33">
        <f t="shared" si="16"/>
        <v>0.58494100118111925</v>
      </c>
      <c r="BG32" s="33">
        <f t="shared" si="17"/>
        <v>0.61194693106292586</v>
      </c>
      <c r="BH32" s="33">
        <f t="shared" si="18"/>
        <v>1.115992324144164</v>
      </c>
      <c r="BI32" s="33">
        <f t="shared" si="19"/>
        <v>2.3108331783454537</v>
      </c>
      <c r="BJ32" s="33">
        <f t="shared" si="20"/>
        <v>2.3942537503027541</v>
      </c>
      <c r="BK32" s="33">
        <f t="shared" si="21"/>
        <v>0.96789765598142663</v>
      </c>
      <c r="BL32" s="33">
        <f t="shared" si="22"/>
        <v>0.90881532133339316</v>
      </c>
      <c r="BM32" s="33">
        <f t="shared" si="23"/>
        <v>1.6131950569833131</v>
      </c>
      <c r="BN32" s="33">
        <f t="shared" si="24"/>
        <v>1.5211111670321034</v>
      </c>
      <c r="BO32" s="33">
        <f t="shared" si="25"/>
        <v>0.71752941281571292</v>
      </c>
      <c r="BP32" s="103">
        <f t="shared" si="26"/>
        <v>13.783728012825511</v>
      </c>
      <c r="BQ32" s="33">
        <f t="shared" si="27"/>
        <v>2.1839923730048501</v>
      </c>
      <c r="BR32" s="33">
        <f t="shared" si="28"/>
        <v>2.1498052898622415</v>
      </c>
      <c r="BS32" s="33">
        <f t="shared" si="29"/>
        <v>1.1291222354204662</v>
      </c>
      <c r="BT32" s="33">
        <f t="shared" si="30"/>
        <v>1.7831242880449572</v>
      </c>
      <c r="BU32" s="33">
        <f t="shared" si="31"/>
        <v>1.1916294710312307</v>
      </c>
      <c r="BV32" s="33">
        <f t="shared" si="32"/>
        <v>1.2784235723571</v>
      </c>
      <c r="BW32" s="33">
        <f t="shared" si="33"/>
        <v>2.2953135425186892</v>
      </c>
      <c r="BX32" s="33">
        <f t="shared" si="34"/>
        <v>1.6760657665542755</v>
      </c>
      <c r="BY32" s="33">
        <f t="shared" si="35"/>
        <v>1.9680554434531525</v>
      </c>
      <c r="BZ32" s="33">
        <f t="shared" si="36"/>
        <v>1.7456054287202851</v>
      </c>
      <c r="CA32" s="33">
        <f t="shared" si="37"/>
        <v>10.916417673806846</v>
      </c>
      <c r="CB32" s="106">
        <f t="shared" si="38"/>
        <v>28.317555084774092</v>
      </c>
      <c r="CC32" s="34">
        <f t="shared" si="39"/>
        <v>42.101283097599605</v>
      </c>
      <c r="CD32" s="34"/>
      <c r="CE32" s="34"/>
      <c r="CF32" s="34"/>
      <c r="CG32" s="34"/>
      <c r="CH32" s="34"/>
      <c r="CI32" s="34"/>
      <c r="CJ32" s="34"/>
      <c r="CK32" s="34"/>
    </row>
    <row r="33" spans="1:89" s="32" customFormat="1" x14ac:dyDescent="0.2">
      <c r="A33" s="22" t="s">
        <v>42</v>
      </c>
      <c r="B33" s="22">
        <v>12662.066607246299</v>
      </c>
      <c r="C33" s="22">
        <v>8821.1615820329007</v>
      </c>
      <c r="D33" s="22">
        <v>7559.3703142507302</v>
      </c>
      <c r="E33" s="22">
        <v>8042.9608924337699</v>
      </c>
      <c r="F33" s="22">
        <v>12992.5577130818</v>
      </c>
      <c r="G33" s="22">
        <v>14611.218133927699</v>
      </c>
      <c r="H33" s="22">
        <v>6287.8476119903098</v>
      </c>
      <c r="I33" s="22">
        <v>9634.9313257681897</v>
      </c>
      <c r="J33" s="22">
        <v>8473.2571619084629</v>
      </c>
      <c r="K33" s="22">
        <v>7844.1850155835</v>
      </c>
      <c r="L33" s="22">
        <v>2029.58546403637</v>
      </c>
      <c r="M33" s="89">
        <v>98959.141822260033</v>
      </c>
      <c r="N33" s="28">
        <f>'GDP by Eco_Activity N''MN'!M33</f>
        <v>15135.913437128138</v>
      </c>
      <c r="O33" s="28">
        <f>'GDP by Eco_Activity N''MN'!N33</f>
        <v>4278.9059502522214</v>
      </c>
      <c r="P33" s="28">
        <f>'GDP by Eco_Activity N''MN'!O33</f>
        <v>3754.0188658760935</v>
      </c>
      <c r="Q33" s="28">
        <f>'GDP by Eco_Activity N''MN'!P33</f>
        <v>4200.3749045564882</v>
      </c>
      <c r="R33" s="28">
        <f>'GDP by Eco_Activity N''MN'!Q33</f>
        <v>3191.3662326182789</v>
      </c>
      <c r="S33" s="28">
        <f>'GDP by Eco_Activity N''MN'!R33</f>
        <v>2760.7538273187074</v>
      </c>
      <c r="T33" s="28">
        <f>'GDP by Eco_Activity N''MN'!S33</f>
        <v>3730.8264136519556</v>
      </c>
      <c r="U33" s="28">
        <f>'GDP by Eco_Activity N''MN'!T33</f>
        <v>3458.8829668601729</v>
      </c>
      <c r="V33" s="28">
        <f>'GDP by Eco_Activity N''MN'!U33</f>
        <v>6718.2921412878386</v>
      </c>
      <c r="W33" s="28">
        <f>'GDP by Eco_Activity N''MN'!V33</f>
        <v>2230.008616561398</v>
      </c>
      <c r="X33" s="28">
        <f>'GDP by Eco_Activity N''MN'!W33</f>
        <v>225139.82718506118</v>
      </c>
      <c r="Y33" s="90">
        <f t="shared" si="13"/>
        <v>274599.1705411725</v>
      </c>
      <c r="Z33" s="98">
        <f t="shared" si="14"/>
        <v>373558.31236343255</v>
      </c>
      <c r="AA33" s="94"/>
      <c r="AB33" s="28" t="s">
        <v>42</v>
      </c>
      <c r="AD33" s="33">
        <f t="shared" si="40"/>
        <v>0.30716631079864842</v>
      </c>
      <c r="AE33" s="33">
        <f t="shared" si="42"/>
        <v>0.33332836046661818</v>
      </c>
      <c r="AF33" s="33">
        <f t="shared" si="43"/>
        <v>0.7847206876508358</v>
      </c>
      <c r="AG33" s="33">
        <f t="shared" si="44"/>
        <v>0.20843023525021132</v>
      </c>
      <c r="AH33" s="33">
        <f t="shared" si="45"/>
        <v>0.642767220118173</v>
      </c>
      <c r="AI33" s="33">
        <f t="shared" si="46"/>
        <v>0.77621214182058151</v>
      </c>
      <c r="AJ33" s="33">
        <f t="shared" si="47"/>
        <v>0.36292565691458578</v>
      </c>
      <c r="AK33" s="33">
        <f t="shared" si="48"/>
        <v>0.97699634307711458</v>
      </c>
      <c r="AL33" s="33">
        <f t="shared" si="49"/>
        <v>0.55231995637737397</v>
      </c>
      <c r="AM33" s="33">
        <f t="shared" si="50"/>
        <v>0.18634241511011918</v>
      </c>
      <c r="AN33" s="33">
        <f t="shared" si="51"/>
        <v>0.28950772149479109</v>
      </c>
      <c r="AO33" s="103">
        <f t="shared" si="52"/>
        <v>0.4013280202924947</v>
      </c>
      <c r="AP33" s="33">
        <f t="shared" si="53"/>
        <v>0.84654843017257053</v>
      </c>
      <c r="AQ33" s="33">
        <f t="shared" si="1"/>
        <v>0.39124045066636282</v>
      </c>
      <c r="AR33" s="33">
        <f t="shared" si="2"/>
        <v>0.39232602149868828</v>
      </c>
      <c r="AS33" s="33">
        <f t="shared" si="3"/>
        <v>0.2831342676284615</v>
      </c>
      <c r="AT33" s="33">
        <f t="shared" si="4"/>
        <v>0.36268558601872003</v>
      </c>
      <c r="AU33" s="33">
        <f t="shared" si="5"/>
        <v>0.38758297319203011</v>
      </c>
      <c r="AV33" s="33">
        <f t="shared" si="6"/>
        <v>0.39851718510642054</v>
      </c>
      <c r="AW33" s="33">
        <f t="shared" si="7"/>
        <v>0.32717702256287973</v>
      </c>
      <c r="AX33" s="33">
        <f t="shared" si="8"/>
        <v>0.38790692782798591</v>
      </c>
      <c r="AY33" s="33">
        <f t="shared" si="9"/>
        <v>0.11632458100982861</v>
      </c>
      <c r="AZ33" s="33">
        <f t="shared" si="10"/>
        <v>3.0269403924868952</v>
      </c>
      <c r="BA33" s="103">
        <f t="shared" si="10"/>
        <v>1.373375247711234</v>
      </c>
      <c r="BB33" s="100">
        <f t="shared" si="10"/>
        <v>0.83659188521296723</v>
      </c>
      <c r="BC33" s="35" t="s">
        <v>42</v>
      </c>
      <c r="BD33" s="36">
        <v>648392.2532695994</v>
      </c>
      <c r="BE33" s="33">
        <f t="shared" si="15"/>
        <v>1.952840513346086</v>
      </c>
      <c r="BF33" s="33">
        <f t="shared" si="16"/>
        <v>1.3604668374045317</v>
      </c>
      <c r="BG33" s="33">
        <f t="shared" si="17"/>
        <v>1.1658637616553338</v>
      </c>
      <c r="BH33" s="33">
        <f t="shared" si="18"/>
        <v>1.2404467900219549</v>
      </c>
      <c r="BI33" s="33">
        <f t="shared" si="19"/>
        <v>2.0038113730639431</v>
      </c>
      <c r="BJ33" s="33">
        <f t="shared" si="20"/>
        <v>2.2534535322173879</v>
      </c>
      <c r="BK33" s="33">
        <f t="shared" si="21"/>
        <v>0.96975982983804143</v>
      </c>
      <c r="BL33" s="33">
        <f t="shared" si="22"/>
        <v>1.4859726156786788</v>
      </c>
      <c r="BM33" s="33">
        <f t="shared" si="23"/>
        <v>1.3068103635077377</v>
      </c>
      <c r="BN33" s="33">
        <f t="shared" si="24"/>
        <v>1.2097900577972995</v>
      </c>
      <c r="BO33" s="33">
        <f t="shared" si="25"/>
        <v>0.31301815433511587</v>
      </c>
      <c r="BP33" s="103">
        <f t="shared" si="26"/>
        <v>15.262233828866112</v>
      </c>
      <c r="BQ33" s="33">
        <f t="shared" si="27"/>
        <v>2.3343760448715098</v>
      </c>
      <c r="BR33" s="33">
        <f t="shared" si="28"/>
        <v>0.65992552018863593</v>
      </c>
      <c r="BS33" s="33">
        <f t="shared" si="29"/>
        <v>0.57897342957846609</v>
      </c>
      <c r="BT33" s="33">
        <f t="shared" si="30"/>
        <v>0.64781386319401102</v>
      </c>
      <c r="BU33" s="33">
        <f t="shared" si="31"/>
        <v>0.49219684789961843</v>
      </c>
      <c r="BV33" s="33">
        <f t="shared" si="32"/>
        <v>0.42578451753506608</v>
      </c>
      <c r="BW33" s="33">
        <f t="shared" si="33"/>
        <v>0.57539651265708291</v>
      </c>
      <c r="BX33" s="33">
        <f t="shared" si="34"/>
        <v>0.53345531958753689</v>
      </c>
      <c r="BY33" s="33">
        <f t="shared" si="35"/>
        <v>1.0361462690848027</v>
      </c>
      <c r="BZ33" s="33">
        <f t="shared" si="36"/>
        <v>0.34392894198169383</v>
      </c>
      <c r="CA33" s="33">
        <f t="shared" si="37"/>
        <v>34.722781780591191</v>
      </c>
      <c r="CB33" s="106">
        <f t="shared" si="38"/>
        <v>42.350779047169617</v>
      </c>
      <c r="CC33" s="34">
        <f t="shared" si="39"/>
        <v>57.613012876035725</v>
      </c>
      <c r="CD33" s="34"/>
      <c r="CE33" s="34"/>
      <c r="CF33" s="34"/>
      <c r="CG33" s="34"/>
      <c r="CH33" s="34"/>
      <c r="CI33" s="34"/>
      <c r="CJ33" s="34"/>
      <c r="CK33" s="34"/>
    </row>
    <row r="34" spans="1:89" s="32" customFormat="1" x14ac:dyDescent="0.2">
      <c r="A34" s="22" t="s">
        <v>43</v>
      </c>
      <c r="B34" s="27">
        <v>6170.0784103235646</v>
      </c>
      <c r="C34" s="28">
        <v>6379.730450152002</v>
      </c>
      <c r="D34" s="28">
        <v>15072.115702563169</v>
      </c>
      <c r="E34" s="28">
        <v>35865.530119506831</v>
      </c>
      <c r="F34" s="28">
        <v>9079.0982946078748</v>
      </c>
      <c r="G34" s="28">
        <v>11219.943514269753</v>
      </c>
      <c r="H34" s="28">
        <v>21164.273695937613</v>
      </c>
      <c r="I34" s="28">
        <v>10834.805196017238</v>
      </c>
      <c r="J34" s="28">
        <v>41157.326856215754</v>
      </c>
      <c r="K34" s="28">
        <v>48973.570390833396</v>
      </c>
      <c r="L34" s="28">
        <v>2578.9935183740522</v>
      </c>
      <c r="M34" s="90">
        <v>208495.46614880124</v>
      </c>
      <c r="N34" s="28">
        <f>'GDP by Eco_Activity N''MN'!M34</f>
        <v>44003.707943026762</v>
      </c>
      <c r="O34" s="28">
        <f>'GDP by Eco_Activity N''MN'!N34</f>
        <v>9469.8954246225403</v>
      </c>
      <c r="P34" s="28">
        <f>'GDP by Eco_Activity N''MN'!O34</f>
        <v>10329.197055866849</v>
      </c>
      <c r="Q34" s="28">
        <f>'GDP by Eco_Activity N''MN'!P34</f>
        <v>28454.334989545136</v>
      </c>
      <c r="R34" s="28">
        <f>'GDP by Eco_Activity N''MN'!Q34</f>
        <v>4550.5667350309668</v>
      </c>
      <c r="S34" s="28">
        <f>'GDP by Eco_Activity N''MN'!R34</f>
        <v>2737.0460921148087</v>
      </c>
      <c r="T34" s="28">
        <f>'GDP by Eco_Activity N''MN'!S34</f>
        <v>1670.6701017097039</v>
      </c>
      <c r="U34" s="28">
        <f>'GDP by Eco_Activity N''MN'!T34</f>
        <v>8270.9259516206421</v>
      </c>
      <c r="V34" s="28">
        <f>'GDP by Eco_Activity N''MN'!U34</f>
        <v>10669.054957841585</v>
      </c>
      <c r="W34" s="28">
        <f>'GDP by Eco_Activity N''MN'!V34</f>
        <v>7771.9874377737842</v>
      </c>
      <c r="X34" s="28">
        <f>'GDP by Eco_Activity N''MN'!W34</f>
        <v>115566.61504914804</v>
      </c>
      <c r="Y34" s="90">
        <f t="shared" si="13"/>
        <v>243494.00173830081</v>
      </c>
      <c r="Z34" s="98">
        <f t="shared" si="14"/>
        <v>451989.46788710204</v>
      </c>
      <c r="AA34" s="94"/>
      <c r="AB34" s="28" t="s">
        <v>43</v>
      </c>
      <c r="AD34" s="33">
        <f t="shared" si="40"/>
        <v>0.14967858576520701</v>
      </c>
      <c r="AE34" s="33">
        <f t="shared" si="42"/>
        <v>0.24107313661496818</v>
      </c>
      <c r="AF34" s="33">
        <f t="shared" si="43"/>
        <v>1.5646013499526035</v>
      </c>
      <c r="AG34" s="33">
        <f t="shared" si="44"/>
        <v>0.92944140598951752</v>
      </c>
      <c r="AH34" s="33">
        <f t="shared" si="45"/>
        <v>0.44916073500515746</v>
      </c>
      <c r="AI34" s="33">
        <f t="shared" si="46"/>
        <v>0.59605272513826679</v>
      </c>
      <c r="AJ34" s="33">
        <f t="shared" si="47"/>
        <v>1.2215718968079348</v>
      </c>
      <c r="AK34" s="33">
        <f t="shared" si="48"/>
        <v>1.0986653351800386</v>
      </c>
      <c r="AL34" s="33">
        <f t="shared" si="49"/>
        <v>2.6827951211048093</v>
      </c>
      <c r="AM34" s="33">
        <f t="shared" si="50"/>
        <v>1.1633908895651512</v>
      </c>
      <c r="AN34" s="33">
        <f t="shared" si="51"/>
        <v>0.36787735746265027</v>
      </c>
      <c r="AO34" s="103">
        <f t="shared" si="52"/>
        <v>0.84555172092890196</v>
      </c>
      <c r="AP34" s="33">
        <f t="shared" si="53"/>
        <v>2.4611180577688065</v>
      </c>
      <c r="AQ34" s="33">
        <f t="shared" si="1"/>
        <v>0.86587697807993591</v>
      </c>
      <c r="AR34" s="33">
        <f t="shared" si="2"/>
        <v>1.079486526570365</v>
      </c>
      <c r="AS34" s="33">
        <f t="shared" si="3"/>
        <v>1.9180186248090239</v>
      </c>
      <c r="AT34" s="33">
        <f t="shared" si="4"/>
        <v>0.51715310707475548</v>
      </c>
      <c r="AU34" s="33">
        <f t="shared" si="5"/>
        <v>0.38425463786308822</v>
      </c>
      <c r="AV34" s="33">
        <f t="shared" si="6"/>
        <v>0.17845663999228867</v>
      </c>
      <c r="AW34" s="33">
        <f t="shared" si="7"/>
        <v>0.78234995303866484</v>
      </c>
      <c r="AX34" s="33">
        <f t="shared" si="8"/>
        <v>0.61601970329485212</v>
      </c>
      <c r="AY34" s="33">
        <f t="shared" si="9"/>
        <v>0.40541241661511546</v>
      </c>
      <c r="AZ34" s="33">
        <f t="shared" si="10"/>
        <v>1.5537599876884931</v>
      </c>
      <c r="BA34" s="103">
        <f t="shared" si="10"/>
        <v>1.2178064277998188</v>
      </c>
      <c r="BB34" s="100">
        <f t="shared" si="10"/>
        <v>1.0122401470434839</v>
      </c>
      <c r="BC34" s="35" t="s">
        <v>43</v>
      </c>
      <c r="BD34" s="36">
        <v>1051221.5125212264</v>
      </c>
      <c r="BE34" s="33">
        <f t="shared" si="15"/>
        <v>0.5869436971019919</v>
      </c>
      <c r="BF34" s="33">
        <f t="shared" si="16"/>
        <v>0.60688735667623439</v>
      </c>
      <c r="BG34" s="33">
        <f t="shared" si="17"/>
        <v>1.4337716193054821</v>
      </c>
      <c r="BH34" s="33">
        <f t="shared" si="18"/>
        <v>3.4117956769632438</v>
      </c>
      <c r="BI34" s="33">
        <f t="shared" si="19"/>
        <v>0.86367128016936845</v>
      </c>
      <c r="BJ34" s="33">
        <f t="shared" si="20"/>
        <v>1.0673243822189378</v>
      </c>
      <c r="BK34" s="33">
        <f t="shared" si="21"/>
        <v>2.0133029474613475</v>
      </c>
      <c r="BL34" s="33">
        <f t="shared" si="22"/>
        <v>1.0306871641193187</v>
      </c>
      <c r="BM34" s="33">
        <f t="shared" si="23"/>
        <v>3.9151906963457139</v>
      </c>
      <c r="BN34" s="33">
        <f t="shared" si="24"/>
        <v>4.6587298497512926</v>
      </c>
      <c r="BO34" s="33">
        <f t="shared" si="25"/>
        <v>0.24533302331196127</v>
      </c>
      <c r="BP34" s="103">
        <f t="shared" si="26"/>
        <v>19.83363769342489</v>
      </c>
      <c r="BQ34" s="33">
        <f t="shared" si="27"/>
        <v>4.1859596116416267</v>
      </c>
      <c r="BR34" s="33">
        <f t="shared" si="28"/>
        <v>0.900846806484216</v>
      </c>
      <c r="BS34" s="33">
        <f t="shared" si="29"/>
        <v>0.98258996156704703</v>
      </c>
      <c r="BT34" s="33">
        <f t="shared" si="30"/>
        <v>2.706787736991882</v>
      </c>
      <c r="BU34" s="33">
        <f t="shared" si="31"/>
        <v>0.43288371488108041</v>
      </c>
      <c r="BV34" s="33">
        <f t="shared" si="32"/>
        <v>0.26036815832947879</v>
      </c>
      <c r="BW34" s="33">
        <f t="shared" si="33"/>
        <v>0.15892655180760196</v>
      </c>
      <c r="BX34" s="33">
        <f t="shared" si="34"/>
        <v>0.7867919228349729</v>
      </c>
      <c r="BY34" s="33">
        <f t="shared" si="35"/>
        <v>1.0149197700733084</v>
      </c>
      <c r="BZ34" s="33">
        <f t="shared" si="36"/>
        <v>0.73932918468664344</v>
      </c>
      <c r="CA34" s="33">
        <f t="shared" si="37"/>
        <v>10.993554990325077</v>
      </c>
      <c r="CB34" s="106">
        <f t="shared" si="38"/>
        <v>23.162958409622934</v>
      </c>
      <c r="CC34" s="34">
        <f t="shared" si="39"/>
        <v>42.996596103047821</v>
      </c>
      <c r="CD34" s="34"/>
      <c r="CE34" s="34"/>
      <c r="CF34" s="34"/>
      <c r="CG34" s="34"/>
      <c r="CH34" s="34"/>
      <c r="CI34" s="34"/>
      <c r="CJ34" s="34"/>
      <c r="CK34" s="34"/>
    </row>
    <row r="35" spans="1:89" x14ac:dyDescent="0.2">
      <c r="A35" s="22" t="s">
        <v>44</v>
      </c>
      <c r="B35" s="22">
        <v>4029.4904116674415</v>
      </c>
      <c r="C35" s="22">
        <v>4146.376393074589</v>
      </c>
      <c r="D35" s="22">
        <v>9030.2964933907679</v>
      </c>
      <c r="E35" s="22">
        <v>31147.038098125584</v>
      </c>
      <c r="F35" s="22">
        <v>7002.2221844141259</v>
      </c>
      <c r="G35" s="22">
        <v>3285.7948106675817</v>
      </c>
      <c r="H35" s="22">
        <v>19923.933251786697</v>
      </c>
      <c r="I35" s="22">
        <v>10277.763838817924</v>
      </c>
      <c r="J35" s="22">
        <v>39507.461715615747</v>
      </c>
      <c r="K35" s="22">
        <v>33825.162514226184</v>
      </c>
      <c r="L35" s="22">
        <v>2376.6816219453258</v>
      </c>
      <c r="M35" s="89">
        <v>164552.22133373196</v>
      </c>
      <c r="N35" s="28">
        <f>'GDP by Eco_Activity N''MN'!M35</f>
        <v>41015.359230143025</v>
      </c>
      <c r="O35" s="28">
        <f>'GDP by Eco_Activity N''MN'!N35</f>
        <v>8813.6131243494474</v>
      </c>
      <c r="P35" s="28">
        <f>'GDP by Eco_Activity N''MN'!O35</f>
        <v>9689.9162130275909</v>
      </c>
      <c r="Q35" s="28">
        <f>'GDP by Eco_Activity N''MN'!P35</f>
        <v>24806.486264601037</v>
      </c>
      <c r="R35" s="28">
        <f>'GDP by Eco_Activity N''MN'!Q35</f>
        <v>4080.7561929863655</v>
      </c>
      <c r="S35" s="28">
        <f>'GDP by Eco_Activity N''MN'!R35</f>
        <v>2455.2891533010093</v>
      </c>
      <c r="T35" s="28">
        <f>'GDP by Eco_Activity N''MN'!S35</f>
        <v>1441.5937706881484</v>
      </c>
      <c r="U35" s="28">
        <f>'GDP by Eco_Activity N''MN'!T35</f>
        <v>7584.6014601971037</v>
      </c>
      <c r="V35" s="28">
        <f>'GDP by Eco_Activity N''MN'!U35</f>
        <v>9778.0933568961409</v>
      </c>
      <c r="W35" s="28">
        <f>'GDP by Eco_Activity N''MN'!V35</f>
        <v>6831.3362466843791</v>
      </c>
      <c r="X35" s="28">
        <f>'GDP by Eco_Activity N''MN'!W35</f>
        <v>86330.208653566515</v>
      </c>
      <c r="Y35" s="90">
        <f t="shared" si="13"/>
        <v>202827.25366644078</v>
      </c>
      <c r="Z35" s="98">
        <f t="shared" si="14"/>
        <v>367379.47500017274</v>
      </c>
      <c r="AA35" s="93"/>
      <c r="AB35" s="22" t="s">
        <v>44</v>
      </c>
      <c r="AD35" s="37">
        <f t="shared" si="40"/>
        <v>9.7750528609767837E-2</v>
      </c>
      <c r="AE35" s="37">
        <f t="shared" si="42"/>
        <v>0.1566805949679165</v>
      </c>
      <c r="AF35" s="37">
        <f t="shared" si="43"/>
        <v>0.93741412040969851</v>
      </c>
      <c r="AG35" s="37">
        <f t="shared" si="44"/>
        <v>0.80716350172071516</v>
      </c>
      <c r="AH35" s="37">
        <f t="shared" si="45"/>
        <v>0.34641361520326014</v>
      </c>
      <c r="AI35" s="37">
        <f t="shared" si="46"/>
        <v>0.17455586551329055</v>
      </c>
      <c r="AJ35" s="37">
        <f t="shared" si="47"/>
        <v>1.1499812034150469</v>
      </c>
      <c r="AK35" s="37">
        <f t="shared" si="48"/>
        <v>1.0421805144246554</v>
      </c>
      <c r="AL35" s="37">
        <f t="shared" si="49"/>
        <v>2.5752504750410394</v>
      </c>
      <c r="AM35" s="37">
        <f t="shared" si="50"/>
        <v>0.80353312190767023</v>
      </c>
      <c r="AN35" s="33">
        <f t="shared" si="51"/>
        <v>0.33901882590326121</v>
      </c>
      <c r="AO35" s="103">
        <f t="shared" si="52"/>
        <v>0.66734023766305572</v>
      </c>
      <c r="AP35" s="33">
        <f t="shared" si="53"/>
        <v>2.2939803476987661</v>
      </c>
      <c r="AQ35" s="33">
        <f t="shared" si="1"/>
        <v>0.80587000762804584</v>
      </c>
      <c r="AR35" s="33">
        <f t="shared" si="2"/>
        <v>1.0126763909124765</v>
      </c>
      <c r="AS35" s="33">
        <f t="shared" si="3"/>
        <v>1.6721284362841686</v>
      </c>
      <c r="AT35" s="33">
        <f t="shared" si="4"/>
        <v>0.46376108016864148</v>
      </c>
      <c r="AU35" s="33">
        <f t="shared" si="5"/>
        <v>0.34469870535569824</v>
      </c>
      <c r="AV35" s="33">
        <f t="shared" si="6"/>
        <v>0.15398730143524336</v>
      </c>
      <c r="AW35" s="33">
        <f t="shared" si="7"/>
        <v>0.71743026487131056</v>
      </c>
      <c r="AX35" s="33">
        <f t="shared" si="8"/>
        <v>0.5645765433120532</v>
      </c>
      <c r="AY35" s="33">
        <f t="shared" si="9"/>
        <v>0.35634495792134829</v>
      </c>
      <c r="AZ35" s="33">
        <f t="shared" si="10"/>
        <v>1.1606848905080862</v>
      </c>
      <c r="BA35" s="103">
        <f t="shared" si="10"/>
        <v>1.0144165009594279</v>
      </c>
      <c r="BB35" s="100">
        <f t="shared" si="10"/>
        <v>0.82275424587508317</v>
      </c>
      <c r="BC35" s="40" t="s">
        <v>44</v>
      </c>
      <c r="BD35" s="39">
        <v>893127.83456326427</v>
      </c>
      <c r="BE35" s="37">
        <f t="shared" si="15"/>
        <v>0.451166143941516</v>
      </c>
      <c r="BF35" s="37">
        <f t="shared" si="16"/>
        <v>0.46425340613218591</v>
      </c>
      <c r="BG35" s="37">
        <f t="shared" si="17"/>
        <v>1.0110866713505289</v>
      </c>
      <c r="BH35" s="37">
        <f t="shared" si="18"/>
        <v>3.4874109721769395</v>
      </c>
      <c r="BI35" s="37">
        <f t="shared" si="19"/>
        <v>0.78401119228785243</v>
      </c>
      <c r="BJ35" s="37">
        <f t="shared" si="20"/>
        <v>0.36789748158216584</v>
      </c>
      <c r="BK35" s="37">
        <f t="shared" si="21"/>
        <v>2.2308042007815616</v>
      </c>
      <c r="BL35" s="37">
        <f t="shared" si="22"/>
        <v>1.1507606684146965</v>
      </c>
      <c r="BM35" s="37">
        <f t="shared" si="23"/>
        <v>4.4234946204464363</v>
      </c>
      <c r="BN35" s="37">
        <f t="shared" si="24"/>
        <v>3.7872699971070261</v>
      </c>
      <c r="BO35" s="33">
        <f t="shared" si="25"/>
        <v>0.26610766454362195</v>
      </c>
      <c r="BP35" s="103">
        <f t="shared" si="26"/>
        <v>18.424263018764531</v>
      </c>
      <c r="BQ35" s="33">
        <f t="shared" si="27"/>
        <v>4.5923279560757795</v>
      </c>
      <c r="BR35" s="33">
        <f t="shared" si="28"/>
        <v>0.98682548939472547</v>
      </c>
      <c r="BS35" s="33">
        <f t="shared" si="29"/>
        <v>1.0849416889762393</v>
      </c>
      <c r="BT35" s="33">
        <f t="shared" si="30"/>
        <v>2.7774843986058615</v>
      </c>
      <c r="BU35" s="33">
        <f t="shared" si="31"/>
        <v>0.4569061712181256</v>
      </c>
      <c r="BV35" s="33">
        <f t="shared" si="32"/>
        <v>0.27490903970108993</v>
      </c>
      <c r="BW35" s="33">
        <f t="shared" si="33"/>
        <v>0.16140956701826248</v>
      </c>
      <c r="BX35" s="33">
        <f t="shared" si="34"/>
        <v>0.84921790215013759</v>
      </c>
      <c r="BY35" s="33">
        <f t="shared" si="35"/>
        <v>1.0948145358920076</v>
      </c>
      <c r="BZ35" s="33">
        <f t="shared" si="36"/>
        <v>0.76487776803248697</v>
      </c>
      <c r="CA35" s="33">
        <f t="shared" si="37"/>
        <v>9.666052866416555</v>
      </c>
      <c r="CB35" s="106">
        <f t="shared" si="38"/>
        <v>22.709767383481271</v>
      </c>
      <c r="CC35" s="34">
        <f t="shared" si="39"/>
        <v>41.134030402245799</v>
      </c>
      <c r="CD35" s="31"/>
      <c r="CE35" s="31"/>
      <c r="CF35" s="31"/>
      <c r="CG35" s="31"/>
      <c r="CH35" s="31"/>
      <c r="CI35" s="31"/>
      <c r="CJ35" s="31"/>
      <c r="CK35" s="31"/>
    </row>
    <row r="36" spans="1:89" x14ac:dyDescent="0.2">
      <c r="A36" s="22" t="s">
        <v>45</v>
      </c>
      <c r="B36" s="22">
        <v>0</v>
      </c>
      <c r="C36" s="22">
        <v>0</v>
      </c>
      <c r="D36" s="22">
        <v>0</v>
      </c>
      <c r="E36" s="22">
        <v>0</v>
      </c>
      <c r="F36" s="22">
        <v>32.58327098425606</v>
      </c>
      <c r="G36" s="22">
        <v>8.494707519172902</v>
      </c>
      <c r="H36" s="22">
        <v>11.831914044562255</v>
      </c>
      <c r="I36" s="22">
        <v>5.8856187811412246</v>
      </c>
      <c r="J36" s="22">
        <v>3.8832948659076125</v>
      </c>
      <c r="K36" s="22">
        <v>2.245029844352838</v>
      </c>
      <c r="L36" s="22">
        <v>6.6744130507787087</v>
      </c>
      <c r="M36" s="89">
        <v>71.598249090171606</v>
      </c>
      <c r="N36" s="28">
        <f>'GDP by Eco_Activity N''MN'!M36</f>
        <v>0</v>
      </c>
      <c r="O36" s="28">
        <f>'GDP by Eco_Activity N''MN'!N36</f>
        <v>13.95559092435548</v>
      </c>
      <c r="P36" s="28">
        <f>'GDP by Eco_Activity N''MN'!O36</f>
        <v>0</v>
      </c>
      <c r="Q36" s="28">
        <f>'GDP by Eco_Activity N''MN'!P36</f>
        <v>0</v>
      </c>
      <c r="R36" s="28">
        <f>'GDP by Eco_Activity N''MN'!Q36</f>
        <v>0</v>
      </c>
      <c r="S36" s="28">
        <f>'GDP by Eco_Activity N''MN'!R36</f>
        <v>10.497031434406514</v>
      </c>
      <c r="T36" s="28">
        <f>'GDP by Eco_Activity N''MN'!S36</f>
        <v>10.921766810365158</v>
      </c>
      <c r="U36" s="28">
        <f>'GDP by Eco_Activity N''MN'!T36</f>
        <v>0</v>
      </c>
      <c r="V36" s="28">
        <f>'GDP by Eco_Activity N''MN'!U36</f>
        <v>21.722180656170707</v>
      </c>
      <c r="W36" s="28">
        <f>'GDP by Eco_Activity N''MN'!V36</f>
        <v>0</v>
      </c>
      <c r="X36" s="28">
        <f>'GDP by Eco_Activity N''MN'!W36</f>
        <v>0</v>
      </c>
      <c r="Y36" s="90">
        <f t="shared" si="13"/>
        <v>57.096569825297856</v>
      </c>
      <c r="Z36" s="98">
        <f t="shared" si="14"/>
        <v>128.69481891546945</v>
      </c>
      <c r="AA36" s="93"/>
      <c r="AB36" s="22" t="s">
        <v>45</v>
      </c>
      <c r="AD36" s="37">
        <f t="shared" si="40"/>
        <v>0</v>
      </c>
      <c r="AE36" s="37">
        <f t="shared" si="42"/>
        <v>0</v>
      </c>
      <c r="AF36" s="37">
        <f t="shared" si="43"/>
        <v>0</v>
      </c>
      <c r="AG36" s="37">
        <f t="shared" si="44"/>
        <v>0</v>
      </c>
      <c r="AH36" s="37">
        <f t="shared" si="45"/>
        <v>1.6119580898086047E-3</v>
      </c>
      <c r="AI36" s="37">
        <f t="shared" si="46"/>
        <v>4.5127620826396621E-4</v>
      </c>
      <c r="AJ36" s="37">
        <f t="shared" si="47"/>
        <v>6.8292131777990804E-4</v>
      </c>
      <c r="AK36" s="37">
        <f t="shared" si="48"/>
        <v>5.9681048380098313E-4</v>
      </c>
      <c r="AL36" s="37">
        <f t="shared" si="49"/>
        <v>2.5312830827094678E-4</v>
      </c>
      <c r="AM36" s="37">
        <f t="shared" si="50"/>
        <v>5.3331771542857172E-5</v>
      </c>
      <c r="AN36" s="33">
        <f t="shared" si="51"/>
        <v>9.5206343802007785E-4</v>
      </c>
      <c r="AO36" s="103">
        <f t="shared" si="52"/>
        <v>2.9036613530235685E-4</v>
      </c>
      <c r="AP36" s="33">
        <f t="shared" si="53"/>
        <v>0</v>
      </c>
      <c r="AQ36" s="33">
        <f t="shared" si="1"/>
        <v>1.2760251676572605E-3</v>
      </c>
      <c r="AR36" s="33">
        <f t="shared" si="2"/>
        <v>0</v>
      </c>
      <c r="AS36" s="33">
        <f t="shared" si="3"/>
        <v>0</v>
      </c>
      <c r="AT36" s="33">
        <f t="shared" si="4"/>
        <v>0</v>
      </c>
      <c r="AU36" s="33">
        <f t="shared" si="5"/>
        <v>1.473681069560935E-3</v>
      </c>
      <c r="AV36" s="33">
        <f t="shared" si="6"/>
        <v>1.1666347567736216E-3</v>
      </c>
      <c r="AW36" s="33">
        <f t="shared" si="7"/>
        <v>0</v>
      </c>
      <c r="AX36" s="33">
        <f t="shared" si="8"/>
        <v>1.2542152360829691E-3</v>
      </c>
      <c r="AY36" s="33">
        <f t="shared" si="9"/>
        <v>0</v>
      </c>
      <c r="AZ36" s="33">
        <f t="shared" si="10"/>
        <v>0</v>
      </c>
      <c r="BA36" s="103">
        <f t="shared" si="10"/>
        <v>2.855617355753189E-4</v>
      </c>
      <c r="BB36" s="100">
        <f t="shared" si="10"/>
        <v>2.8821481843746896E-4</v>
      </c>
      <c r="BC36" s="40" t="s">
        <v>45</v>
      </c>
      <c r="BD36" s="39">
        <v>216.43301229206958</v>
      </c>
      <c r="BE36" s="37">
        <f t="shared" si="15"/>
        <v>0</v>
      </c>
      <c r="BF36" s="37">
        <f t="shared" si="16"/>
        <v>0</v>
      </c>
      <c r="BG36" s="37">
        <f t="shared" si="17"/>
        <v>0</v>
      </c>
      <c r="BH36" s="37">
        <f t="shared" si="18"/>
        <v>0</v>
      </c>
      <c r="BI36" s="37">
        <f t="shared" si="19"/>
        <v>15.054667788057191</v>
      </c>
      <c r="BJ36" s="37">
        <f t="shared" si="20"/>
        <v>3.9248668348752451</v>
      </c>
      <c r="BK36" s="37">
        <f t="shared" si="21"/>
        <v>5.4667788057190911</v>
      </c>
      <c r="BL36" s="37">
        <f t="shared" si="22"/>
        <v>2.7193720213064201</v>
      </c>
      <c r="BM36" s="37">
        <f t="shared" si="23"/>
        <v>1.7942248388001121</v>
      </c>
      <c r="BN36" s="37">
        <f t="shared" si="24"/>
        <v>1.0372862349313146</v>
      </c>
      <c r="BO36" s="33">
        <f t="shared" si="25"/>
        <v>3.0838239416876929</v>
      </c>
      <c r="BP36" s="103">
        <f t="shared" si="26"/>
        <v>33.081020465377073</v>
      </c>
      <c r="BQ36" s="33">
        <f t="shared" si="27"/>
        <v>0</v>
      </c>
      <c r="BR36" s="33">
        <f t="shared" si="28"/>
        <v>6.4479955144379026</v>
      </c>
      <c r="BS36" s="33">
        <f t="shared" si="29"/>
        <v>0</v>
      </c>
      <c r="BT36" s="33">
        <f t="shared" si="30"/>
        <v>0</v>
      </c>
      <c r="BU36" s="33">
        <f t="shared" si="31"/>
        <v>0</v>
      </c>
      <c r="BV36" s="33">
        <f t="shared" si="32"/>
        <v>4.8500140173815529</v>
      </c>
      <c r="BW36" s="33">
        <f t="shared" si="33"/>
        <v>5.046257359125315</v>
      </c>
      <c r="BX36" s="33">
        <f t="shared" si="34"/>
        <v>0</v>
      </c>
      <c r="BY36" s="33">
        <f t="shared" si="35"/>
        <v>10.036445192038128</v>
      </c>
      <c r="BZ36" s="33">
        <f t="shared" si="36"/>
        <v>0</v>
      </c>
      <c r="CA36" s="33">
        <f t="shared" si="37"/>
        <v>0</v>
      </c>
      <c r="CB36" s="106">
        <f t="shared" si="38"/>
        <v>26.380712082982903</v>
      </c>
      <c r="CC36" s="34">
        <f t="shared" si="39"/>
        <v>59.461732548359976</v>
      </c>
      <c r="CD36" s="31"/>
      <c r="CE36" s="31"/>
      <c r="CF36" s="31"/>
      <c r="CG36" s="31"/>
      <c r="CH36" s="31"/>
      <c r="CI36" s="31"/>
      <c r="CJ36" s="31"/>
      <c r="CK36" s="31"/>
    </row>
    <row r="37" spans="1:89" x14ac:dyDescent="0.2">
      <c r="A37" s="22" t="s">
        <v>46</v>
      </c>
      <c r="B37" s="22">
        <v>124.40927498154893</v>
      </c>
      <c r="C37" s="22">
        <v>1866.1391247232339</v>
      </c>
      <c r="D37" s="22">
        <v>1270.4873158244714</v>
      </c>
      <c r="E37" s="22">
        <v>729.8300999999999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1259.0389390729333</v>
      </c>
      <c r="L37" s="22">
        <v>0</v>
      </c>
      <c r="M37" s="89">
        <v>5249.9047546021875</v>
      </c>
      <c r="N37" s="28">
        <f>'GDP by Eco_Activity N''MN'!M37</f>
        <v>43.090000321443696</v>
      </c>
      <c r="O37" s="28">
        <f>'GDP by Eco_Activity N''MN'!N37</f>
        <v>0</v>
      </c>
      <c r="P37" s="28">
        <f>'GDP by Eco_Activity N''MN'!O37</f>
        <v>0</v>
      </c>
      <c r="Q37" s="28">
        <f>'GDP by Eco_Activity N''MN'!P37</f>
        <v>0</v>
      </c>
      <c r="R37" s="28">
        <f>'GDP by Eco_Activity N''MN'!Q37</f>
        <v>0</v>
      </c>
      <c r="S37" s="28">
        <f>'GDP by Eco_Activity N''MN'!R37</f>
        <v>0</v>
      </c>
      <c r="T37" s="28">
        <f>'GDP by Eco_Activity N''MN'!S37</f>
        <v>0</v>
      </c>
      <c r="U37" s="28">
        <f>'GDP by Eco_Activity N''MN'!T37</f>
        <v>0</v>
      </c>
      <c r="V37" s="28">
        <f>'GDP by Eco_Activity N''MN'!U37</f>
        <v>39.172727564948808</v>
      </c>
      <c r="W37" s="28">
        <f>'GDP by Eco_Activity N''MN'!V37</f>
        <v>74.428182373403175</v>
      </c>
      <c r="X37" s="28">
        <f>'GDP by Eco_Activity N''MN'!W37</f>
        <v>0</v>
      </c>
      <c r="Y37" s="90">
        <f t="shared" si="13"/>
        <v>156.69091025979566</v>
      </c>
      <c r="Z37" s="98">
        <f t="shared" si="14"/>
        <v>5406.5956648619831</v>
      </c>
      <c r="AA37" s="93"/>
      <c r="AB37" s="22" t="s">
        <v>46</v>
      </c>
      <c r="AD37" s="37">
        <f t="shared" si="40"/>
        <v>3.0180174540661094E-3</v>
      </c>
      <c r="AE37" s="37">
        <f t="shared" si="42"/>
        <v>7.0516460792825919E-2</v>
      </c>
      <c r="AF37" s="37">
        <f t="shared" si="43"/>
        <v>0.13188633956005133</v>
      </c>
      <c r="AG37" s="37">
        <f t="shared" si="44"/>
        <v>1.8913266080752344E-2</v>
      </c>
      <c r="AH37" s="37">
        <f t="shared" si="45"/>
        <v>0</v>
      </c>
      <c r="AI37" s="37">
        <f t="shared" si="46"/>
        <v>0</v>
      </c>
      <c r="AJ37" s="37">
        <f t="shared" si="47"/>
        <v>0</v>
      </c>
      <c r="AK37" s="37">
        <f t="shared" si="48"/>
        <v>0</v>
      </c>
      <c r="AL37" s="37">
        <f t="shared" si="49"/>
        <v>0</v>
      </c>
      <c r="AM37" s="37">
        <f t="shared" si="50"/>
        <v>2.990907993098638E-2</v>
      </c>
      <c r="AN37" s="33">
        <f t="shared" si="51"/>
        <v>0</v>
      </c>
      <c r="AO37" s="103">
        <f t="shared" si="52"/>
        <v>2.1290947385870656E-2</v>
      </c>
      <c r="AP37" s="33">
        <f t="shared" si="53"/>
        <v>2.4100145841726584E-3</v>
      </c>
      <c r="AQ37" s="33">
        <f t="shared" si="1"/>
        <v>0</v>
      </c>
      <c r="AR37" s="33">
        <f t="shared" si="2"/>
        <v>0</v>
      </c>
      <c r="AS37" s="33">
        <f t="shared" si="3"/>
        <v>0</v>
      </c>
      <c r="AT37" s="33">
        <f t="shared" si="4"/>
        <v>0</v>
      </c>
      <c r="AU37" s="33">
        <f t="shared" si="5"/>
        <v>0</v>
      </c>
      <c r="AV37" s="33">
        <f t="shared" si="6"/>
        <v>0</v>
      </c>
      <c r="AW37" s="33">
        <f t="shared" si="7"/>
        <v>0</v>
      </c>
      <c r="AX37" s="33">
        <f t="shared" si="8"/>
        <v>2.2617909559153422E-3</v>
      </c>
      <c r="AY37" s="33">
        <f t="shared" si="9"/>
        <v>3.8824186891525678E-3</v>
      </c>
      <c r="AZ37" s="33">
        <f t="shared" si="10"/>
        <v>0</v>
      </c>
      <c r="BA37" s="103">
        <f t="shared" si="10"/>
        <v>7.8367104047708652E-4</v>
      </c>
      <c r="BB37" s="100">
        <f t="shared" si="10"/>
        <v>1.2108187423897111E-2</v>
      </c>
      <c r="BC37" s="40" t="s">
        <v>46</v>
      </c>
      <c r="BD37" s="39">
        <v>6220.4637490774467</v>
      </c>
      <c r="BE37" s="37">
        <f t="shared" si="15"/>
        <v>2</v>
      </c>
      <c r="BF37" s="37">
        <f t="shared" si="16"/>
        <v>30</v>
      </c>
      <c r="BG37" s="37">
        <f t="shared" si="17"/>
        <v>20.424318299626719</v>
      </c>
      <c r="BH37" s="37">
        <f t="shared" si="18"/>
        <v>11.732728128320668</v>
      </c>
      <c r="BI37" s="37">
        <f t="shared" si="19"/>
        <v>0</v>
      </c>
      <c r="BJ37" s="37">
        <f t="shared" si="20"/>
        <v>0</v>
      </c>
      <c r="BK37" s="37">
        <f t="shared" si="21"/>
        <v>0</v>
      </c>
      <c r="BL37" s="37">
        <f t="shared" si="22"/>
        <v>0</v>
      </c>
      <c r="BM37" s="37">
        <f t="shared" si="23"/>
        <v>0</v>
      </c>
      <c r="BN37" s="37">
        <f t="shared" si="24"/>
        <v>20.240274517469224</v>
      </c>
      <c r="BO37" s="33">
        <f t="shared" si="25"/>
        <v>0</v>
      </c>
      <c r="BP37" s="103">
        <f t="shared" si="26"/>
        <v>84.39732094541661</v>
      </c>
      <c r="BQ37" s="33">
        <f t="shared" si="27"/>
        <v>0.69271363132426178</v>
      </c>
      <c r="BR37" s="33">
        <f t="shared" si="28"/>
        <v>0</v>
      </c>
      <c r="BS37" s="33">
        <f t="shared" si="29"/>
        <v>0</v>
      </c>
      <c r="BT37" s="33">
        <f t="shared" si="30"/>
        <v>0</v>
      </c>
      <c r="BU37" s="33">
        <f t="shared" si="31"/>
        <v>0</v>
      </c>
      <c r="BV37" s="33">
        <f t="shared" si="32"/>
        <v>0</v>
      </c>
      <c r="BW37" s="33">
        <f t="shared" si="33"/>
        <v>0</v>
      </c>
      <c r="BX37" s="33">
        <f t="shared" si="34"/>
        <v>0</v>
      </c>
      <c r="BY37" s="33">
        <f t="shared" si="35"/>
        <v>0.62973966484023791</v>
      </c>
      <c r="BZ37" s="33">
        <f t="shared" si="36"/>
        <v>1.1965053631964591</v>
      </c>
      <c r="CA37" s="33">
        <f t="shared" si="37"/>
        <v>0</v>
      </c>
      <c r="CB37" s="106">
        <f t="shared" si="38"/>
        <v>2.5189586593609588</v>
      </c>
      <c r="CC37" s="34">
        <f t="shared" si="39"/>
        <v>86.916279604777571</v>
      </c>
      <c r="CD37" s="31"/>
      <c r="CE37" s="31"/>
      <c r="CF37" s="31"/>
      <c r="CG37" s="31"/>
      <c r="CH37" s="31"/>
      <c r="CI37" s="31"/>
      <c r="CJ37" s="31"/>
      <c r="CK37" s="31"/>
    </row>
    <row r="38" spans="1:89" s="42" customFormat="1" x14ac:dyDescent="0.2">
      <c r="A38" s="22" t="s">
        <v>47</v>
      </c>
      <c r="B38" s="26">
        <v>928.17420974325717</v>
      </c>
      <c r="C38" s="22">
        <v>0</v>
      </c>
      <c r="D38" s="22">
        <v>1507.5870761370325</v>
      </c>
      <c r="E38" s="22">
        <v>1820.5486247878928</v>
      </c>
      <c r="F38" s="22">
        <v>1082.8868104843918</v>
      </c>
      <c r="G38" s="22">
        <v>1584.0467133857915</v>
      </c>
      <c r="H38" s="22">
        <v>0</v>
      </c>
      <c r="I38" s="22">
        <v>0</v>
      </c>
      <c r="J38" s="22">
        <v>466.2549142342678</v>
      </c>
      <c r="K38" s="22">
        <v>8359.2485425008599</v>
      </c>
      <c r="L38" s="22">
        <v>0</v>
      </c>
      <c r="M38" s="89">
        <v>15748.746891273491</v>
      </c>
      <c r="N38" s="28">
        <f>'GDP by Eco_Activity N''MN'!M38</f>
        <v>0</v>
      </c>
      <c r="O38" s="28">
        <f>'GDP by Eco_Activity N''MN'!N38</f>
        <v>0</v>
      </c>
      <c r="P38" s="28">
        <f>'GDP by Eco_Activity N''MN'!O38</f>
        <v>0</v>
      </c>
      <c r="Q38" s="28">
        <f>'GDP by Eco_Activity N''MN'!P38</f>
        <v>1732.2995656470948</v>
      </c>
      <c r="R38" s="28">
        <f>'GDP by Eco_Activity N''MN'!Q38</f>
        <v>0</v>
      </c>
      <c r="S38" s="28">
        <f>'GDP by Eco_Activity N''MN'!R38</f>
        <v>0</v>
      </c>
      <c r="T38" s="28">
        <f>'GDP by Eco_Activity N''MN'!S38</f>
        <v>0</v>
      </c>
      <c r="U38" s="28">
        <f>'GDP by Eco_Activity N''MN'!T38</f>
        <v>0</v>
      </c>
      <c r="V38" s="28">
        <f>'GDP by Eco_Activity N''MN'!U38</f>
        <v>37.820047648283854</v>
      </c>
      <c r="W38" s="28">
        <f>'GDP by Eco_Activity N''MN'!V38</f>
        <v>80.7840429186449</v>
      </c>
      <c r="X38" s="28">
        <f>'GDP by Eco_Activity N''MN'!W38</f>
        <v>23438.307095299566</v>
      </c>
      <c r="Y38" s="90">
        <f t="shared" si="13"/>
        <v>25289.21075151359</v>
      </c>
      <c r="Z38" s="98">
        <f t="shared" si="14"/>
        <v>41037.957642787078</v>
      </c>
      <c r="AA38" s="93"/>
      <c r="AB38" s="41" t="s">
        <v>47</v>
      </c>
      <c r="AD38" s="71">
        <f t="shared" si="40"/>
        <v>2.2516375614556224E-2</v>
      </c>
      <c r="AE38" s="43">
        <f t="shared" si="42"/>
        <v>0</v>
      </c>
      <c r="AF38" s="43">
        <f t="shared" si="43"/>
        <v>0.15649911538921943</v>
      </c>
      <c r="AG38" s="43">
        <f t="shared" si="44"/>
        <v>4.7178816759628275E-2</v>
      </c>
      <c r="AH38" s="43">
        <f t="shared" si="45"/>
        <v>5.3572526691712308E-2</v>
      </c>
      <c r="AI38" s="43">
        <f t="shared" si="46"/>
        <v>8.4151525278099187E-2</v>
      </c>
      <c r="AJ38" s="43">
        <f t="shared" si="47"/>
        <v>0</v>
      </c>
      <c r="AK38" s="43">
        <f t="shared" si="48"/>
        <v>0</v>
      </c>
      <c r="AL38" s="43">
        <f t="shared" si="49"/>
        <v>3.0392314191559883E-2</v>
      </c>
      <c r="AM38" s="43">
        <f t="shared" si="50"/>
        <v>0.1985779987112509</v>
      </c>
      <c r="AN38" s="33">
        <f t="shared" si="51"/>
        <v>0</v>
      </c>
      <c r="AO38" s="103">
        <f t="shared" si="52"/>
        <v>6.3868918985922785E-2</v>
      </c>
      <c r="AP38" s="33">
        <f t="shared" si="53"/>
        <v>0</v>
      </c>
      <c r="AQ38" s="33">
        <f t="shared" si="1"/>
        <v>0</v>
      </c>
      <c r="AR38" s="33">
        <f t="shared" si="2"/>
        <v>0</v>
      </c>
      <c r="AS38" s="33">
        <f t="shared" si="3"/>
        <v>0.11676895038596101</v>
      </c>
      <c r="AT38" s="33">
        <f t="shared" si="4"/>
        <v>0</v>
      </c>
      <c r="AU38" s="33">
        <f t="shared" si="5"/>
        <v>0</v>
      </c>
      <c r="AV38" s="33">
        <f t="shared" si="6"/>
        <v>0</v>
      </c>
      <c r="AW38" s="33">
        <f t="shared" si="7"/>
        <v>0</v>
      </c>
      <c r="AX38" s="33">
        <f t="shared" si="8"/>
        <v>2.1836886793585603E-3</v>
      </c>
      <c r="AY38" s="33">
        <f t="shared" si="9"/>
        <v>4.2139612712714597E-3</v>
      </c>
      <c r="AZ38" s="33">
        <f t="shared" si="10"/>
        <v>0.31512131534132221</v>
      </c>
      <c r="BA38" s="103">
        <f t="shared" si="10"/>
        <v>0.12648099414078179</v>
      </c>
      <c r="BB38" s="100">
        <f t="shared" si="10"/>
        <v>9.1905389904074014E-2</v>
      </c>
      <c r="BC38" s="45" t="s">
        <v>47</v>
      </c>
      <c r="BD38" s="46">
        <v>76914.104476531458</v>
      </c>
      <c r="BE38" s="71">
        <f t="shared" ref="BE38:BE56" si="54">B38/$BD38*100</f>
        <v>1.2067672321745198</v>
      </c>
      <c r="BF38" s="43">
        <f t="shared" ref="BF38:BF56" si="55">C38/$BD38*100</f>
        <v>0</v>
      </c>
      <c r="BG38" s="43">
        <f t="shared" ref="BG38:BG56" si="56">D38/$BD38*100</f>
        <v>1.9600918276270609</v>
      </c>
      <c r="BH38" s="43">
        <f t="shared" ref="BH38:BH56" si="57">E38/$BD38*100</f>
        <v>2.3669893021290922</v>
      </c>
      <c r="BI38" s="43">
        <f t="shared" ref="BI38:BI56" si="58">F38/$BD38*100</f>
        <v>1.407917075618828</v>
      </c>
      <c r="BJ38" s="43">
        <f t="shared" ref="BJ38:BJ56" si="59">G38/$BD38*100</f>
        <v>2.0595009513100764</v>
      </c>
      <c r="BK38" s="43">
        <f t="shared" ref="BK38:BK56" si="60">H38/$BD38*100</f>
        <v>0</v>
      </c>
      <c r="BL38" s="43">
        <f t="shared" ref="BL38:BL56" si="61">I38/$BD38*100</f>
        <v>0</v>
      </c>
      <c r="BM38" s="43">
        <f t="shared" ref="BM38:BM56" si="62">J38/$BD38*100</f>
        <v>0.60620209701139349</v>
      </c>
      <c r="BN38" s="43">
        <f t="shared" ref="BN38:BN56" si="63">K38/$BD38*100</f>
        <v>10.868290802308554</v>
      </c>
      <c r="BO38" s="33">
        <f t="shared" si="25"/>
        <v>0</v>
      </c>
      <c r="BP38" s="103">
        <f t="shared" si="26"/>
        <v>20.475759288179521</v>
      </c>
      <c r="BQ38" s="33">
        <f t="shared" si="27"/>
        <v>0</v>
      </c>
      <c r="BR38" s="33">
        <f t="shared" si="28"/>
        <v>0</v>
      </c>
      <c r="BS38" s="33">
        <f t="shared" si="29"/>
        <v>0</v>
      </c>
      <c r="BT38" s="33">
        <f t="shared" si="30"/>
        <v>2.252252142096598</v>
      </c>
      <c r="BU38" s="33">
        <f t="shared" si="31"/>
        <v>0</v>
      </c>
      <c r="BV38" s="33">
        <f t="shared" si="32"/>
        <v>0</v>
      </c>
      <c r="BW38" s="33">
        <f t="shared" si="33"/>
        <v>0</v>
      </c>
      <c r="BX38" s="33">
        <f t="shared" si="34"/>
        <v>0</v>
      </c>
      <c r="BY38" s="33">
        <f t="shared" si="35"/>
        <v>4.9171797429980818E-2</v>
      </c>
      <c r="BZ38" s="33">
        <f t="shared" si="36"/>
        <v>0.10503150685878981</v>
      </c>
      <c r="CA38" s="33">
        <f t="shared" si="37"/>
        <v>30.473353690871118</v>
      </c>
      <c r="CB38" s="106">
        <f t="shared" si="38"/>
        <v>32.879809137256487</v>
      </c>
      <c r="CC38" s="34">
        <f t="shared" si="39"/>
        <v>53.355568425436005</v>
      </c>
      <c r="CD38" s="44"/>
      <c r="CE38" s="44"/>
      <c r="CF38" s="44"/>
      <c r="CG38" s="44"/>
      <c r="CH38" s="44"/>
      <c r="CI38" s="44"/>
      <c r="CJ38" s="44"/>
      <c r="CK38" s="44"/>
    </row>
    <row r="39" spans="1:89" x14ac:dyDescent="0.2">
      <c r="A39" s="22" t="s">
        <v>48</v>
      </c>
      <c r="B39" s="22">
        <v>717.22264061519752</v>
      </c>
      <c r="C39" s="22">
        <v>223.57258832449776</v>
      </c>
      <c r="D39" s="22">
        <v>2966.8445939758417</v>
      </c>
      <c r="E39" s="22">
        <v>1441.1384432200007</v>
      </c>
      <c r="F39" s="22">
        <v>284.55172611842835</v>
      </c>
      <c r="G39" s="22">
        <v>5611.4557978399898</v>
      </c>
      <c r="H39" s="22">
        <v>161.52813223916343</v>
      </c>
      <c r="I39" s="22">
        <v>127.56640276472028</v>
      </c>
      <c r="J39" s="22">
        <v>331.76900730647611</v>
      </c>
      <c r="K39" s="22">
        <v>4470.8963097848855</v>
      </c>
      <c r="L39" s="22">
        <v>63.71388366312614</v>
      </c>
      <c r="M39" s="89">
        <v>16400.259525852329</v>
      </c>
      <c r="N39" s="28">
        <f>'GDP by Eco_Activity N''MN'!M39</f>
        <v>2063.3895100831487</v>
      </c>
      <c r="O39" s="28">
        <f>'GDP by Eco_Activity N''MN'!N39</f>
        <v>443.39284619378913</v>
      </c>
      <c r="P39" s="28">
        <f>'GDP by Eco_Activity N''MN'!O39</f>
        <v>487.47766307144053</v>
      </c>
      <c r="Q39" s="28">
        <f>'GDP by Eco_Activity N''MN'!P39</f>
        <v>1247.9579479772608</v>
      </c>
      <c r="R39" s="28">
        <f>'GDP by Eco_Activity N''MN'!Q39</f>
        <v>205.29357001527231</v>
      </c>
      <c r="S39" s="28">
        <f>'GDP by Eco_Activity N''MN'!R39</f>
        <v>123.52001733582212</v>
      </c>
      <c r="T39" s="28">
        <f>'GDP by Eco_Activity N''MN'!S39</f>
        <v>72.523306392329872</v>
      </c>
      <c r="U39" s="28">
        <f>'GDP by Eco_Activity N''MN'!T39</f>
        <v>381.56406246054627</v>
      </c>
      <c r="V39" s="28">
        <f>'GDP by Eco_Activity N''MN'!U39</f>
        <v>491.91365478533845</v>
      </c>
      <c r="W39" s="28">
        <f>'GDP by Eco_Activity N''MN'!V39</f>
        <v>343.66900146275236</v>
      </c>
      <c r="X39" s="28">
        <f>'GDP by Eco_Activity N''MN'!W39</f>
        <v>4343.0766006346503</v>
      </c>
      <c r="Y39" s="90">
        <f t="shared" si="13"/>
        <v>10203.778180412352</v>
      </c>
      <c r="Z39" s="98">
        <f t="shared" si="14"/>
        <v>26604.03770626468</v>
      </c>
      <c r="AA39" s="93"/>
      <c r="AB39" s="22" t="s">
        <v>48</v>
      </c>
      <c r="AD39" s="37">
        <f t="shared" si="40"/>
        <v>1.7398947531436702E-2</v>
      </c>
      <c r="AE39" s="37">
        <f t="shared" si="42"/>
        <v>8.4482166683436527E-3</v>
      </c>
      <c r="AF39" s="37">
        <f t="shared" si="43"/>
        <v>0.30798125150039674</v>
      </c>
      <c r="AG39" s="37">
        <f t="shared" si="44"/>
        <v>3.7346547964822334E-2</v>
      </c>
      <c r="AH39" s="37">
        <f t="shared" si="45"/>
        <v>1.4077329961968386E-2</v>
      </c>
      <c r="AI39" s="37">
        <f t="shared" si="46"/>
        <v>0.29810520133560081</v>
      </c>
      <c r="AJ39" s="37">
        <f t="shared" si="47"/>
        <v>9.3231749750577152E-3</v>
      </c>
      <c r="AK39" s="37">
        <f t="shared" si="48"/>
        <v>1.293542266018146E-2</v>
      </c>
      <c r="AL39" s="37">
        <f t="shared" si="49"/>
        <v>2.1625998142325367E-2</v>
      </c>
      <c r="AM39" s="37">
        <f t="shared" si="50"/>
        <v>0.1062083077358754</v>
      </c>
      <c r="AN39" s="33">
        <f t="shared" si="51"/>
        <v>9.0883885471921659E-3</v>
      </c>
      <c r="AO39" s="103">
        <f t="shared" si="52"/>
        <v>6.6511123344371023E-2</v>
      </c>
      <c r="AP39" s="33">
        <f t="shared" si="53"/>
        <v>0.11540493792139882</v>
      </c>
      <c r="AQ39" s="33">
        <f t="shared" si="1"/>
        <v>4.0541488638438969E-2</v>
      </c>
      <c r="AR39" s="33">
        <f t="shared" si="2"/>
        <v>5.0945447786838259E-2</v>
      </c>
      <c r="AS39" s="33">
        <f t="shared" si="3"/>
        <v>8.4120981498190361E-2</v>
      </c>
      <c r="AT39" s="33">
        <f t="shared" si="4"/>
        <v>2.3330765985381037E-2</v>
      </c>
      <c r="AU39" s="33">
        <f t="shared" si="5"/>
        <v>1.7341008493410425E-2</v>
      </c>
      <c r="AV39" s="33">
        <f t="shared" si="6"/>
        <v>7.7467511788603923E-3</v>
      </c>
      <c r="AW39" s="33">
        <f t="shared" si="7"/>
        <v>3.6092286171266946E-2</v>
      </c>
      <c r="AX39" s="33">
        <f t="shared" si="8"/>
        <v>2.840256281975841E-2</v>
      </c>
      <c r="AY39" s="33">
        <f t="shared" si="9"/>
        <v>1.7926904992351254E-2</v>
      </c>
      <c r="AZ39" s="33">
        <f t="shared" si="10"/>
        <v>5.8391419032758317E-2</v>
      </c>
      <c r="BA39" s="103">
        <f t="shared" si="10"/>
        <v>5.1032988768671982E-2</v>
      </c>
      <c r="BB39" s="100">
        <f t="shared" si="10"/>
        <v>5.9580315368025882E-2</v>
      </c>
      <c r="BC39" s="40" t="s">
        <v>48</v>
      </c>
      <c r="BD39" s="39">
        <v>53053.242843754917</v>
      </c>
      <c r="BE39" s="37">
        <f t="shared" si="54"/>
        <v>1.3518921788201761</v>
      </c>
      <c r="BF39" s="37">
        <f t="shared" si="55"/>
        <v>0.42141172968998875</v>
      </c>
      <c r="BG39" s="37">
        <f t="shared" si="56"/>
        <v>5.5922021632370003</v>
      </c>
      <c r="BH39" s="37">
        <f t="shared" si="57"/>
        <v>2.7164002914284477</v>
      </c>
      <c r="BI39" s="37">
        <f t="shared" si="58"/>
        <v>0.53635124050088845</v>
      </c>
      <c r="BJ39" s="37">
        <f t="shared" si="59"/>
        <v>10.577026958306911</v>
      </c>
      <c r="BK39" s="37">
        <f t="shared" si="60"/>
        <v>0.30446420158495074</v>
      </c>
      <c r="BL39" s="37">
        <f t="shared" si="61"/>
        <v>0.24044977446602317</v>
      </c>
      <c r="BM39" s="37">
        <f t="shared" si="62"/>
        <v>0.62535104269414099</v>
      </c>
      <c r="BN39" s="37">
        <f t="shared" si="63"/>
        <v>8.4271876140577344</v>
      </c>
      <c r="BO39" s="33">
        <f t="shared" si="25"/>
        <v>0.12009423033907177</v>
      </c>
      <c r="BP39" s="103">
        <f t="shared" si="26"/>
        <v>30.912831425125336</v>
      </c>
      <c r="BQ39" s="33">
        <f t="shared" si="27"/>
        <v>3.889280653700959</v>
      </c>
      <c r="BR39" s="33">
        <f t="shared" si="28"/>
        <v>0.83575069576728511</v>
      </c>
      <c r="BS39" s="33">
        <f t="shared" si="29"/>
        <v>0.91884611937312188</v>
      </c>
      <c r="BT39" s="33">
        <f t="shared" si="30"/>
        <v>2.352274585085353</v>
      </c>
      <c r="BU39" s="33">
        <f t="shared" si="31"/>
        <v>0.38695762786805432</v>
      </c>
      <c r="BV39" s="33">
        <f t="shared" si="32"/>
        <v>0.23282274695176736</v>
      </c>
      <c r="BW39" s="33">
        <f t="shared" si="33"/>
        <v>0.13669910170414182</v>
      </c>
      <c r="BX39" s="33">
        <f t="shared" si="34"/>
        <v>0.71920968824521447</v>
      </c>
      <c r="BY39" s="33">
        <f t="shared" si="35"/>
        <v>0.92720751535218038</v>
      </c>
      <c r="BZ39" s="33">
        <f t="shared" si="36"/>
        <v>0.64778132879620354</v>
      </c>
      <c r="CA39" s="33">
        <f t="shared" si="37"/>
        <v>8.1862603826598868</v>
      </c>
      <c r="CB39" s="106">
        <f t="shared" si="38"/>
        <v>19.233090445504168</v>
      </c>
      <c r="CC39" s="34">
        <f t="shared" si="39"/>
        <v>50.145921870629508</v>
      </c>
      <c r="CD39" s="31"/>
      <c r="CE39" s="31"/>
      <c r="CF39" s="31"/>
      <c r="CG39" s="31"/>
      <c r="CH39" s="31"/>
      <c r="CI39" s="31"/>
      <c r="CJ39" s="31"/>
      <c r="CK39" s="31"/>
    </row>
    <row r="40" spans="1:89" x14ac:dyDescent="0.2">
      <c r="A40" s="22" t="s">
        <v>49</v>
      </c>
      <c r="B40" s="22">
        <v>370.78187331611895</v>
      </c>
      <c r="C40" s="22">
        <v>143.64234402968134</v>
      </c>
      <c r="D40" s="22">
        <v>296.90022323505434</v>
      </c>
      <c r="E40" s="22">
        <v>726.97485337335638</v>
      </c>
      <c r="F40" s="22">
        <v>676.85430260667249</v>
      </c>
      <c r="G40" s="22">
        <v>730.1514848572175</v>
      </c>
      <c r="H40" s="22">
        <v>1066.9803978671878</v>
      </c>
      <c r="I40" s="22">
        <v>423.58933565345222</v>
      </c>
      <c r="J40" s="22">
        <v>847.95792419335385</v>
      </c>
      <c r="K40" s="22">
        <v>1056.9790554041901</v>
      </c>
      <c r="L40" s="22">
        <v>131.92359971482151</v>
      </c>
      <c r="M40" s="89">
        <v>6472.7353942511063</v>
      </c>
      <c r="N40" s="28">
        <f>'GDP by Eco_Activity N''MN'!M40</f>
        <v>881.86920247914657</v>
      </c>
      <c r="O40" s="28">
        <f>'GDP by Eco_Activity N''MN'!N40</f>
        <v>198.93386315494811</v>
      </c>
      <c r="P40" s="28">
        <f>'GDP by Eco_Activity N''MN'!O40</f>
        <v>151.80317976781762</v>
      </c>
      <c r="Q40" s="28">
        <f>'GDP by Eco_Activity N''MN'!P40</f>
        <v>667.59121131974234</v>
      </c>
      <c r="R40" s="28">
        <f>'GDP by Eco_Activity N''MN'!Q40</f>
        <v>264.51697202932928</v>
      </c>
      <c r="S40" s="28">
        <f>'GDP by Eco_Activity N''MN'!R40</f>
        <v>147.73989004357114</v>
      </c>
      <c r="T40" s="28">
        <f>'GDP by Eco_Activity N''MN'!S40</f>
        <v>145.6312578188604</v>
      </c>
      <c r="U40" s="28">
        <f>'GDP by Eco_Activity N''MN'!T40</f>
        <v>304.76042896299083</v>
      </c>
      <c r="V40" s="28">
        <f>'GDP by Eco_Activity N''MN'!U40</f>
        <v>300.33299029070355</v>
      </c>
      <c r="W40" s="28">
        <f>'GDP by Eco_Activity N''MN'!V40</f>
        <v>441.7699643346038</v>
      </c>
      <c r="X40" s="28">
        <f>'GDP by Eco_Activity N''MN'!W40</f>
        <v>1455.0226996473086</v>
      </c>
      <c r="Y40" s="90">
        <f t="shared" si="13"/>
        <v>4959.9716598490222</v>
      </c>
      <c r="Z40" s="98">
        <f t="shared" si="14"/>
        <v>11432.707054100129</v>
      </c>
      <c r="AA40" s="93"/>
      <c r="AB40" s="22" t="s">
        <v>49</v>
      </c>
      <c r="AD40" s="37">
        <f t="shared" si="40"/>
        <v>8.9947165553801219E-3</v>
      </c>
      <c r="AE40" s="37">
        <f t="shared" si="42"/>
        <v>5.4278641858821145E-3</v>
      </c>
      <c r="AF40" s="37">
        <f t="shared" si="43"/>
        <v>3.0820523093237476E-2</v>
      </c>
      <c r="AG40" s="37">
        <f t="shared" si="44"/>
        <v>1.8839273463599558E-2</v>
      </c>
      <c r="AH40" s="37">
        <f t="shared" si="45"/>
        <v>3.3485305058407973E-2</v>
      </c>
      <c r="AI40" s="37">
        <f t="shared" si="46"/>
        <v>3.8788856803012334E-2</v>
      </c>
      <c r="AJ40" s="37">
        <f t="shared" si="47"/>
        <v>6.1584597100050077E-2</v>
      </c>
      <c r="AK40" s="37">
        <f t="shared" si="48"/>
        <v>4.2952587611400701E-2</v>
      </c>
      <c r="AL40" s="37">
        <f t="shared" si="49"/>
        <v>5.5273205421613202E-2</v>
      </c>
      <c r="AM40" s="37">
        <f t="shared" si="50"/>
        <v>2.5109049507825523E-2</v>
      </c>
      <c r="AN40" s="33">
        <f t="shared" si="51"/>
        <v>1.8818079574176746E-2</v>
      </c>
      <c r="AO40" s="103">
        <f t="shared" si="52"/>
        <v>2.6250127414379289E-2</v>
      </c>
      <c r="AP40" s="33">
        <f t="shared" si="53"/>
        <v>4.9322757564468897E-2</v>
      </c>
      <c r="AQ40" s="33">
        <f t="shared" si="1"/>
        <v>1.8189456645793928E-2</v>
      </c>
      <c r="AR40" s="33">
        <f t="shared" si="2"/>
        <v>1.5864687871050193E-2</v>
      </c>
      <c r="AS40" s="33">
        <f t="shared" si="3"/>
        <v>4.5000256640703576E-2</v>
      </c>
      <c r="AT40" s="33">
        <f t="shared" si="4"/>
        <v>3.0061260920732968E-2</v>
      </c>
      <c r="AU40" s="33">
        <f t="shared" si="5"/>
        <v>2.0741242944418644E-2</v>
      </c>
      <c r="AV40" s="33">
        <f t="shared" si="6"/>
        <v>1.5555952621411297E-2</v>
      </c>
      <c r="AW40" s="33">
        <f t="shared" si="7"/>
        <v>2.8827401996087312E-2</v>
      </c>
      <c r="AX40" s="33">
        <f t="shared" si="8"/>
        <v>1.7340902291683738E-2</v>
      </c>
      <c r="AY40" s="33">
        <f t="shared" si="9"/>
        <v>2.3044173740991842E-2</v>
      </c>
      <c r="AZ40" s="33">
        <f t="shared" si="10"/>
        <v>1.9562362806326276E-2</v>
      </c>
      <c r="BA40" s="103">
        <f t="shared" si="10"/>
        <v>2.4806711154884923E-2</v>
      </c>
      <c r="BB40" s="100">
        <f t="shared" si="10"/>
        <v>2.5603793653966301E-2</v>
      </c>
      <c r="BC40" s="40" t="s">
        <v>49</v>
      </c>
      <c r="BD40" s="39">
        <v>21689.433876306284</v>
      </c>
      <c r="BE40" s="37">
        <f t="shared" si="54"/>
        <v>1.7095046160755911</v>
      </c>
      <c r="BF40" s="37">
        <f t="shared" si="55"/>
        <v>0.66226875652387318</v>
      </c>
      <c r="BG40" s="37">
        <f t="shared" si="56"/>
        <v>1.3688703215042906</v>
      </c>
      <c r="BH40" s="37">
        <f t="shared" si="57"/>
        <v>3.3517465578827745</v>
      </c>
      <c r="BI40" s="37">
        <f t="shared" si="58"/>
        <v>3.1206637594449789</v>
      </c>
      <c r="BJ40" s="37">
        <f t="shared" si="59"/>
        <v>3.3663925440434896</v>
      </c>
      <c r="BK40" s="37">
        <f t="shared" si="60"/>
        <v>4.9193556823664535</v>
      </c>
      <c r="BL40" s="37">
        <f t="shared" si="61"/>
        <v>1.9529755274810778</v>
      </c>
      <c r="BM40" s="37">
        <f t="shared" si="62"/>
        <v>3.9095438314767175</v>
      </c>
      <c r="BN40" s="37">
        <f t="shared" si="63"/>
        <v>4.8732440940233239</v>
      </c>
      <c r="BO40" s="33">
        <f t="shared" si="25"/>
        <v>0.60823901844176731</v>
      </c>
      <c r="BP40" s="103">
        <f t="shared" si="26"/>
        <v>29.842804709264335</v>
      </c>
      <c r="BQ40" s="33">
        <f t="shared" si="27"/>
        <v>4.0658931326119472</v>
      </c>
      <c r="BR40" s="33">
        <f t="shared" si="28"/>
        <v>0.91719251083019326</v>
      </c>
      <c r="BS40" s="33">
        <f t="shared" si="29"/>
        <v>0.69989461520085439</v>
      </c>
      <c r="BT40" s="33">
        <f t="shared" si="30"/>
        <v>3.0779559075952854</v>
      </c>
      <c r="BU40" s="33">
        <f t="shared" si="31"/>
        <v>1.2195660501692014</v>
      </c>
      <c r="BV40" s="33">
        <f t="shared" si="32"/>
        <v>0.68116065585724395</v>
      </c>
      <c r="BW40" s="33">
        <f t="shared" si="33"/>
        <v>0.67143872287948092</v>
      </c>
      <c r="BX40" s="33">
        <f t="shared" si="34"/>
        <v>1.4051101135281987</v>
      </c>
      <c r="BY40" s="33">
        <f t="shared" si="35"/>
        <v>1.384697230935058</v>
      </c>
      <c r="BZ40" s="33">
        <f t="shared" si="36"/>
        <v>2.0367980411752331</v>
      </c>
      <c r="CA40" s="33">
        <f t="shared" si="37"/>
        <v>6.7084401923315635</v>
      </c>
      <c r="CB40" s="106">
        <f t="shared" si="38"/>
        <v>22.868147173114259</v>
      </c>
      <c r="CC40" s="34">
        <f t="shared" si="39"/>
        <v>52.710951882378595</v>
      </c>
      <c r="CD40" s="31"/>
      <c r="CE40" s="31"/>
      <c r="CF40" s="31"/>
      <c r="CG40" s="31"/>
      <c r="CH40" s="31"/>
      <c r="CI40" s="31"/>
      <c r="CJ40" s="31"/>
      <c r="CK40" s="31"/>
    </row>
    <row r="41" spans="1:89" s="32" customFormat="1" x14ac:dyDescent="0.2">
      <c r="A41" s="22" t="s">
        <v>50</v>
      </c>
      <c r="B41" s="28">
        <v>219015.79459345265</v>
      </c>
      <c r="C41" s="28">
        <v>100587.82004803178</v>
      </c>
      <c r="D41" s="28">
        <v>135871.30501643848</v>
      </c>
      <c r="E41" s="28">
        <v>258950.35348268959</v>
      </c>
      <c r="F41" s="28">
        <v>363660.93632590683</v>
      </c>
      <c r="G41" s="28">
        <v>429272.10987074318</v>
      </c>
      <c r="H41" s="28">
        <v>419641.39294500998</v>
      </c>
      <c r="I41" s="28">
        <v>201839.90499671813</v>
      </c>
      <c r="J41" s="28">
        <v>365707.54424310767</v>
      </c>
      <c r="K41" s="28">
        <v>373395.87797139771</v>
      </c>
      <c r="L41" s="28">
        <v>80396.794979235143</v>
      </c>
      <c r="M41" s="90">
        <v>2948339.8344727312</v>
      </c>
      <c r="N41" s="28">
        <f>'GDP by Eco_Activity N''MN'!M41</f>
        <v>264647.46775072301</v>
      </c>
      <c r="O41" s="28">
        <f>'GDP by Eco_Activity N''MN'!N41</f>
        <v>141819.23406806469</v>
      </c>
      <c r="P41" s="28">
        <f>'GDP by Eco_Activity N''MN'!O41</f>
        <v>82063.063115859011</v>
      </c>
      <c r="Q41" s="28">
        <f>'GDP by Eco_Activity N''MN'!P41</f>
        <v>252854.25785532137</v>
      </c>
      <c r="R41" s="28">
        <f>'GDP by Eco_Activity N''MN'!Q41</f>
        <v>82035.678656297052</v>
      </c>
      <c r="S41" s="28">
        <f>'GDP by Eco_Activity N''MN'!R41</f>
        <v>96153.580791641798</v>
      </c>
      <c r="T41" s="28">
        <f>'GDP by Eco_Activity N''MN'!S41</f>
        <v>83740.31374254571</v>
      </c>
      <c r="U41" s="28">
        <f>'GDP by Eco_Activity N''MN'!T41</f>
        <v>119903.74871854397</v>
      </c>
      <c r="V41" s="28">
        <f>'GDP by Eco_Activity N''MN'!U41</f>
        <v>240293.20637494873</v>
      </c>
      <c r="W41" s="28">
        <f>'GDP by Eco_Activity N''MN'!V41</f>
        <v>216995.24287430831</v>
      </c>
      <c r="X41" s="28">
        <f>'GDP by Eco_Activity N''MN'!W41</f>
        <v>333403.26831242815</v>
      </c>
      <c r="Y41" s="90">
        <f t="shared" si="13"/>
        <v>1913909.0622606815</v>
      </c>
      <c r="Z41" s="98">
        <f t="shared" si="14"/>
        <v>4862248.8967334125</v>
      </c>
      <c r="AA41" s="94"/>
      <c r="AB41" s="28" t="s">
        <v>50</v>
      </c>
      <c r="AD41" s="33">
        <f t="shared" si="40"/>
        <v>5.3130563689662971</v>
      </c>
      <c r="AE41" s="33">
        <f t="shared" si="42"/>
        <v>3.8009476221151708</v>
      </c>
      <c r="AF41" s="33">
        <f t="shared" si="43"/>
        <v>14.104484827726568</v>
      </c>
      <c r="AG41" s="33">
        <f t="shared" si="44"/>
        <v>6.7105987230767594</v>
      </c>
      <c r="AH41" s="33">
        <f t="shared" si="45"/>
        <v>17.991017186124957</v>
      </c>
      <c r="AI41" s="33">
        <f t="shared" si="46"/>
        <v>22.804821663218782</v>
      </c>
      <c r="AJ41" s="33">
        <f t="shared" si="47"/>
        <v>24.221106744492506</v>
      </c>
      <c r="AK41" s="33">
        <f t="shared" si="48"/>
        <v>20.466866073184327</v>
      </c>
      <c r="AL41" s="33">
        <f t="shared" si="49"/>
        <v>23.838244375641654</v>
      </c>
      <c r="AM41" s="33">
        <f t="shared" si="50"/>
        <v>8.8701999704398649</v>
      </c>
      <c r="AN41" s="33">
        <f t="shared" si="51"/>
        <v>11.468101906698093</v>
      </c>
      <c r="AO41" s="103">
        <f t="shared" si="52"/>
        <v>11.956968978608099</v>
      </c>
      <c r="AP41" s="33">
        <f t="shared" si="53"/>
        <v>14.801676773861686</v>
      </c>
      <c r="AQ41" s="33">
        <f t="shared" si="1"/>
        <v>12.967198086388745</v>
      </c>
      <c r="AR41" s="33">
        <f t="shared" si="2"/>
        <v>8.5762688506700151</v>
      </c>
      <c r="AS41" s="33">
        <f t="shared" si="3"/>
        <v>17.044122665560934</v>
      </c>
      <c r="AT41" s="33">
        <f t="shared" si="4"/>
        <v>9.3230159183241863</v>
      </c>
      <c r="AU41" s="33">
        <f t="shared" si="5"/>
        <v>13.499027098145671</v>
      </c>
      <c r="AV41" s="33">
        <f t="shared" si="6"/>
        <v>8.9449227630886643</v>
      </c>
      <c r="AW41" s="33">
        <f t="shared" si="7"/>
        <v>11.34174005762098</v>
      </c>
      <c r="AX41" s="33">
        <f t="shared" si="8"/>
        <v>13.874270052950502</v>
      </c>
      <c r="AY41" s="33">
        <f t="shared" si="9"/>
        <v>11.319185280728682</v>
      </c>
      <c r="AZ41" s="33">
        <f t="shared" si="10"/>
        <v>4.4825113017986649</v>
      </c>
      <c r="BA41" s="103">
        <f t="shared" si="10"/>
        <v>9.5721896293380393</v>
      </c>
      <c r="BB41" s="100">
        <f t="shared" si="10"/>
        <v>10.889111114024464</v>
      </c>
      <c r="BC41" s="35" t="s">
        <v>50</v>
      </c>
      <c r="BD41" s="36">
        <v>8359406.8626906732</v>
      </c>
      <c r="BE41" s="33">
        <f t="shared" si="54"/>
        <v>2.6199920423894429</v>
      </c>
      <c r="BF41" s="33">
        <f t="shared" si="55"/>
        <v>1.2032889617679789</v>
      </c>
      <c r="BG41" s="33">
        <f t="shared" si="56"/>
        <v>1.6253701637953901</v>
      </c>
      <c r="BH41" s="33">
        <f t="shared" si="57"/>
        <v>3.0977120474710365</v>
      </c>
      <c r="BI41" s="33">
        <f t="shared" si="58"/>
        <v>4.3503198528233131</v>
      </c>
      <c r="BJ41" s="33">
        <f t="shared" si="59"/>
        <v>5.1351981895587722</v>
      </c>
      <c r="BK41" s="33">
        <f t="shared" si="60"/>
        <v>5.0199900523796064</v>
      </c>
      <c r="BL41" s="33">
        <f t="shared" si="61"/>
        <v>2.4145242397228071</v>
      </c>
      <c r="BM41" s="33">
        <f t="shared" si="62"/>
        <v>4.3748025458040223</v>
      </c>
      <c r="BN41" s="33">
        <f t="shared" si="63"/>
        <v>4.4667747856360638</v>
      </c>
      <c r="BO41" s="33">
        <f t="shared" si="25"/>
        <v>0.96175238626149995</v>
      </c>
      <c r="BP41" s="103">
        <f t="shared" si="26"/>
        <v>35.269725267609935</v>
      </c>
      <c r="BQ41" s="33">
        <f t="shared" si="27"/>
        <v>3.1658641826836496</v>
      </c>
      <c r="BR41" s="33">
        <f t="shared" si="28"/>
        <v>1.6965226887212044</v>
      </c>
      <c r="BS41" s="33">
        <f t="shared" si="29"/>
        <v>0.98168523752706871</v>
      </c>
      <c r="BT41" s="33">
        <f t="shared" si="30"/>
        <v>3.0247870693296321</v>
      </c>
      <c r="BU41" s="33">
        <f t="shared" si="31"/>
        <v>0.98135764897907996</v>
      </c>
      <c r="BV41" s="33">
        <f t="shared" si="32"/>
        <v>1.150244058831376</v>
      </c>
      <c r="BW41" s="33">
        <f t="shared" si="33"/>
        <v>1.00174946761225</v>
      </c>
      <c r="BX41" s="33">
        <f t="shared" si="34"/>
        <v>1.4343571342805788</v>
      </c>
      <c r="BY41" s="33">
        <f t="shared" si="35"/>
        <v>2.874524596325303</v>
      </c>
      <c r="BZ41" s="33">
        <f t="shared" si="36"/>
        <v>2.5958210485338582</v>
      </c>
      <c r="CA41" s="33">
        <f t="shared" si="37"/>
        <v>3.9883603440868338</v>
      </c>
      <c r="CB41" s="106">
        <f t="shared" si="38"/>
        <v>22.89527347691083</v>
      </c>
      <c r="CC41" s="34">
        <f t="shared" si="39"/>
        <v>58.164998744520766</v>
      </c>
      <c r="CD41" s="34"/>
      <c r="CE41" s="34"/>
      <c r="CF41" s="34"/>
      <c r="CG41" s="34"/>
      <c r="CH41" s="34"/>
      <c r="CI41" s="34"/>
      <c r="CJ41" s="34"/>
      <c r="CK41" s="34"/>
    </row>
    <row r="42" spans="1:89" x14ac:dyDescent="0.2">
      <c r="A42" s="22" t="s">
        <v>51</v>
      </c>
      <c r="B42" s="22">
        <v>136937.70593643733</v>
      </c>
      <c r="C42" s="22">
        <v>51569.174954188253</v>
      </c>
      <c r="D42" s="22">
        <v>100017.40996040124</v>
      </c>
      <c r="E42" s="22">
        <v>198318.4076210963</v>
      </c>
      <c r="F42" s="22">
        <v>307297.23688134801</v>
      </c>
      <c r="G42" s="22">
        <v>329736.85191979638</v>
      </c>
      <c r="H42" s="22">
        <v>391009.59670910041</v>
      </c>
      <c r="I42" s="22">
        <v>165997.05825193148</v>
      </c>
      <c r="J42" s="22">
        <v>314876.27898765285</v>
      </c>
      <c r="K42" s="22">
        <v>266906.48417219054</v>
      </c>
      <c r="L42" s="22">
        <v>70081.035510818678</v>
      </c>
      <c r="M42" s="89">
        <v>2332747.2409049612</v>
      </c>
      <c r="N42" s="28">
        <f>'GDP by Eco_Activity N''MN'!M42</f>
        <v>196564.09377960715</v>
      </c>
      <c r="O42" s="28">
        <f>'GDP by Eco_Activity N''MN'!N42</f>
        <v>120929.49410435879</v>
      </c>
      <c r="P42" s="28">
        <f>'GDP by Eco_Activity N''MN'!O42</f>
        <v>64010.00483763322</v>
      </c>
      <c r="Q42" s="28">
        <f>'GDP by Eco_Activity N''MN'!P42</f>
        <v>226771.71961435839</v>
      </c>
      <c r="R42" s="28">
        <f>'GDP by Eco_Activity N''MN'!Q42</f>
        <v>62288.580200893521</v>
      </c>
      <c r="S42" s="28">
        <f>'GDP by Eco_Activity N''MN'!R42</f>
        <v>81386.643322668286</v>
      </c>
      <c r="T42" s="28">
        <f>'GDP by Eco_Activity N''MN'!S42</f>
        <v>77652.246514229817</v>
      </c>
      <c r="U42" s="28">
        <f>'GDP by Eco_Activity N''MN'!T42</f>
        <v>104261.38028720027</v>
      </c>
      <c r="V42" s="28">
        <f>'GDP by Eco_Activity N''MN'!U42</f>
        <v>213027.85915861675</v>
      </c>
      <c r="W42" s="28">
        <f>'GDP by Eco_Activity N''MN'!V42</f>
        <v>162665.81893127109</v>
      </c>
      <c r="X42" s="28">
        <f>'GDP by Eco_Activity N''MN'!W42</f>
        <v>225387.43614854102</v>
      </c>
      <c r="Y42" s="90">
        <f t="shared" si="13"/>
        <v>1534945.2768993783</v>
      </c>
      <c r="Z42" s="98">
        <f t="shared" si="14"/>
        <v>3867692.5178043395</v>
      </c>
      <c r="AA42" s="93"/>
      <c r="AB42" s="22" t="s">
        <v>51</v>
      </c>
      <c r="AD42" s="37">
        <f t="shared" si="40"/>
        <v>3.3219419267352333</v>
      </c>
      <c r="AE42" s="37">
        <f t="shared" si="42"/>
        <v>1.9486626991515013</v>
      </c>
      <c r="AF42" s="37">
        <f t="shared" si="43"/>
        <v>10.382575195876081</v>
      </c>
      <c r="AG42" s="37">
        <f t="shared" si="44"/>
        <v>5.1393451873921041</v>
      </c>
      <c r="AH42" s="37">
        <f t="shared" si="45"/>
        <v>15.202594828679686</v>
      </c>
      <c r="AI42" s="37">
        <f t="shared" si="46"/>
        <v>17.517071179132362</v>
      </c>
      <c r="AJ42" s="37">
        <f t="shared" si="47"/>
        <v>22.568520025032729</v>
      </c>
      <c r="AK42" s="37">
        <f t="shared" si="48"/>
        <v>16.83234819120679</v>
      </c>
      <c r="AL42" s="37">
        <f t="shared" si="49"/>
        <v>20.524864211197777</v>
      </c>
      <c r="AM42" s="37">
        <f t="shared" si="50"/>
        <v>6.3404928326384074</v>
      </c>
      <c r="AN42" s="33">
        <f t="shared" si="51"/>
        <v>9.9966230889250607</v>
      </c>
      <c r="AO42" s="103">
        <f t="shared" si="52"/>
        <v>9.4604380635865368</v>
      </c>
      <c r="AP42" s="33">
        <f t="shared" si="53"/>
        <v>10.993788099318902</v>
      </c>
      <c r="AQ42" s="33">
        <f t="shared" si="1"/>
        <v>11.057151132161657</v>
      </c>
      <c r="AR42" s="33">
        <f t="shared" si="2"/>
        <v>6.6895749412276162</v>
      </c>
      <c r="AS42" s="33">
        <f t="shared" si="3"/>
        <v>15.285979516306462</v>
      </c>
      <c r="AT42" s="33">
        <f t="shared" si="4"/>
        <v>7.0788397713604718</v>
      </c>
      <c r="AU42" s="33">
        <f t="shared" si="5"/>
        <v>11.425892770655043</v>
      </c>
      <c r="AV42" s="33">
        <f t="shared" si="6"/>
        <v>8.2946112380900541</v>
      </c>
      <c r="AW42" s="33">
        <f t="shared" si="7"/>
        <v>9.8621226267241031</v>
      </c>
      <c r="AX42" s="33">
        <f t="shared" si="8"/>
        <v>12.299998370144035</v>
      </c>
      <c r="AY42" s="33">
        <f t="shared" si="9"/>
        <v>8.4851839097276347</v>
      </c>
      <c r="AZ42" s="33">
        <f t="shared" si="10"/>
        <v>3.0302694239713288</v>
      </c>
      <c r="BA42" s="103">
        <f t="shared" si="10"/>
        <v>7.6768471140330599</v>
      </c>
      <c r="BB42" s="100">
        <f t="shared" si="10"/>
        <v>8.6617806853834587</v>
      </c>
      <c r="BC42" s="47" t="s">
        <v>51</v>
      </c>
      <c r="BD42" s="39">
        <v>6621734.1609709766</v>
      </c>
      <c r="BE42" s="37">
        <f t="shared" si="54"/>
        <v>2.0680036770965371</v>
      </c>
      <c r="BF42" s="37">
        <f t="shared" si="55"/>
        <v>0.7787865489699215</v>
      </c>
      <c r="BG42" s="37">
        <f t="shared" si="56"/>
        <v>1.5104413364993079</v>
      </c>
      <c r="BH42" s="37">
        <f t="shared" si="57"/>
        <v>2.9949617849354424</v>
      </c>
      <c r="BI42" s="37">
        <f t="shared" si="58"/>
        <v>4.6407365413818962</v>
      </c>
      <c r="BJ42" s="37">
        <f t="shared" si="59"/>
        <v>4.9796147641095505</v>
      </c>
      <c r="BK42" s="37">
        <f t="shared" si="60"/>
        <v>5.9049425302172631</v>
      </c>
      <c r="BL42" s="37">
        <f t="shared" si="61"/>
        <v>2.5068517433141797</v>
      </c>
      <c r="BM42" s="37">
        <f t="shared" si="62"/>
        <v>4.7551935993377459</v>
      </c>
      <c r="BN42" s="37">
        <f t="shared" si="63"/>
        <v>4.0307641122979296</v>
      </c>
      <c r="BO42" s="33">
        <f t="shared" si="25"/>
        <v>1.0583486713175807</v>
      </c>
      <c r="BP42" s="103">
        <f t="shared" si="26"/>
        <v>35.228645309477344</v>
      </c>
      <c r="BQ42" s="33">
        <f t="shared" si="27"/>
        <v>2.9684685159692972</v>
      </c>
      <c r="BR42" s="33">
        <f t="shared" si="28"/>
        <v>1.8262511173753664</v>
      </c>
      <c r="BS42" s="33">
        <f t="shared" si="29"/>
        <v>0.96666527652096379</v>
      </c>
      <c r="BT42" s="33">
        <f t="shared" si="30"/>
        <v>3.4246575610203256</v>
      </c>
      <c r="BU42" s="33">
        <f t="shared" si="31"/>
        <v>0.94066869322582181</v>
      </c>
      <c r="BV42" s="33">
        <f t="shared" si="32"/>
        <v>1.2290835201806738</v>
      </c>
      <c r="BW42" s="33">
        <f t="shared" si="33"/>
        <v>1.1726874656478703</v>
      </c>
      <c r="BX42" s="33">
        <f t="shared" si="34"/>
        <v>1.5745328603151281</v>
      </c>
      <c r="BY42" s="33">
        <f t="shared" si="35"/>
        <v>3.2171007470251487</v>
      </c>
      <c r="BZ42" s="33">
        <f t="shared" si="36"/>
        <v>2.4565440861403989</v>
      </c>
      <c r="CA42" s="33">
        <f t="shared" si="37"/>
        <v>3.4037524109166504</v>
      </c>
      <c r="CB42" s="106">
        <f t="shared" si="38"/>
        <v>23.180412254337643</v>
      </c>
      <c r="CC42" s="34">
        <f t="shared" si="39"/>
        <v>58.409057563814983</v>
      </c>
      <c r="CD42" s="31"/>
      <c r="CE42" s="31"/>
      <c r="CF42" s="31"/>
      <c r="CG42" s="31"/>
      <c r="CH42" s="31"/>
      <c r="CI42" s="31"/>
      <c r="CJ42" s="31"/>
      <c r="CK42" s="31"/>
    </row>
    <row r="43" spans="1:89" x14ac:dyDescent="0.2">
      <c r="A43" s="22" t="s">
        <v>52</v>
      </c>
      <c r="B43" s="22">
        <v>249.4948152274593</v>
      </c>
      <c r="C43" s="22">
        <v>204.94114931495949</v>
      </c>
      <c r="D43" s="22">
        <v>356.7659445343316</v>
      </c>
      <c r="E43" s="22">
        <v>354.76704494751664</v>
      </c>
      <c r="F43" s="22">
        <v>943.8072748811926</v>
      </c>
      <c r="G43" s="22">
        <v>820.19833488911763</v>
      </c>
      <c r="H43" s="22">
        <v>657.27531513802876</v>
      </c>
      <c r="I43" s="22">
        <v>294.16845431974411</v>
      </c>
      <c r="J43" s="22">
        <v>1205.4511516557786</v>
      </c>
      <c r="K43" s="22">
        <v>560.21658602507625</v>
      </c>
      <c r="L43" s="22">
        <v>424.93406063385282</v>
      </c>
      <c r="M43" s="89">
        <v>6072.0201315670583</v>
      </c>
      <c r="N43" s="28">
        <f>'GDP by Eco_Activity N''MN'!M43</f>
        <v>1232.4084665779999</v>
      </c>
      <c r="O43" s="28">
        <f>'GDP by Eco_Activity N''MN'!N43</f>
        <v>242.25468728551999</v>
      </c>
      <c r="P43" s="28">
        <f>'GDP by Eco_Activity N''MN'!O43</f>
        <v>224.58742175285499</v>
      </c>
      <c r="Q43" s="28">
        <f>'GDP by Eco_Activity N''MN'!P43</f>
        <v>352.44201521999997</v>
      </c>
      <c r="R43" s="28">
        <f>'GDP by Eco_Activity N''MN'!Q43</f>
        <v>176.58352368299998</v>
      </c>
      <c r="S43" s="28">
        <f>'GDP by Eco_Activity N''MN'!R43</f>
        <v>236.54683</v>
      </c>
      <c r="T43" s="28">
        <f>'GDP by Eco_Activity N''MN'!S43</f>
        <v>121.24572129999999</v>
      </c>
      <c r="U43" s="28">
        <f>'GDP by Eco_Activity N''MN'!T43</f>
        <v>264.54587600000002</v>
      </c>
      <c r="V43" s="28">
        <f>'GDP by Eco_Activity N''MN'!U43</f>
        <v>238.22147799999999</v>
      </c>
      <c r="W43" s="28">
        <f>'GDP by Eco_Activity N''MN'!V43</f>
        <v>464.52468212999992</v>
      </c>
      <c r="X43" s="28">
        <f>'GDP by Eco_Activity N''MN'!W43</f>
        <v>828.21548759999996</v>
      </c>
      <c r="Y43" s="90">
        <f t="shared" si="13"/>
        <v>4381.5761895493742</v>
      </c>
      <c r="Z43" s="98">
        <f t="shared" si="14"/>
        <v>10453.596321116433</v>
      </c>
      <c r="AA43" s="93"/>
      <c r="AB43" s="22" t="s">
        <v>52</v>
      </c>
      <c r="AD43" s="37">
        <f t="shared" si="40"/>
        <v>6.052440279610544E-3</v>
      </c>
      <c r="AE43" s="37">
        <f t="shared" si="42"/>
        <v>7.744183876241463E-3</v>
      </c>
      <c r="AF43" s="37">
        <f t="shared" si="43"/>
        <v>3.7035044677941518E-2</v>
      </c>
      <c r="AG43" s="37">
        <f t="shared" si="44"/>
        <v>9.1936513960915144E-3</v>
      </c>
      <c r="AH43" s="37">
        <f t="shared" si="45"/>
        <v>4.6691990276239236E-2</v>
      </c>
      <c r="AI43" s="37">
        <f t="shared" si="46"/>
        <v>4.3572541345039566E-2</v>
      </c>
      <c r="AJ43" s="37">
        <f t="shared" si="47"/>
        <v>3.793700010562185E-2</v>
      </c>
      <c r="AK43" s="37">
        <f t="shared" si="48"/>
        <v>2.9829118070659709E-2</v>
      </c>
      <c r="AL43" s="37">
        <f t="shared" si="49"/>
        <v>7.8576008585064056E-2</v>
      </c>
      <c r="AM43" s="37">
        <f t="shared" si="50"/>
        <v>1.330821639434434E-2</v>
      </c>
      <c r="AN43" s="33">
        <f t="shared" si="51"/>
        <v>6.0614196277783153E-2</v>
      </c>
      <c r="AO43" s="103">
        <f t="shared" si="52"/>
        <v>2.4625029822457761E-2</v>
      </c>
      <c r="AP43" s="33">
        <f t="shared" si="53"/>
        <v>6.8928344301560932E-2</v>
      </c>
      <c r="AQ43" s="33">
        <f t="shared" si="1"/>
        <v>2.2150482887813603E-2</v>
      </c>
      <c r="AR43" s="33">
        <f t="shared" si="2"/>
        <v>2.3471243167123124E-2</v>
      </c>
      <c r="AS43" s="33">
        <f t="shared" si="3"/>
        <v>2.3757025058064502E-2</v>
      </c>
      <c r="AT43" s="33">
        <f t="shared" si="4"/>
        <v>2.006798784596896E-2</v>
      </c>
      <c r="AU43" s="33">
        <f t="shared" si="5"/>
        <v>3.3208873157514522E-2</v>
      </c>
      <c r="AV43" s="33">
        <f t="shared" si="6"/>
        <v>1.2951152962213682E-2</v>
      </c>
      <c r="AW43" s="33">
        <f t="shared" si="7"/>
        <v>2.5023492517741424E-2</v>
      </c>
      <c r="AX43" s="33">
        <f t="shared" si="8"/>
        <v>1.3754650695482908E-2</v>
      </c>
      <c r="AY43" s="33">
        <f t="shared" si="9"/>
        <v>2.4231134631585986E-2</v>
      </c>
      <c r="AZ43" s="33">
        <f t="shared" si="10"/>
        <v>1.1135119647395797E-2</v>
      </c>
      <c r="BA43" s="103">
        <f t="shared" si="10"/>
        <v>2.1913934673687459E-2</v>
      </c>
      <c r="BB43" s="100">
        <f t="shared" si="10"/>
        <v>2.3411054082045957E-2</v>
      </c>
      <c r="BC43" s="47" t="s">
        <v>52</v>
      </c>
      <c r="BD43" s="39">
        <v>17248.549986954786</v>
      </c>
      <c r="BE43" s="37">
        <f t="shared" si="54"/>
        <v>1.4464683432297449</v>
      </c>
      <c r="BF43" s="37">
        <f t="shared" si="55"/>
        <v>1.1881645093063364</v>
      </c>
      <c r="BG43" s="37">
        <f t="shared" si="56"/>
        <v>2.0683822396906204</v>
      </c>
      <c r="BH43" s="37">
        <f t="shared" si="57"/>
        <v>2.0567934418593432</v>
      </c>
      <c r="BI43" s="37">
        <f t="shared" si="58"/>
        <v>5.4718064741384147</v>
      </c>
      <c r="BJ43" s="37">
        <f t="shared" si="59"/>
        <v>4.755172669641448</v>
      </c>
      <c r="BK43" s="37">
        <f t="shared" si="60"/>
        <v>3.8106119971541452</v>
      </c>
      <c r="BL43" s="37">
        <f t="shared" si="61"/>
        <v>1.7054677323150413</v>
      </c>
      <c r="BM43" s="37">
        <f t="shared" si="62"/>
        <v>6.9887100803689055</v>
      </c>
      <c r="BN43" s="37">
        <f t="shared" si="63"/>
        <v>3.2479053975480401</v>
      </c>
      <c r="BO43" s="33">
        <f t="shared" si="25"/>
        <v>2.4635929452344332</v>
      </c>
      <c r="BP43" s="103">
        <f t="shared" si="26"/>
        <v>35.203075830486476</v>
      </c>
      <c r="BQ43" s="33">
        <f t="shared" si="27"/>
        <v>7.1449975070952636</v>
      </c>
      <c r="BR43" s="33">
        <f t="shared" si="28"/>
        <v>1.4044930586555922</v>
      </c>
      <c r="BS43" s="33">
        <f t="shared" si="29"/>
        <v>1.3020655181027521</v>
      </c>
      <c r="BT43" s="33">
        <f t="shared" si="30"/>
        <v>2.0433138755811631</v>
      </c>
      <c r="BU43" s="33">
        <f t="shared" si="31"/>
        <v>1.0237586569105896</v>
      </c>
      <c r="BV43" s="33">
        <f t="shared" si="32"/>
        <v>1.3714012492580665</v>
      </c>
      <c r="BW43" s="33">
        <f t="shared" si="33"/>
        <v>0.70293283430606679</v>
      </c>
      <c r="BX43" s="33">
        <f t="shared" si="34"/>
        <v>1.5337282044002432</v>
      </c>
      <c r="BY43" s="33">
        <f t="shared" si="35"/>
        <v>1.3811101697253902</v>
      </c>
      <c r="BZ43" s="33">
        <f t="shared" si="36"/>
        <v>2.6931230884991701</v>
      </c>
      <c r="CA43" s="33">
        <f t="shared" si="37"/>
        <v>4.8016528243034102</v>
      </c>
      <c r="CB43" s="106">
        <f t="shared" si="38"/>
        <v>25.402576986837708</v>
      </c>
      <c r="CC43" s="34">
        <f t="shared" si="39"/>
        <v>60.605652817324184</v>
      </c>
      <c r="CD43" s="31"/>
      <c r="CE43" s="31"/>
      <c r="CF43" s="31"/>
      <c r="CG43" s="31"/>
      <c r="CH43" s="31"/>
      <c r="CI43" s="31"/>
      <c r="CJ43" s="31"/>
      <c r="CK43" s="31"/>
    </row>
    <row r="44" spans="1:89" x14ac:dyDescent="0.2">
      <c r="A44" s="22" t="s">
        <v>53</v>
      </c>
      <c r="B44" s="22">
        <v>19270.751963703973</v>
      </c>
      <c r="C44" s="22">
        <v>8210.9212733591885</v>
      </c>
      <c r="D44" s="22">
        <v>20022.792046393304</v>
      </c>
      <c r="E44" s="22">
        <v>14941.321562695208</v>
      </c>
      <c r="F44" s="22">
        <v>26324.541294336712</v>
      </c>
      <c r="G44" s="22">
        <v>48726.809086980698</v>
      </c>
      <c r="H44" s="22">
        <v>10957.714612193722</v>
      </c>
      <c r="I44" s="22">
        <v>23491.665768120172</v>
      </c>
      <c r="J44" s="22">
        <v>43830.858448774889</v>
      </c>
      <c r="K44" s="22">
        <v>40401.945810363773</v>
      </c>
      <c r="L44" s="22">
        <v>8064.44559054199</v>
      </c>
      <c r="M44" s="89">
        <v>264243.76745746366</v>
      </c>
      <c r="N44" s="28">
        <f>'GDP by Eco_Activity N''MN'!M44</f>
        <v>47478.722000851878</v>
      </c>
      <c r="O44" s="28">
        <f>'GDP by Eco_Activity N''MN'!N44</f>
        <v>6702.4497327901927</v>
      </c>
      <c r="P44" s="28">
        <f>'GDP by Eco_Activity N''MN'!O44</f>
        <v>6940.1648768665118</v>
      </c>
      <c r="Q44" s="28">
        <f>'GDP by Eco_Activity N''MN'!P44</f>
        <v>14256.714637398247</v>
      </c>
      <c r="R44" s="28">
        <f>'GDP by Eco_Activity N''MN'!Q44</f>
        <v>6468.3705040585655</v>
      </c>
      <c r="S44" s="28">
        <f>'GDP by Eco_Activity N''MN'!R44</f>
        <v>242.36414883577024</v>
      </c>
      <c r="T44" s="28">
        <f>'GDP by Eco_Activity N''MN'!S44</f>
        <v>213.85071956097372</v>
      </c>
      <c r="U44" s="28">
        <f>'GDP by Eco_Activity N''MN'!T44</f>
        <v>5057.6304993495696</v>
      </c>
      <c r="V44" s="28">
        <f>'GDP by Eco_Activity N''MN'!U44</f>
        <v>10692.648624491447</v>
      </c>
      <c r="W44" s="28">
        <f>'GDP by Eco_Activity N''MN'!V44</f>
        <v>11753.591211139892</v>
      </c>
      <c r="X44" s="28">
        <f>'GDP by Eco_Activity N''MN'!W44</f>
        <v>28513.429274796494</v>
      </c>
      <c r="Y44" s="90">
        <f t="shared" si="13"/>
        <v>138319.93623013952</v>
      </c>
      <c r="Z44" s="98">
        <f t="shared" si="14"/>
        <v>402563.70368760318</v>
      </c>
      <c r="AA44" s="93"/>
      <c r="AB44" s="22" t="s">
        <v>53</v>
      </c>
      <c r="AD44" s="37">
        <f t="shared" si="40"/>
        <v>0.46748496676041995</v>
      </c>
      <c r="AE44" s="37">
        <f t="shared" si="42"/>
        <v>0.31026899354660148</v>
      </c>
      <c r="AF44" s="37">
        <f t="shared" si="43"/>
        <v>2.0785195710964199</v>
      </c>
      <c r="AG44" s="37">
        <f t="shared" si="44"/>
        <v>0.38719859637652232</v>
      </c>
      <c r="AH44" s="37">
        <f t="shared" si="45"/>
        <v>1.3023265012407899</v>
      </c>
      <c r="AI44" s="37">
        <f t="shared" si="46"/>
        <v>2.588582313863566</v>
      </c>
      <c r="AJ44" s="37">
        <f t="shared" si="47"/>
        <v>0.63246376491846368</v>
      </c>
      <c r="AK44" s="37">
        <f t="shared" si="48"/>
        <v>2.3820897910150229</v>
      </c>
      <c r="AL44" s="37">
        <f t="shared" si="49"/>
        <v>2.8570663398769778</v>
      </c>
      <c r="AM44" s="37">
        <f t="shared" si="50"/>
        <v>0.95976779518774791</v>
      </c>
      <c r="AN44" s="33">
        <f t="shared" si="51"/>
        <v>1.150342919481359</v>
      </c>
      <c r="AO44" s="103">
        <f t="shared" si="52"/>
        <v>1.071638517832008</v>
      </c>
      <c r="AP44" s="33">
        <f t="shared" si="53"/>
        <v>2.655474857422758</v>
      </c>
      <c r="AQ44" s="33">
        <f t="shared" si="1"/>
        <v>0.61283643167499569</v>
      </c>
      <c r="AR44" s="33">
        <f t="shared" si="2"/>
        <v>0.72530463270608458</v>
      </c>
      <c r="AS44" s="33">
        <f t="shared" si="3"/>
        <v>0.96100099380865522</v>
      </c>
      <c r="AT44" s="33">
        <f t="shared" si="4"/>
        <v>0.73510358130410436</v>
      </c>
      <c r="AU44" s="33">
        <f t="shared" si="5"/>
        <v>3.4025568115269453E-2</v>
      </c>
      <c r="AV44" s="33">
        <f t="shared" si="6"/>
        <v>2.2842978295792713E-2</v>
      </c>
      <c r="AW44" s="33">
        <f t="shared" si="7"/>
        <v>0.47840314455695676</v>
      </c>
      <c r="AX44" s="33">
        <f t="shared" si="8"/>
        <v>0.61738197610970935</v>
      </c>
      <c r="AY44" s="33">
        <f t="shared" si="9"/>
        <v>0.61310595970022719</v>
      </c>
      <c r="AZ44" s="33">
        <f t="shared" si="10"/>
        <v>0.38335487718597083</v>
      </c>
      <c r="BA44" s="103">
        <f t="shared" si="10"/>
        <v>0.69179078840293573</v>
      </c>
      <c r="BB44" s="100">
        <f t="shared" si="10"/>
        <v>0.90155008372206602</v>
      </c>
      <c r="BC44" s="47" t="s">
        <v>53</v>
      </c>
      <c r="BD44" s="39">
        <v>779533.84816995019</v>
      </c>
      <c r="BE44" s="37">
        <f t="shared" si="54"/>
        <v>2.4720866206059418</v>
      </c>
      <c r="BF44" s="37">
        <f t="shared" si="55"/>
        <v>1.0533117057886989</v>
      </c>
      <c r="BG44" s="37">
        <f t="shared" si="56"/>
        <v>2.5685596710648584</v>
      </c>
      <c r="BH44" s="37">
        <f t="shared" si="57"/>
        <v>1.9166995246930922</v>
      </c>
      <c r="BI44" s="37">
        <f t="shared" si="58"/>
        <v>3.3769593656692076</v>
      </c>
      <c r="BJ44" s="37">
        <f t="shared" si="59"/>
        <v>6.2507624526340662</v>
      </c>
      <c r="BK44" s="37">
        <f t="shared" si="60"/>
        <v>1.4056752811848106</v>
      </c>
      <c r="BL44" s="37">
        <f t="shared" si="61"/>
        <v>3.013553012902479</v>
      </c>
      <c r="BM44" s="37">
        <f t="shared" si="62"/>
        <v>5.6227011247392422</v>
      </c>
      <c r="BN44" s="37">
        <f t="shared" si="63"/>
        <v>5.1828340623325362</v>
      </c>
      <c r="BO44" s="33">
        <f t="shared" si="25"/>
        <v>1.0345215425185512</v>
      </c>
      <c r="BP44" s="103">
        <f t="shared" si="26"/>
        <v>33.89766436413349</v>
      </c>
      <c r="BQ44" s="33">
        <f t="shared" si="27"/>
        <v>6.0906556030009353</v>
      </c>
      <c r="BR44" s="33">
        <f t="shared" si="28"/>
        <v>0.85980227138629095</v>
      </c>
      <c r="BS44" s="33">
        <f t="shared" si="29"/>
        <v>0.89029679636867431</v>
      </c>
      <c r="BT44" s="33">
        <f t="shared" si="30"/>
        <v>1.8288769205939686</v>
      </c>
      <c r="BU44" s="33">
        <f t="shared" si="31"/>
        <v>0.82977416814469895</v>
      </c>
      <c r="BV44" s="33">
        <f t="shared" si="32"/>
        <v>3.1090907650097473E-2</v>
      </c>
      <c r="BW44" s="33">
        <f t="shared" si="33"/>
        <v>2.7433153808909531E-2</v>
      </c>
      <c r="BX44" s="33">
        <f t="shared" si="34"/>
        <v>0.64880191042672075</v>
      </c>
      <c r="BY44" s="33">
        <f t="shared" si="35"/>
        <v>1.3716721409331656</v>
      </c>
      <c r="BZ44" s="33">
        <f t="shared" si="36"/>
        <v>1.5077717585622314</v>
      </c>
      <c r="CA44" s="33">
        <f t="shared" si="37"/>
        <v>3.6577538411879371</v>
      </c>
      <c r="CB44" s="106">
        <f t="shared" si="38"/>
        <v>17.74392947206363</v>
      </c>
      <c r="CC44" s="34">
        <f t="shared" si="39"/>
        <v>51.641593836197117</v>
      </c>
      <c r="CD44" s="31"/>
      <c r="CE44" s="31"/>
      <c r="CF44" s="31"/>
      <c r="CG44" s="31"/>
      <c r="CH44" s="31"/>
      <c r="CI44" s="31"/>
      <c r="CJ44" s="31"/>
      <c r="CK44" s="31"/>
    </row>
    <row r="45" spans="1:89" x14ac:dyDescent="0.2">
      <c r="A45" s="22" t="s">
        <v>54</v>
      </c>
      <c r="B45" s="22">
        <v>62557.841878083898</v>
      </c>
      <c r="C45" s="22">
        <v>40602.782671169371</v>
      </c>
      <c r="D45" s="22">
        <v>15474.33706510961</v>
      </c>
      <c r="E45" s="22">
        <v>45335.857253950599</v>
      </c>
      <c r="F45" s="22">
        <v>29095.350875340944</v>
      </c>
      <c r="G45" s="22">
        <v>49988.250529076977</v>
      </c>
      <c r="H45" s="22">
        <v>17016.806308577849</v>
      </c>
      <c r="I45" s="22">
        <v>12057.012522346748</v>
      </c>
      <c r="J45" s="22">
        <v>5794.9556550241705</v>
      </c>
      <c r="K45" s="22">
        <v>65527.231402818361</v>
      </c>
      <c r="L45" s="22">
        <v>1826.3798172406198</v>
      </c>
      <c r="M45" s="89">
        <v>345276.80597873917</v>
      </c>
      <c r="N45" s="28">
        <f>'GDP by Eco_Activity N''MN'!M45</f>
        <v>19372.243503685964</v>
      </c>
      <c r="O45" s="28">
        <f>'GDP by Eco_Activity N''MN'!N45</f>
        <v>13945.035543630191</v>
      </c>
      <c r="P45" s="28">
        <f>'GDP by Eco_Activity N''MN'!O45</f>
        <v>10888.305979606421</v>
      </c>
      <c r="Q45" s="28">
        <f>'GDP by Eco_Activity N''MN'!P45</f>
        <v>11473.381588344717</v>
      </c>
      <c r="R45" s="28">
        <f>'GDP by Eco_Activity N''MN'!Q45</f>
        <v>13102.144427661957</v>
      </c>
      <c r="S45" s="28">
        <f>'GDP by Eco_Activity N''MN'!R45</f>
        <v>14288.026490137732</v>
      </c>
      <c r="T45" s="28">
        <f>'GDP by Eco_Activity N''MN'!S45</f>
        <v>5752.9707874549258</v>
      </c>
      <c r="U45" s="28">
        <f>'GDP by Eco_Activity N''MN'!T45</f>
        <v>10320.192055994115</v>
      </c>
      <c r="V45" s="28">
        <f>'GDP by Eco_Activity N''MN'!U45</f>
        <v>16334.477113840547</v>
      </c>
      <c r="W45" s="28">
        <f>'GDP by Eco_Activity N''MN'!V45</f>
        <v>42111.308049767322</v>
      </c>
      <c r="X45" s="28">
        <f>'GDP by Eco_Activity N''MN'!W45</f>
        <v>78674.187401490621</v>
      </c>
      <c r="Y45" s="90">
        <f t="shared" si="13"/>
        <v>236262.2729416145</v>
      </c>
      <c r="Z45" s="98">
        <f t="shared" si="14"/>
        <v>581539.07892035367</v>
      </c>
      <c r="AA45" s="93"/>
      <c r="AB45" s="22" t="s">
        <v>54</v>
      </c>
      <c r="AD45" s="37">
        <f t="shared" si="40"/>
        <v>1.5175770351910332</v>
      </c>
      <c r="AE45" s="37">
        <f t="shared" si="42"/>
        <v>1.5342717455408268</v>
      </c>
      <c r="AF45" s="37">
        <f t="shared" si="43"/>
        <v>1.6063550160761271</v>
      </c>
      <c r="AG45" s="37">
        <f t="shared" si="44"/>
        <v>1.1748612879120415</v>
      </c>
      <c r="AH45" s="37">
        <f t="shared" si="45"/>
        <v>1.4394038659282424</v>
      </c>
      <c r="AI45" s="37">
        <f t="shared" si="46"/>
        <v>2.6555956288778142</v>
      </c>
      <c r="AJ45" s="37">
        <f t="shared" si="47"/>
        <v>0.98218595443569112</v>
      </c>
      <c r="AK45" s="37">
        <f t="shared" si="48"/>
        <v>1.2225989728918554</v>
      </c>
      <c r="AL45" s="37">
        <f t="shared" si="49"/>
        <v>0.37773781598183759</v>
      </c>
      <c r="AM45" s="37">
        <f t="shared" si="50"/>
        <v>1.5566311262193655</v>
      </c>
      <c r="AN45" s="33">
        <f t="shared" si="51"/>
        <v>0.26052170201388947</v>
      </c>
      <c r="AO45" s="103">
        <f t="shared" si="52"/>
        <v>1.4002673673670962</v>
      </c>
      <c r="AP45" s="33">
        <f t="shared" si="53"/>
        <v>1.0834854728184646</v>
      </c>
      <c r="AQ45" s="33">
        <f t="shared" si="1"/>
        <v>1.2750600396642806</v>
      </c>
      <c r="AR45" s="33">
        <f t="shared" si="2"/>
        <v>1.1379180335691899</v>
      </c>
      <c r="AS45" s="33">
        <f t="shared" si="3"/>
        <v>0.77338513038775092</v>
      </c>
      <c r="AT45" s="33">
        <f t="shared" si="4"/>
        <v>1.4890045778136389</v>
      </c>
      <c r="AU45" s="33">
        <f t="shared" si="5"/>
        <v>2.0058998862178425</v>
      </c>
      <c r="AV45" s="33">
        <f t="shared" si="6"/>
        <v>0.61451739374060399</v>
      </c>
      <c r="AW45" s="33">
        <f t="shared" si="7"/>
        <v>0.97619079382217699</v>
      </c>
      <c r="AX45" s="33">
        <f t="shared" si="8"/>
        <v>0.94313505600127534</v>
      </c>
      <c r="AY45" s="33">
        <f t="shared" si="9"/>
        <v>2.1966642766692352</v>
      </c>
      <c r="AZ45" s="33">
        <f t="shared" si="10"/>
        <v>1.057751880993969</v>
      </c>
      <c r="BA45" s="103">
        <f t="shared" si="10"/>
        <v>1.1816377922283563</v>
      </c>
      <c r="BB45" s="100">
        <f t="shared" si="10"/>
        <v>1.3023692908368958</v>
      </c>
      <c r="BC45" s="40" t="s">
        <v>54</v>
      </c>
      <c r="BD45" s="39">
        <v>940890.30356279202</v>
      </c>
      <c r="BE45" s="37">
        <f t="shared" si="54"/>
        <v>6.6487922812256919</v>
      </c>
      <c r="BF45" s="37">
        <f t="shared" si="55"/>
        <v>4.3153577539721839</v>
      </c>
      <c r="BG45" s="37">
        <f t="shared" si="56"/>
        <v>1.6446483725588636</v>
      </c>
      <c r="BH45" s="37">
        <f t="shared" si="57"/>
        <v>4.8183998795907481</v>
      </c>
      <c r="BI45" s="37">
        <f t="shared" si="58"/>
        <v>3.0923212584047226</v>
      </c>
      <c r="BJ45" s="37">
        <f t="shared" si="59"/>
        <v>5.3128670090222601</v>
      </c>
      <c r="BK45" s="37">
        <f t="shared" si="60"/>
        <v>1.8085855751878519</v>
      </c>
      <c r="BL45" s="37">
        <f t="shared" si="61"/>
        <v>1.2814472076810068</v>
      </c>
      <c r="BM45" s="37">
        <f t="shared" si="62"/>
        <v>0.61590130465590809</v>
      </c>
      <c r="BN45" s="37">
        <f t="shared" si="63"/>
        <v>6.9643858752387793</v>
      </c>
      <c r="BO45" s="33">
        <f t="shared" si="25"/>
        <v>0.19411187577604078</v>
      </c>
      <c r="BP45" s="103">
        <f t="shared" si="26"/>
        <v>36.696818393314061</v>
      </c>
      <c r="BQ45" s="33">
        <f t="shared" si="27"/>
        <v>2.0589268940630676</v>
      </c>
      <c r="BR45" s="33">
        <f t="shared" si="28"/>
        <v>1.4821106659113894</v>
      </c>
      <c r="BS45" s="33">
        <f t="shared" si="29"/>
        <v>1.1572343702955135</v>
      </c>
      <c r="BT45" s="33">
        <f t="shared" si="30"/>
        <v>1.2194175606762452</v>
      </c>
      <c r="BU45" s="33">
        <f t="shared" si="31"/>
        <v>1.3925262464762516</v>
      </c>
      <c r="BV45" s="33">
        <f t="shared" si="32"/>
        <v>1.5185645378674257</v>
      </c>
      <c r="BW45" s="33">
        <f t="shared" si="33"/>
        <v>0.61143905571888924</v>
      </c>
      <c r="BX45" s="33">
        <f t="shared" si="34"/>
        <v>1.0968539070830565</v>
      </c>
      <c r="BY45" s="33">
        <f t="shared" si="35"/>
        <v>1.7360660485061994</v>
      </c>
      <c r="BZ45" s="33">
        <f t="shared" si="36"/>
        <v>4.4756873240491366</v>
      </c>
      <c r="CA45" s="33">
        <f t="shared" si="37"/>
        <v>8.361674799238715</v>
      </c>
      <c r="CB45" s="106">
        <f t="shared" si="38"/>
        <v>25.110501409885892</v>
      </c>
      <c r="CC45" s="34">
        <f t="shared" si="39"/>
        <v>61.807319803199952</v>
      </c>
      <c r="CD45" s="31"/>
      <c r="CE45" s="31"/>
      <c r="CF45" s="31"/>
      <c r="CG45" s="31"/>
      <c r="CH45" s="31"/>
      <c r="CI45" s="31"/>
      <c r="CJ45" s="31"/>
      <c r="CK45" s="31"/>
    </row>
    <row r="46" spans="1:89" s="32" customFormat="1" x14ac:dyDescent="0.2">
      <c r="A46" s="22" t="s">
        <v>55</v>
      </c>
      <c r="B46" s="22">
        <v>3131.3472482746802</v>
      </c>
      <c r="C46" s="22">
        <v>1990.0872497947601</v>
      </c>
      <c r="D46" s="22">
        <v>3331.69667426145</v>
      </c>
      <c r="E46" s="22">
        <v>2374.34145272141</v>
      </c>
      <c r="F46" s="22">
        <v>1217.8023286238099</v>
      </c>
      <c r="G46" s="22">
        <v>1314.71330302515</v>
      </c>
      <c r="H46" s="22">
        <v>1770.3376431763427</v>
      </c>
      <c r="I46" s="22">
        <v>1846.4712639887621</v>
      </c>
      <c r="J46" s="22">
        <v>1218.8494591869801</v>
      </c>
      <c r="K46" s="22">
        <v>2048.2605161693514</v>
      </c>
      <c r="L46" s="22">
        <v>803.42586673103483</v>
      </c>
      <c r="M46" s="89">
        <v>21047.333005953729</v>
      </c>
      <c r="N46" s="28">
        <f>'GDP by Eco_Activity N''MN'!M46</f>
        <v>621.01494038474686</v>
      </c>
      <c r="O46" s="28">
        <f>'GDP by Eco_Activity N''MN'!N46</f>
        <v>308.1749210627666</v>
      </c>
      <c r="P46" s="28">
        <f>'GDP by Eco_Activity N''MN'!O46</f>
        <v>437.70653117292215</v>
      </c>
      <c r="Q46" s="28">
        <f>'GDP by Eco_Activity N''MN'!P46</f>
        <v>828.71260051193212</v>
      </c>
      <c r="R46" s="28">
        <f>'GDP by Eco_Activity N''MN'!Q46</f>
        <v>332.8174933527344</v>
      </c>
      <c r="S46" s="28">
        <f>'GDP by Eco_Activity N''MN'!R46</f>
        <v>622.49485732351673</v>
      </c>
      <c r="T46" s="28">
        <f>'GDP by Eco_Activity N''MN'!S46</f>
        <v>630.40930187777383</v>
      </c>
      <c r="U46" s="28">
        <f>'GDP by Eco_Activity N''MN'!T46</f>
        <v>418.92889515221765</v>
      </c>
      <c r="V46" s="28">
        <f>'GDP by Eco_Activity N''MN'!U46</f>
        <v>357.29239452891142</v>
      </c>
      <c r="W46" s="28">
        <f>'GDP by Eco_Activity N''MN'!V46</f>
        <v>378.94430816196842</v>
      </c>
      <c r="X46" s="28">
        <f>'GDP by Eco_Activity N''MN'!W46</f>
        <v>29182.915821335653</v>
      </c>
      <c r="Y46" s="90">
        <f t="shared" si="13"/>
        <v>34119.412064865144</v>
      </c>
      <c r="Z46" s="98">
        <f t="shared" si="14"/>
        <v>55166.74507081887</v>
      </c>
      <c r="AA46" s="94"/>
      <c r="AB46" s="28" t="s">
        <v>55</v>
      </c>
      <c r="AD46" s="33">
        <f t="shared" si="40"/>
        <v>7.5962669595465937E-2</v>
      </c>
      <c r="AE46" s="33">
        <f t="shared" si="42"/>
        <v>7.5200132543851911E-2</v>
      </c>
      <c r="AF46" s="33">
        <f t="shared" si="43"/>
        <v>0.34585569916342784</v>
      </c>
      <c r="AG46" s="33">
        <f t="shared" si="44"/>
        <v>6.1530144703376977E-2</v>
      </c>
      <c r="AH46" s="33">
        <f t="shared" si="45"/>
        <v>6.0247061025930554E-2</v>
      </c>
      <c r="AI46" s="33">
        <f t="shared" si="46"/>
        <v>6.9843350463130699E-2</v>
      </c>
      <c r="AJ46" s="33">
        <f t="shared" si="47"/>
        <v>0.10218138093633301</v>
      </c>
      <c r="AK46" s="33">
        <f t="shared" si="48"/>
        <v>0.18723492794279634</v>
      </c>
      <c r="AL46" s="33">
        <f t="shared" si="49"/>
        <v>7.9449362537358958E-2</v>
      </c>
      <c r="AM46" s="33">
        <f t="shared" si="50"/>
        <v>4.8657420828224135E-2</v>
      </c>
      <c r="AN46" s="33">
        <f t="shared" si="51"/>
        <v>0.11460369429563053</v>
      </c>
      <c r="AO46" s="103">
        <f t="shared" si="52"/>
        <v>8.535729324419257E-2</v>
      </c>
      <c r="AP46" s="33">
        <f t="shared" si="53"/>
        <v>3.4733233978917963E-2</v>
      </c>
      <c r="AQ46" s="33">
        <f t="shared" si="1"/>
        <v>2.8177879206146263E-2</v>
      </c>
      <c r="AR46" s="33">
        <f t="shared" si="2"/>
        <v>4.5743952839456002E-2</v>
      </c>
      <c r="AS46" s="33">
        <f t="shared" si="3"/>
        <v>5.5860950641785326E-2</v>
      </c>
      <c r="AT46" s="33">
        <f t="shared" si="4"/>
        <v>3.7823332960092743E-2</v>
      </c>
      <c r="AU46" s="33">
        <f t="shared" si="5"/>
        <v>8.7392220635811382E-2</v>
      </c>
      <c r="AV46" s="33">
        <f t="shared" si="6"/>
        <v>6.7338683871736679E-2</v>
      </c>
      <c r="AW46" s="33">
        <f t="shared" si="7"/>
        <v>3.9626639552329285E-2</v>
      </c>
      <c r="AX46" s="33">
        <f t="shared" si="8"/>
        <v>2.0629676736779567E-2</v>
      </c>
      <c r="AY46" s="33">
        <f t="shared" si="9"/>
        <v>1.9766980963944043E-2</v>
      </c>
      <c r="AZ46" s="33">
        <f t="shared" si="10"/>
        <v>0.39235593175407352</v>
      </c>
      <c r="BA46" s="103">
        <f t="shared" si="10"/>
        <v>0.17064420079637488</v>
      </c>
      <c r="BB46" s="100">
        <f t="shared" si="10"/>
        <v>0.12354711361624979</v>
      </c>
      <c r="BC46" s="35" t="s">
        <v>55</v>
      </c>
      <c r="BD46" s="36">
        <v>143491.31965001317</v>
      </c>
      <c r="BE46" s="33">
        <f t="shared" si="54"/>
        <v>2.1822555231301011</v>
      </c>
      <c r="BF46" s="33">
        <f t="shared" si="55"/>
        <v>1.3869042773101135</v>
      </c>
      <c r="BG46" s="33">
        <f t="shared" si="56"/>
        <v>2.3218802937959766</v>
      </c>
      <c r="BH46" s="33">
        <f t="shared" si="57"/>
        <v>1.6546934396537847</v>
      </c>
      <c r="BI46" s="33">
        <f t="shared" si="58"/>
        <v>0.84869407542848396</v>
      </c>
      <c r="BJ46" s="33">
        <f t="shared" si="59"/>
        <v>0.91623194088105209</v>
      </c>
      <c r="BK46" s="33">
        <f t="shared" si="60"/>
        <v>1.2337593991708613</v>
      </c>
      <c r="BL46" s="33">
        <f t="shared" si="61"/>
        <v>1.286817396684659</v>
      </c>
      <c r="BM46" s="33">
        <f t="shared" si="62"/>
        <v>0.84942382728087762</v>
      </c>
      <c r="BN46" s="33">
        <f t="shared" si="63"/>
        <v>1.427445591249159</v>
      </c>
      <c r="BO46" s="33">
        <f t="shared" si="25"/>
        <v>0.55991252201920994</v>
      </c>
      <c r="BP46" s="103">
        <f t="shared" si="26"/>
        <v>14.668018286604278</v>
      </c>
      <c r="BQ46" s="33">
        <f t="shared" si="27"/>
        <v>0.43278920418283984</v>
      </c>
      <c r="BR46" s="33">
        <f t="shared" si="28"/>
        <v>0.21476903398367922</v>
      </c>
      <c r="BS46" s="33">
        <f t="shared" si="29"/>
        <v>0.30504042491247796</v>
      </c>
      <c r="BT46" s="33">
        <f t="shared" si="30"/>
        <v>0.57753500527643664</v>
      </c>
      <c r="BU46" s="33">
        <f t="shared" si="31"/>
        <v>0.23194259706057685</v>
      </c>
      <c r="BV46" s="33">
        <f t="shared" si="32"/>
        <v>0.43382056757288984</v>
      </c>
      <c r="BW46" s="33">
        <f t="shared" si="33"/>
        <v>0.43933619358675674</v>
      </c>
      <c r="BX46" s="33">
        <f t="shared" si="34"/>
        <v>0.2919541726802839</v>
      </c>
      <c r="BY46" s="33">
        <f t="shared" si="35"/>
        <v>0.24899930908739024</v>
      </c>
      <c r="BZ46" s="33">
        <f t="shared" si="36"/>
        <v>0.26408866340224896</v>
      </c>
      <c r="CA46" s="33">
        <f t="shared" si="37"/>
        <v>20.337756940639423</v>
      </c>
      <c r="CB46" s="106">
        <f t="shared" si="38"/>
        <v>23.778032112385002</v>
      </c>
      <c r="CC46" s="34">
        <f t="shared" si="39"/>
        <v>38.446050398989279</v>
      </c>
      <c r="CD46" s="34"/>
      <c r="CE46" s="34"/>
      <c r="CF46" s="34"/>
      <c r="CG46" s="34"/>
      <c r="CH46" s="34"/>
      <c r="CI46" s="34"/>
      <c r="CJ46" s="34"/>
      <c r="CK46" s="34"/>
    </row>
    <row r="47" spans="1:89" s="32" customFormat="1" x14ac:dyDescent="0.2">
      <c r="A47" s="22" t="s">
        <v>56</v>
      </c>
      <c r="B47" s="28">
        <v>26435.989825874552</v>
      </c>
      <c r="C47" s="28">
        <v>10123.288142937035</v>
      </c>
      <c r="D47" s="28">
        <v>24024.659481591476</v>
      </c>
      <c r="E47" s="28">
        <v>50844.601391777636</v>
      </c>
      <c r="F47" s="28">
        <v>36408.716165343052</v>
      </c>
      <c r="G47" s="28">
        <v>36724.23162349929</v>
      </c>
      <c r="H47" s="28">
        <v>32798.356000864245</v>
      </c>
      <c r="I47" s="28">
        <v>27259.402393930573</v>
      </c>
      <c r="J47" s="28">
        <v>38661.611887085674</v>
      </c>
      <c r="K47" s="28">
        <v>136542.66820025523</v>
      </c>
      <c r="L47" s="28">
        <v>6697.2346315842151</v>
      </c>
      <c r="M47" s="90">
        <v>426520.759744743</v>
      </c>
      <c r="N47" s="28">
        <f>'GDP by Eco_Activity N''MN'!M47</f>
        <v>41665.844574791838</v>
      </c>
      <c r="O47" s="28">
        <f>'GDP by Eco_Activity N''MN'!N47</f>
        <v>7644.714882361216</v>
      </c>
      <c r="P47" s="28">
        <f>'GDP by Eco_Activity N''MN'!O47</f>
        <v>10613.682834953934</v>
      </c>
      <c r="Q47" s="28">
        <f>'GDP by Eco_Activity N''MN'!P47</f>
        <v>37930.865482658141</v>
      </c>
      <c r="R47" s="28">
        <f>'GDP by Eco_Activity N''MN'!Q47</f>
        <v>10189.257093556207</v>
      </c>
      <c r="S47" s="28">
        <f>'GDP by Eco_Activity N''MN'!R47</f>
        <v>6237.1196806957596</v>
      </c>
      <c r="T47" s="28">
        <f>'GDP by Eco_Activity N''MN'!S47</f>
        <v>5936.0150894705384</v>
      </c>
      <c r="U47" s="28">
        <f>'GDP by Eco_Activity N''MN'!T47</f>
        <v>17744.164506765646</v>
      </c>
      <c r="V47" s="28">
        <f>'GDP by Eco_Activity N''MN'!U47</f>
        <v>13217.472013636425</v>
      </c>
      <c r="W47" s="28">
        <f>'GDP by Eco_Activity N''MN'!V47</f>
        <v>25775.407860514762</v>
      </c>
      <c r="X47" s="28">
        <f>'GDP by Eco_Activity N''MN'!W47</f>
        <v>282402.52726492984</v>
      </c>
      <c r="Y47" s="90">
        <f t="shared" si="13"/>
        <v>459357.07128433429</v>
      </c>
      <c r="Z47" s="98">
        <f t="shared" si="14"/>
        <v>885877.83102907729</v>
      </c>
      <c r="AA47" s="94"/>
      <c r="AB47" s="28" t="s">
        <v>56</v>
      </c>
      <c r="AD47" s="33">
        <f t="shared" si="40"/>
        <v>0.64130490851133282</v>
      </c>
      <c r="AE47" s="33">
        <f t="shared" si="42"/>
        <v>0.38253227852546684</v>
      </c>
      <c r="AF47" s="33">
        <f t="shared" si="43"/>
        <v>2.4939441415419363</v>
      </c>
      <c r="AG47" s="33">
        <f t="shared" si="44"/>
        <v>1.3176182715572864</v>
      </c>
      <c r="AH47" s="33">
        <f t="shared" si="45"/>
        <v>1.801210338600695</v>
      </c>
      <c r="AI47" s="33">
        <f t="shared" si="46"/>
        <v>1.9509526326898219</v>
      </c>
      <c r="AJ47" s="33">
        <f t="shared" si="47"/>
        <v>1.8930746468208852</v>
      </c>
      <c r="AK47" s="33">
        <f t="shared" si="48"/>
        <v>2.7641438794805655</v>
      </c>
      <c r="AL47" s="33">
        <f t="shared" si="49"/>
        <v>2.5201146835185368</v>
      </c>
      <c r="AM47" s="33">
        <f t="shared" si="50"/>
        <v>3.243637230313666</v>
      </c>
      <c r="AN47" s="33">
        <f t="shared" si="51"/>
        <v>0.95531879433642208</v>
      </c>
      <c r="AO47" s="103">
        <f t="shared" si="52"/>
        <v>1.7297515820160856</v>
      </c>
      <c r="AP47" s="33">
        <f t="shared" si="53"/>
        <v>2.330361855141319</v>
      </c>
      <c r="AQ47" s="33">
        <f t="shared" si="1"/>
        <v>0.69899215607077136</v>
      </c>
      <c r="AR47" s="33">
        <f t="shared" si="2"/>
        <v>1.109217643506599</v>
      </c>
      <c r="AS47" s="33">
        <f t="shared" si="3"/>
        <v>2.5568022052736445</v>
      </c>
      <c r="AT47" s="33">
        <f t="shared" si="4"/>
        <v>1.1579669679715676</v>
      </c>
      <c r="AU47" s="33">
        <f t="shared" si="5"/>
        <v>0.8756309114117613</v>
      </c>
      <c r="AV47" s="33">
        <f t="shared" si="6"/>
        <v>0.63406971054690309</v>
      </c>
      <c r="AW47" s="33">
        <f t="shared" si="7"/>
        <v>1.6784271011226159</v>
      </c>
      <c r="AX47" s="33">
        <f t="shared" si="8"/>
        <v>0.76316255004047184</v>
      </c>
      <c r="AY47" s="33">
        <f t="shared" si="9"/>
        <v>1.3445300154737185</v>
      </c>
      <c r="AZ47" s="33">
        <f t="shared" si="10"/>
        <v>3.7968209685794676</v>
      </c>
      <c r="BA47" s="103">
        <f t="shared" si="10"/>
        <v>2.2974200188577738</v>
      </c>
      <c r="BB47" s="100">
        <f t="shared" si="10"/>
        <v>1.9839424801982748</v>
      </c>
      <c r="BC47" s="35" t="s">
        <v>56</v>
      </c>
      <c r="BD47" s="36">
        <v>2391167.0049981191</v>
      </c>
      <c r="BE47" s="33">
        <f t="shared" si="54"/>
        <v>1.1055685266071722</v>
      </c>
      <c r="BF47" s="33">
        <f t="shared" si="55"/>
        <v>0.42336181963772951</v>
      </c>
      <c r="BG47" s="33">
        <f t="shared" si="56"/>
        <v>1.0047252839878649</v>
      </c>
      <c r="BH47" s="33">
        <f t="shared" si="57"/>
        <v>2.1263509108941401</v>
      </c>
      <c r="BI47" s="33">
        <f t="shared" si="58"/>
        <v>1.5226337637329388</v>
      </c>
      <c r="BJ47" s="33">
        <f t="shared" si="59"/>
        <v>1.5358288043761368</v>
      </c>
      <c r="BK47" s="33">
        <f t="shared" si="60"/>
        <v>1.3716463940957584</v>
      </c>
      <c r="BL47" s="33">
        <f t="shared" si="61"/>
        <v>1.1400041208728546</v>
      </c>
      <c r="BM47" s="33">
        <f t="shared" si="62"/>
        <v>1.6168511779509138</v>
      </c>
      <c r="BN47" s="33">
        <f t="shared" si="63"/>
        <v>5.7102940913306321</v>
      </c>
      <c r="BO47" s="33">
        <f t="shared" si="25"/>
        <v>0.2800822618238446</v>
      </c>
      <c r="BP47" s="103">
        <f t="shared" si="26"/>
        <v>17.837347155309988</v>
      </c>
      <c r="BQ47" s="33">
        <f t="shared" si="27"/>
        <v>1.7424899426807126</v>
      </c>
      <c r="BR47" s="33">
        <f t="shared" si="28"/>
        <v>0.31970643900580376</v>
      </c>
      <c r="BS47" s="33">
        <f t="shared" si="29"/>
        <v>0.4438704119272624</v>
      </c>
      <c r="BT47" s="33">
        <f t="shared" si="30"/>
        <v>1.5862909367423284</v>
      </c>
      <c r="BU47" s="33">
        <f t="shared" si="31"/>
        <v>0.42612067966219791</v>
      </c>
      <c r="BV47" s="33">
        <f t="shared" si="32"/>
        <v>0.26083998598419378</v>
      </c>
      <c r="BW47" s="33">
        <f t="shared" si="33"/>
        <v>0.24824761620843827</v>
      </c>
      <c r="BX47" s="33">
        <f t="shared" si="34"/>
        <v>0.74207131788269232</v>
      </c>
      <c r="BY47" s="33">
        <f t="shared" si="35"/>
        <v>0.55276239534958049</v>
      </c>
      <c r="BZ47" s="33">
        <f t="shared" si="36"/>
        <v>1.0779426031991035</v>
      </c>
      <c r="CA47" s="33">
        <f t="shared" si="37"/>
        <v>11.810238543549659</v>
      </c>
      <c r="CB47" s="106">
        <f t="shared" si="38"/>
        <v>19.210580872191969</v>
      </c>
      <c r="CC47" s="34">
        <f t="shared" si="39"/>
        <v>37.047928027501953</v>
      </c>
      <c r="CD47" s="34"/>
      <c r="CE47" s="34"/>
      <c r="CF47" s="34"/>
      <c r="CG47" s="34"/>
      <c r="CH47" s="34"/>
      <c r="CI47" s="34"/>
      <c r="CJ47" s="34"/>
      <c r="CK47" s="34"/>
    </row>
    <row r="48" spans="1:89" x14ac:dyDescent="0.2">
      <c r="A48" s="22" t="s">
        <v>57</v>
      </c>
      <c r="B48" s="22">
        <v>21863.937763480368</v>
      </c>
      <c r="C48" s="22">
        <v>8223.3382029337336</v>
      </c>
      <c r="D48" s="22">
        <v>18795.552114139129</v>
      </c>
      <c r="E48" s="22">
        <v>41934.296671228112</v>
      </c>
      <c r="F48" s="22">
        <v>26498.650155805488</v>
      </c>
      <c r="G48" s="22">
        <v>26184.292933149725</v>
      </c>
      <c r="H48" s="22">
        <v>25429.284844422709</v>
      </c>
      <c r="I48" s="22">
        <v>23130.147608581778</v>
      </c>
      <c r="J48" s="22">
        <v>30995.744245373444</v>
      </c>
      <c r="K48" s="22">
        <v>109677.99977541176</v>
      </c>
      <c r="L48" s="22">
        <v>5044.9067164040125</v>
      </c>
      <c r="M48" s="89">
        <v>337778.15103093028</v>
      </c>
      <c r="N48" s="28">
        <f>'GDP by Eco_Activity N''MN'!M48</f>
        <v>28953.103442349988</v>
      </c>
      <c r="O48" s="28">
        <f>'GDP by Eco_Activity N''MN'!N48</f>
        <v>5248.9342725637753</v>
      </c>
      <c r="P48" s="28">
        <f>'GDP by Eco_Activity N''MN'!O48</f>
        <v>9162.0728670853387</v>
      </c>
      <c r="Q48" s="28">
        <f>'GDP by Eco_Activity N''MN'!P48</f>
        <v>29729.648179904223</v>
      </c>
      <c r="R48" s="28">
        <f>'GDP by Eco_Activity N''MN'!Q48</f>
        <v>6873.9855437301367</v>
      </c>
      <c r="S48" s="28">
        <f>'GDP by Eco_Activity N''MN'!R48</f>
        <v>4875.1686717827924</v>
      </c>
      <c r="T48" s="28">
        <f>'GDP by Eco_Activity N''MN'!S48</f>
        <v>4194.2979870546797</v>
      </c>
      <c r="U48" s="28">
        <f>'GDP by Eco_Activity N''MN'!T48</f>
        <v>14254.802785041122</v>
      </c>
      <c r="V48" s="28">
        <f>'GDP by Eco_Activity N''MN'!U48</f>
        <v>12016.417984719275</v>
      </c>
      <c r="W48" s="28">
        <f>'GDP by Eco_Activity N''MN'!V48</f>
        <v>20480.092084390573</v>
      </c>
      <c r="X48" s="28">
        <f>'GDP by Eco_Activity N''MN'!W48</f>
        <v>257194.14924231058</v>
      </c>
      <c r="Y48" s="90">
        <f t="shared" si="13"/>
        <v>392982.67306093249</v>
      </c>
      <c r="Z48" s="98">
        <f t="shared" si="14"/>
        <v>730760.82409186277</v>
      </c>
      <c r="AA48" s="93"/>
      <c r="AB48" s="22" t="s">
        <v>57</v>
      </c>
      <c r="AD48" s="37">
        <f t="shared" si="40"/>
        <v>0.53039249521054754</v>
      </c>
      <c r="AE48" s="37">
        <f t="shared" si="42"/>
        <v>0.31073819646717177</v>
      </c>
      <c r="AF48" s="37">
        <f t="shared" si="43"/>
        <v>1.9511226420512111</v>
      </c>
      <c r="AG48" s="37">
        <f t="shared" si="44"/>
        <v>1.0867111549004962</v>
      </c>
      <c r="AH48" s="37">
        <f t="shared" si="45"/>
        <v>1.3109400068611301</v>
      </c>
      <c r="AI48" s="37">
        <f t="shared" si="46"/>
        <v>1.3910247532684079</v>
      </c>
      <c r="AJ48" s="37">
        <f t="shared" si="47"/>
        <v>1.4677422985619988</v>
      </c>
      <c r="AK48" s="37">
        <f t="shared" si="48"/>
        <v>2.3454313128294695</v>
      </c>
      <c r="AL48" s="37">
        <f t="shared" si="49"/>
        <v>2.0204235257310419</v>
      </c>
      <c r="AM48" s="37">
        <f t="shared" si="50"/>
        <v>2.6054540174658349</v>
      </c>
      <c r="AN48" s="33">
        <f t="shared" si="51"/>
        <v>0.719624511753855</v>
      </c>
      <c r="AO48" s="103">
        <f t="shared" si="52"/>
        <v>1.369856631283048</v>
      </c>
      <c r="AP48" s="33">
        <f t="shared" si="53"/>
        <v>1.6193409383289887</v>
      </c>
      <c r="AQ48" s="33">
        <f t="shared" si="1"/>
        <v>0.4799346922301293</v>
      </c>
      <c r="AR48" s="33">
        <f t="shared" si="2"/>
        <v>0.95751239539543453</v>
      </c>
      <c r="AS48" s="33">
        <f t="shared" si="3"/>
        <v>2.0039835385022133</v>
      </c>
      <c r="AT48" s="33">
        <f t="shared" si="4"/>
        <v>0.78120005461315389</v>
      </c>
      <c r="AU48" s="33">
        <f t="shared" si="5"/>
        <v>0.6844262425445452</v>
      </c>
      <c r="AV48" s="33">
        <f t="shared" si="6"/>
        <v>0.44802401451382268</v>
      </c>
      <c r="AW48" s="33">
        <f t="shared" si="7"/>
        <v>1.3483670818340638</v>
      </c>
      <c r="AX48" s="33">
        <f t="shared" si="8"/>
        <v>0.69381498838124211</v>
      </c>
      <c r="AY48" s="33">
        <f t="shared" si="9"/>
        <v>1.0683089352510797</v>
      </c>
      <c r="AZ48" s="33">
        <f t="shared" si="10"/>
        <v>3.4579015573860659</v>
      </c>
      <c r="BA48" s="103">
        <f t="shared" si="10"/>
        <v>1.9654563227471884</v>
      </c>
      <c r="BB48" s="100">
        <f t="shared" si="10"/>
        <v>1.6365546026774418</v>
      </c>
      <c r="BC48" s="47" t="s">
        <v>57</v>
      </c>
      <c r="BD48" s="39">
        <v>2076212.623882662</v>
      </c>
      <c r="BE48" s="37">
        <f t="shared" si="54"/>
        <v>1.0530683376056775</v>
      </c>
      <c r="BF48" s="37">
        <f t="shared" si="55"/>
        <v>0.3960739910903498</v>
      </c>
      <c r="BG48" s="37">
        <f t="shared" si="56"/>
        <v>0.90528069706994363</v>
      </c>
      <c r="BH48" s="37">
        <f t="shared" si="57"/>
        <v>2.0197496243331794</v>
      </c>
      <c r="BI48" s="37">
        <f t="shared" si="58"/>
        <v>1.2762975164967048</v>
      </c>
      <c r="BJ48" s="37">
        <f t="shared" si="59"/>
        <v>1.2611566191223362</v>
      </c>
      <c r="BK48" s="37">
        <f t="shared" si="60"/>
        <v>1.2247919385476127</v>
      </c>
      <c r="BL48" s="37">
        <f t="shared" si="61"/>
        <v>1.1140548584723848</v>
      </c>
      <c r="BM48" s="37">
        <f t="shared" si="62"/>
        <v>1.4928983616046629</v>
      </c>
      <c r="BN48" s="37">
        <f t="shared" si="63"/>
        <v>5.2825996005315812</v>
      </c>
      <c r="BO48" s="33">
        <f t="shared" si="25"/>
        <v>0.24298603420345677</v>
      </c>
      <c r="BP48" s="103">
        <f t="shared" si="26"/>
        <v>16.268957579077892</v>
      </c>
      <c r="BQ48" s="33">
        <f t="shared" si="27"/>
        <v>1.3945153357273048</v>
      </c>
      <c r="BR48" s="33">
        <f t="shared" si="28"/>
        <v>0.25281294469484072</v>
      </c>
      <c r="BS48" s="33">
        <f t="shared" si="29"/>
        <v>0.44128779305616711</v>
      </c>
      <c r="BT48" s="33">
        <f t="shared" si="30"/>
        <v>1.4319173208911384</v>
      </c>
      <c r="BU48" s="33">
        <f t="shared" si="31"/>
        <v>0.33108292785906029</v>
      </c>
      <c r="BV48" s="33">
        <f t="shared" si="32"/>
        <v>0.23481066513630419</v>
      </c>
      <c r="BW48" s="33">
        <f t="shared" si="33"/>
        <v>0.20201678473619192</v>
      </c>
      <c r="BX48" s="33">
        <f t="shared" si="34"/>
        <v>0.68657721377224112</v>
      </c>
      <c r="BY48" s="33">
        <f t="shared" si="35"/>
        <v>0.57876625189994935</v>
      </c>
      <c r="BZ48" s="33">
        <f t="shared" si="36"/>
        <v>0.98641593104714753</v>
      </c>
      <c r="CA48" s="33">
        <f t="shared" si="37"/>
        <v>12.387659447004982</v>
      </c>
      <c r="CB48" s="106">
        <f t="shared" si="38"/>
        <v>18.927862615825326</v>
      </c>
      <c r="CC48" s="34">
        <f t="shared" si="39"/>
        <v>35.196820194903218</v>
      </c>
      <c r="CD48" s="31"/>
      <c r="CE48" s="31"/>
      <c r="CF48" s="31"/>
      <c r="CG48" s="31"/>
      <c r="CH48" s="31"/>
      <c r="CI48" s="31"/>
      <c r="CJ48" s="31"/>
      <c r="CK48" s="31"/>
    </row>
    <row r="49" spans="1:89" x14ac:dyDescent="0.2">
      <c r="A49" s="22" t="s">
        <v>58</v>
      </c>
      <c r="B49" s="22">
        <v>4572.0520623941866</v>
      </c>
      <c r="C49" s="22">
        <v>1899.9499400033028</v>
      </c>
      <c r="D49" s="22">
        <v>5229.1073674523468</v>
      </c>
      <c r="E49" s="22">
        <v>8910.3047205495259</v>
      </c>
      <c r="F49" s="22">
        <v>9910.0660095375642</v>
      </c>
      <c r="G49" s="22">
        <v>10539.938690349565</v>
      </c>
      <c r="H49" s="22">
        <v>7369.0711564415351</v>
      </c>
      <c r="I49" s="22">
        <v>4129.2547853487958</v>
      </c>
      <c r="J49" s="22">
        <v>7665.8676417122324</v>
      </c>
      <c r="K49" s="22">
        <v>26864.668424843461</v>
      </c>
      <c r="L49" s="22">
        <v>1652.3279151802026</v>
      </c>
      <c r="M49" s="89">
        <v>88742.608713812719</v>
      </c>
      <c r="N49" s="28">
        <f>'GDP by Eco_Activity N''MN'!M49</f>
        <v>12712.741132441852</v>
      </c>
      <c r="O49" s="28">
        <f>'GDP by Eco_Activity N''MN'!N49</f>
        <v>2395.7806097974408</v>
      </c>
      <c r="P49" s="28">
        <f>'GDP by Eco_Activity N''MN'!O49</f>
        <v>1451.609967868595</v>
      </c>
      <c r="Q49" s="28">
        <f>'GDP by Eco_Activity N''MN'!P49</f>
        <v>8201.2173027539193</v>
      </c>
      <c r="R49" s="28">
        <f>'GDP by Eco_Activity N''MN'!Q49</f>
        <v>3315.2715498260714</v>
      </c>
      <c r="S49" s="28">
        <f>'GDP by Eco_Activity N''MN'!R49</f>
        <v>1361.9510089129672</v>
      </c>
      <c r="T49" s="28">
        <f>'GDP by Eco_Activity N''MN'!S49</f>
        <v>1741.717102415859</v>
      </c>
      <c r="U49" s="28">
        <f>'GDP by Eco_Activity N''MN'!T49</f>
        <v>3489.3617217245246</v>
      </c>
      <c r="V49" s="28">
        <f>'GDP by Eco_Activity N''MN'!U49</f>
        <v>1201.0540289171495</v>
      </c>
      <c r="W49" s="28">
        <f>'GDP by Eco_Activity N''MN'!V49</f>
        <v>5295.3157761241891</v>
      </c>
      <c r="X49" s="28">
        <f>'GDP by Eco_Activity N''MN'!W49</f>
        <v>25208.378022619265</v>
      </c>
      <c r="Y49" s="90">
        <f t="shared" si="13"/>
        <v>66374.398223401833</v>
      </c>
      <c r="Z49" s="98">
        <f t="shared" si="14"/>
        <v>155117.00693721455</v>
      </c>
      <c r="AA49" s="93"/>
      <c r="AB49" s="22" t="s">
        <v>58</v>
      </c>
      <c r="AD49" s="37">
        <f t="shared" si="40"/>
        <v>0.11091241330078534</v>
      </c>
      <c r="AE49" s="37">
        <f t="shared" si="42"/>
        <v>7.1794082058295114E-2</v>
      </c>
      <c r="AF49" s="37">
        <f t="shared" si="43"/>
        <v>0.54282149949072533</v>
      </c>
      <c r="AG49" s="37">
        <f t="shared" si="44"/>
        <v>0.2309071166567902</v>
      </c>
      <c r="AH49" s="37">
        <f t="shared" si="45"/>
        <v>0.49027033173956475</v>
      </c>
      <c r="AI49" s="37">
        <f t="shared" si="46"/>
        <v>0.5599278794214142</v>
      </c>
      <c r="AJ49" s="37">
        <f t="shared" si="47"/>
        <v>0.42533234825888655</v>
      </c>
      <c r="AK49" s="37">
        <f t="shared" si="48"/>
        <v>0.41871256665109635</v>
      </c>
      <c r="AL49" s="37">
        <f t="shared" si="49"/>
        <v>0.4996911577874949</v>
      </c>
      <c r="AM49" s="37">
        <f t="shared" si="50"/>
        <v>0.63818321284783097</v>
      </c>
      <c r="AN49" s="33">
        <f t="shared" si="51"/>
        <v>0.23569428258256717</v>
      </c>
      <c r="AO49" s="103">
        <f t="shared" si="52"/>
        <v>0.35989495073303751</v>
      </c>
      <c r="AP49" s="33">
        <f t="shared" si="53"/>
        <v>0.71102091681233015</v>
      </c>
      <c r="AQ49" s="33">
        <f t="shared" si="1"/>
        <v>0.21905746384064209</v>
      </c>
      <c r="AR49" s="33">
        <f t="shared" si="2"/>
        <v>0.15170524811116437</v>
      </c>
      <c r="AS49" s="33">
        <f t="shared" si="3"/>
        <v>0.55281866677143177</v>
      </c>
      <c r="AT49" s="33">
        <f t="shared" si="4"/>
        <v>0.37676691335841395</v>
      </c>
      <c r="AU49" s="33">
        <f t="shared" si="5"/>
        <v>0.1912046688672161</v>
      </c>
      <c r="AV49" s="33">
        <f t="shared" si="6"/>
        <v>0.18604569603308041</v>
      </c>
      <c r="AW49" s="33">
        <f t="shared" si="7"/>
        <v>0.33006001928855228</v>
      </c>
      <c r="AX49" s="33">
        <f t="shared" si="8"/>
        <v>6.9347561659229659E-2</v>
      </c>
      <c r="AY49" s="33">
        <f t="shared" si="9"/>
        <v>0.27622108022263875</v>
      </c>
      <c r="AZ49" s="33">
        <f t="shared" si="10"/>
        <v>0.33891941119340185</v>
      </c>
      <c r="BA49" s="103">
        <f t="shared" si="10"/>
        <v>0.33196369611058535</v>
      </c>
      <c r="BB49" s="100">
        <f t="shared" si="10"/>
        <v>0.34738787752083317</v>
      </c>
      <c r="BC49" s="40" t="s">
        <v>58</v>
      </c>
      <c r="BD49" s="39">
        <v>314954.38111545693</v>
      </c>
      <c r="BE49" s="37">
        <f t="shared" si="54"/>
        <v>1.4516553305915594</v>
      </c>
      <c r="BF49" s="37">
        <f t="shared" si="55"/>
        <v>0.60324607432808297</v>
      </c>
      <c r="BG49" s="37">
        <f t="shared" si="56"/>
        <v>1.6602745289437473</v>
      </c>
      <c r="BH49" s="37">
        <f t="shared" si="57"/>
        <v>2.8290778775619443</v>
      </c>
      <c r="BI49" s="37">
        <f t="shared" si="58"/>
        <v>3.1465083846237092</v>
      </c>
      <c r="BJ49" s="37">
        <f t="shared" si="59"/>
        <v>3.3464969285459158</v>
      </c>
      <c r="BK49" s="37">
        <f t="shared" si="60"/>
        <v>2.3397265122469149</v>
      </c>
      <c r="BL49" s="37">
        <f t="shared" si="61"/>
        <v>1.3110644058115455</v>
      </c>
      <c r="BM49" s="37">
        <f t="shared" si="62"/>
        <v>2.4339612659339562</v>
      </c>
      <c r="BN49" s="37">
        <f t="shared" si="63"/>
        <v>8.5297014538100147</v>
      </c>
      <c r="BO49" s="33">
        <f t="shared" si="25"/>
        <v>0.52462452159841122</v>
      </c>
      <c r="BP49" s="103">
        <f t="shared" si="26"/>
        <v>28.1763372839958</v>
      </c>
      <c r="BQ49" s="33">
        <f t="shared" si="27"/>
        <v>4.0363753910702318</v>
      </c>
      <c r="BR49" s="33">
        <f t="shared" si="28"/>
        <v>0.76067543537969973</v>
      </c>
      <c r="BS49" s="33">
        <f t="shared" si="29"/>
        <v>0.46089530894204633</v>
      </c>
      <c r="BT49" s="33">
        <f t="shared" si="30"/>
        <v>2.603938155649117</v>
      </c>
      <c r="BU49" s="33">
        <f t="shared" si="31"/>
        <v>1.052619600998898</v>
      </c>
      <c r="BV49" s="33">
        <f t="shared" si="32"/>
        <v>0.43242802468389829</v>
      </c>
      <c r="BW49" s="33">
        <f t="shared" si="33"/>
        <v>0.55300615163609201</v>
      </c>
      <c r="BX49" s="33">
        <f t="shared" si="34"/>
        <v>1.1078943272249273</v>
      </c>
      <c r="BY49" s="33">
        <f t="shared" si="35"/>
        <v>0.38134221999498508</v>
      </c>
      <c r="BZ49" s="33">
        <f t="shared" si="36"/>
        <v>1.6812961157644655</v>
      </c>
      <c r="CA49" s="33">
        <f t="shared" si="37"/>
        <v>8.0038188176141922</v>
      </c>
      <c r="CB49" s="106">
        <f t="shared" si="38"/>
        <v>21.074289548958554</v>
      </c>
      <c r="CC49" s="34">
        <f t="shared" si="39"/>
        <v>49.250626832954353</v>
      </c>
      <c r="CD49" s="31"/>
      <c r="CE49" s="31"/>
      <c r="CF49" s="31"/>
      <c r="CG49" s="31"/>
      <c r="CH49" s="31"/>
      <c r="CI49" s="31"/>
      <c r="CJ49" s="31"/>
      <c r="CK49" s="31"/>
    </row>
    <row r="50" spans="1:89" s="32" customFormat="1" x14ac:dyDescent="0.2">
      <c r="A50" s="22" t="s">
        <v>59</v>
      </c>
      <c r="B50" s="22">
        <v>41713.60321144083</v>
      </c>
      <c r="C50" s="22">
        <v>15287.963230333044</v>
      </c>
      <c r="D50" s="22">
        <v>40334.931056701367</v>
      </c>
      <c r="E50" s="22">
        <v>70607.16656990617</v>
      </c>
      <c r="F50" s="22">
        <v>61903.695084135914</v>
      </c>
      <c r="G50" s="22">
        <v>146510.84399595097</v>
      </c>
      <c r="H50" s="22">
        <v>68749.985439075477</v>
      </c>
      <c r="I50" s="22">
        <v>32380.407697659681</v>
      </c>
      <c r="J50" s="22">
        <v>77832.120463989995</v>
      </c>
      <c r="K50" s="22">
        <v>82165.773254416243</v>
      </c>
      <c r="L50" s="22">
        <v>29471.776592648806</v>
      </c>
      <c r="M50" s="89">
        <v>666958.26659625862</v>
      </c>
      <c r="N50" s="28">
        <f>'GDP by Eco_Activity N''MN'!M50</f>
        <v>168736.88972153835</v>
      </c>
      <c r="O50" s="28">
        <f>'GDP by Eco_Activity N''MN'!N50</f>
        <v>14513.044331985986</v>
      </c>
      <c r="P50" s="28">
        <f>'GDP by Eco_Activity N''MN'!O50</f>
        <v>20291.464793627205</v>
      </c>
      <c r="Q50" s="28">
        <f>'GDP by Eco_Activity N''MN'!P50</f>
        <v>12025.489970726399</v>
      </c>
      <c r="R50" s="28">
        <f>'GDP by Eco_Activity N''MN'!Q50</f>
        <v>12940.179522042734</v>
      </c>
      <c r="S50" s="28">
        <f>'GDP by Eco_Activity N''MN'!R50</f>
        <v>48711.387537392497</v>
      </c>
      <c r="T50" s="28">
        <f>'GDP by Eco_Activity N''MN'!S50</f>
        <v>19228.845119066253</v>
      </c>
      <c r="U50" s="28">
        <f>'GDP by Eco_Activity N''MN'!T50</f>
        <v>29305.43558404288</v>
      </c>
      <c r="V50" s="28">
        <f>'GDP by Eco_Activity N''MN'!U50</f>
        <v>48291.092439011234</v>
      </c>
      <c r="W50" s="28">
        <f>'GDP by Eco_Activity N''MN'!V50</f>
        <v>27060.10114624404</v>
      </c>
      <c r="X50" s="28">
        <f>'GDP by Eco_Activity N''MN'!W50</f>
        <v>1788033.4119112859</v>
      </c>
      <c r="Y50" s="90">
        <f t="shared" si="13"/>
        <v>2189137.3420769633</v>
      </c>
      <c r="Z50" s="98">
        <f t="shared" si="14"/>
        <v>2856095.6086732219</v>
      </c>
      <c r="AA50" s="94"/>
      <c r="AB50" s="28" t="s">
        <v>59</v>
      </c>
      <c r="AD50" s="33">
        <f t="shared" si="40"/>
        <v>1.0119211978591434</v>
      </c>
      <c r="AE50" s="33">
        <f t="shared" si="42"/>
        <v>0.57769168731930964</v>
      </c>
      <c r="AF50" s="33">
        <f t="shared" si="43"/>
        <v>4.1870755789665264</v>
      </c>
      <c r="AG50" s="33">
        <f t="shared" si="44"/>
        <v>1.8297575402064634</v>
      </c>
      <c r="AH50" s="33">
        <f t="shared" si="45"/>
        <v>3.0624967679928083</v>
      </c>
      <c r="AI50" s="33">
        <f t="shared" si="46"/>
        <v>7.7833001311484571</v>
      </c>
      <c r="AJ50" s="33">
        <f t="shared" si="47"/>
        <v>3.9681517695761754</v>
      </c>
      <c r="AK50" s="33">
        <f t="shared" si="48"/>
        <v>3.2834214213184616</v>
      </c>
      <c r="AL50" s="33">
        <f t="shared" si="49"/>
        <v>5.073401238508743</v>
      </c>
      <c r="AM50" s="33">
        <f t="shared" si="50"/>
        <v>1.951887748338561</v>
      </c>
      <c r="AN50" s="33">
        <f t="shared" si="51"/>
        <v>4.2039653125877807</v>
      </c>
      <c r="AO50" s="103">
        <f t="shared" si="52"/>
        <v>2.704843997450475</v>
      </c>
      <c r="AP50" s="33">
        <f t="shared" si="53"/>
        <v>9.437418474895388</v>
      </c>
      <c r="AQ50" s="33">
        <f t="shared" si="1"/>
        <v>1.3269957486801978</v>
      </c>
      <c r="AR50" s="33">
        <f t="shared" si="2"/>
        <v>2.1206259044749358</v>
      </c>
      <c r="AS50" s="33">
        <f t="shared" si="3"/>
        <v>0.81060104707356817</v>
      </c>
      <c r="AT50" s="33">
        <f t="shared" si="4"/>
        <v>1.4705979355083525</v>
      </c>
      <c r="AU50" s="33">
        <f t="shared" si="5"/>
        <v>6.8386048126529584</v>
      </c>
      <c r="AV50" s="33">
        <f t="shared" si="6"/>
        <v>2.0539752805589768</v>
      </c>
      <c r="AW50" s="33">
        <f t="shared" si="7"/>
        <v>2.772012019822415</v>
      </c>
      <c r="AX50" s="33">
        <f t="shared" si="8"/>
        <v>2.7882754895924009</v>
      </c>
      <c r="AY50" s="33">
        <f t="shared" si="9"/>
        <v>1.4115438409265693</v>
      </c>
      <c r="AZ50" s="33">
        <f t="shared" si="10"/>
        <v>24.039596304662854</v>
      </c>
      <c r="BA50" s="103">
        <f t="shared" si="10"/>
        <v>10.948711292622335</v>
      </c>
      <c r="BB50" s="100">
        <f t="shared" si="10"/>
        <v>6.3962876223827374</v>
      </c>
      <c r="BC50" s="35" t="s">
        <v>59</v>
      </c>
      <c r="BD50" s="36">
        <v>6677097.00730957</v>
      </c>
      <c r="BE50" s="33">
        <f t="shared" si="54"/>
        <v>0.62472663143542762</v>
      </c>
      <c r="BF50" s="33">
        <f t="shared" si="55"/>
        <v>0.2289612269163824</v>
      </c>
      <c r="BG50" s="33">
        <f t="shared" si="56"/>
        <v>0.60407885361775937</v>
      </c>
      <c r="BH50" s="33">
        <f t="shared" si="57"/>
        <v>1.0574530592053837</v>
      </c>
      <c r="BI50" s="33">
        <f t="shared" si="58"/>
        <v>0.92710492323787619</v>
      </c>
      <c r="BJ50" s="33">
        <f t="shared" si="59"/>
        <v>2.194229675494638</v>
      </c>
      <c r="BK50" s="33">
        <f t="shared" si="60"/>
        <v>1.0296388589803818</v>
      </c>
      <c r="BL50" s="33">
        <f t="shared" si="61"/>
        <v>0.48494739049338526</v>
      </c>
      <c r="BM50" s="33">
        <f t="shared" si="62"/>
        <v>1.1656580753400079</v>
      </c>
      <c r="BN50" s="33">
        <f t="shared" si="63"/>
        <v>1.2305613227495047</v>
      </c>
      <c r="BO50" s="33">
        <f t="shared" si="25"/>
        <v>0.44138607781773104</v>
      </c>
      <c r="BP50" s="103">
        <f t="shared" si="26"/>
        <v>9.9887460952884801</v>
      </c>
      <c r="BQ50" s="33">
        <f t="shared" si="27"/>
        <v>2.5270995694209359</v>
      </c>
      <c r="BR50" s="33">
        <f t="shared" si="28"/>
        <v>0.2173556010358727</v>
      </c>
      <c r="BS50" s="33">
        <f t="shared" si="29"/>
        <v>0.30389651028603715</v>
      </c>
      <c r="BT50" s="33">
        <f t="shared" si="30"/>
        <v>0.18010057301192153</v>
      </c>
      <c r="BU50" s="33">
        <f t="shared" si="31"/>
        <v>0.19379948363602964</v>
      </c>
      <c r="BV50" s="33">
        <f t="shared" si="32"/>
        <v>0.72952942699599888</v>
      </c>
      <c r="BW50" s="33">
        <f t="shared" si="33"/>
        <v>0.28798211405369728</v>
      </c>
      <c r="BX50" s="33">
        <f t="shared" si="34"/>
        <v>0.43889486032570069</v>
      </c>
      <c r="BY50" s="33">
        <f t="shared" si="35"/>
        <v>0.7232348487096395</v>
      </c>
      <c r="BZ50" s="33">
        <f t="shared" si="36"/>
        <v>0.40526745555172755</v>
      </c>
      <c r="CA50" s="33">
        <f t="shared" si="37"/>
        <v>26.778604683350938</v>
      </c>
      <c r="CB50" s="106">
        <f t="shared" si="38"/>
        <v>32.7857651263785</v>
      </c>
      <c r="CC50" s="34">
        <f t="shared" si="39"/>
        <v>42.774511221666984</v>
      </c>
      <c r="CD50" s="34"/>
      <c r="CE50" s="34"/>
      <c r="CF50" s="34"/>
      <c r="CG50" s="34"/>
      <c r="CH50" s="34"/>
      <c r="CI50" s="34"/>
      <c r="CJ50" s="34"/>
      <c r="CK50" s="34"/>
    </row>
    <row r="51" spans="1:89" s="32" customFormat="1" x14ac:dyDescent="0.2">
      <c r="A51" s="22" t="s">
        <v>60</v>
      </c>
      <c r="B51" s="22">
        <v>14515.118267558701</v>
      </c>
      <c r="C51" s="22">
        <v>14152.127386259001</v>
      </c>
      <c r="D51" s="22">
        <v>20113.677816944099</v>
      </c>
      <c r="E51" s="22">
        <v>14307.8178769244</v>
      </c>
      <c r="F51" s="22">
        <v>12803.616621962599</v>
      </c>
      <c r="G51" s="22">
        <v>26645.611267761498</v>
      </c>
      <c r="H51" s="22">
        <v>22892.8391226737</v>
      </c>
      <c r="I51" s="22">
        <v>11017.9227163169</v>
      </c>
      <c r="J51" s="22">
        <v>26480.9252645052</v>
      </c>
      <c r="K51" s="22">
        <v>29822.649601414301</v>
      </c>
      <c r="L51" s="22">
        <v>10338.790291919215</v>
      </c>
      <c r="M51" s="89">
        <v>203091.09623423964</v>
      </c>
      <c r="N51" s="28">
        <f>'GDP by Eco_Activity N''MN'!M51</f>
        <v>65076.486425693394</v>
      </c>
      <c r="O51" s="28">
        <f>'GDP by Eco_Activity N''MN'!N51</f>
        <v>30835.174237528052</v>
      </c>
      <c r="P51" s="28">
        <f>'GDP by Eco_Activity N''MN'!O51</f>
        <v>30275.112566553693</v>
      </c>
      <c r="Q51" s="28">
        <f>'GDP by Eco_Activity N''MN'!P51</f>
        <v>31108.992841973064</v>
      </c>
      <c r="R51" s="28">
        <f>'GDP by Eco_Activity N''MN'!Q51</f>
        <v>29650.155037217068</v>
      </c>
      <c r="S51" s="28">
        <f>'GDP by Eco_Activity N''MN'!R51</f>
        <v>30465.85816951414</v>
      </c>
      <c r="T51" s="28">
        <f>'GDP by Eco_Activity N''MN'!S51</f>
        <v>30784.697972963982</v>
      </c>
      <c r="U51" s="28">
        <f>'GDP by Eco_Activity N''MN'!T51</f>
        <v>43075.397866492567</v>
      </c>
      <c r="V51" s="28">
        <f>'GDP by Eco_Activity N''MN'!U51</f>
        <v>42046.034820774352</v>
      </c>
      <c r="W51" s="28">
        <f>'GDP by Eco_Activity N''MN'!V51</f>
        <v>75109.88310986021</v>
      </c>
      <c r="X51" s="28">
        <f>'GDP by Eco_Activity N''MN'!W51</f>
        <v>511781.58262013143</v>
      </c>
      <c r="Y51" s="90">
        <f t="shared" si="13"/>
        <v>920209.37566870195</v>
      </c>
      <c r="Z51" s="98">
        <f t="shared" si="14"/>
        <v>1123300.4719029416</v>
      </c>
      <c r="AA51" s="94"/>
      <c r="AB51" s="28" t="s">
        <v>60</v>
      </c>
      <c r="AD51" s="33">
        <f t="shared" si="40"/>
        <v>0.3521190866663515</v>
      </c>
      <c r="AE51" s="33">
        <f t="shared" si="42"/>
        <v>0.53477145553990657</v>
      </c>
      <c r="AF51" s="33">
        <f t="shared" si="43"/>
        <v>2.0879542119989627</v>
      </c>
      <c r="AG51" s="33">
        <f t="shared" si="44"/>
        <v>0.37078159223799662</v>
      </c>
      <c r="AH51" s="33">
        <f t="shared" si="45"/>
        <v>0.63341993511188788</v>
      </c>
      <c r="AI51" s="33">
        <f t="shared" si="46"/>
        <v>1.4155320112730387</v>
      </c>
      <c r="AJ51" s="33">
        <f t="shared" si="47"/>
        <v>1.3213422445850913</v>
      </c>
      <c r="AK51" s="33">
        <f t="shared" si="48"/>
        <v>1.117233723644588</v>
      </c>
      <c r="AL51" s="33">
        <f t="shared" si="49"/>
        <v>1.7261300120424716</v>
      </c>
      <c r="AM51" s="33">
        <f t="shared" si="50"/>
        <v>0.70845148867221008</v>
      </c>
      <c r="AN51" s="33">
        <f t="shared" si="51"/>
        <v>1.4747640212564908</v>
      </c>
      <c r="AO51" s="103">
        <f t="shared" si="52"/>
        <v>0.82363434130332958</v>
      </c>
      <c r="AP51" s="33">
        <f t="shared" si="53"/>
        <v>3.6397140914985373</v>
      </c>
      <c r="AQ51" s="33">
        <f t="shared" si="1"/>
        <v>2.8194046808519317</v>
      </c>
      <c r="AR51" s="33">
        <f t="shared" si="2"/>
        <v>3.1639996728916255</v>
      </c>
      <c r="AS51" s="33">
        <f t="shared" si="3"/>
        <v>2.096960891613822</v>
      </c>
      <c r="AT51" s="33">
        <f t="shared" si="4"/>
        <v>3.3696176093197479</v>
      </c>
      <c r="AU51" s="33">
        <f t="shared" si="5"/>
        <v>4.2771100318115556</v>
      </c>
      <c r="AV51" s="33">
        <f t="shared" si="6"/>
        <v>3.2883414611960085</v>
      </c>
      <c r="AW51" s="33">
        <f t="shared" si="7"/>
        <v>4.0745178587131381</v>
      </c>
      <c r="AX51" s="33">
        <f t="shared" si="8"/>
        <v>2.4276926117042334</v>
      </c>
      <c r="AY51" s="33">
        <f t="shared" si="9"/>
        <v>3.9179784407847085</v>
      </c>
      <c r="AZ51" s="33">
        <f t="shared" si="10"/>
        <v>6.8807565677412734</v>
      </c>
      <c r="BA51" s="103">
        <f t="shared" si="10"/>
        <v>4.6023182690776352</v>
      </c>
      <c r="BB51" s="100">
        <f t="shared" si="10"/>
        <v>2.5156555973933905</v>
      </c>
      <c r="BC51" s="35" t="s">
        <v>60</v>
      </c>
      <c r="BD51" s="36">
        <v>2953818.8820045544</v>
      </c>
      <c r="BE51" s="33">
        <f t="shared" si="54"/>
        <v>0.49140176995917523</v>
      </c>
      <c r="BF51" s="33">
        <f t="shared" si="55"/>
        <v>0.4791129027063068</v>
      </c>
      <c r="BG51" s="33">
        <f t="shared" si="56"/>
        <v>0.68093808796070543</v>
      </c>
      <c r="BH51" s="33">
        <f t="shared" si="57"/>
        <v>0.48438372318937395</v>
      </c>
      <c r="BI51" s="33">
        <f t="shared" si="58"/>
        <v>0.43345977304043981</v>
      </c>
      <c r="BJ51" s="33">
        <f t="shared" si="59"/>
        <v>0.90207329332524766</v>
      </c>
      <c r="BK51" s="33">
        <f t="shared" si="60"/>
        <v>0.77502514667175193</v>
      </c>
      <c r="BL51" s="33">
        <f t="shared" si="61"/>
        <v>0.37300603579457758</v>
      </c>
      <c r="BM51" s="33">
        <f t="shared" si="62"/>
        <v>0.89649793444797843</v>
      </c>
      <c r="BN51" s="33">
        <f t="shared" si="63"/>
        <v>1.0096302716155607</v>
      </c>
      <c r="BO51" s="33">
        <f t="shared" si="25"/>
        <v>0.35001436123608864</v>
      </c>
      <c r="BP51" s="103">
        <f t="shared" si="26"/>
        <v>6.875543299947207</v>
      </c>
      <c r="BQ51" s="33">
        <f t="shared" si="27"/>
        <v>2.203130558280217</v>
      </c>
      <c r="BR51" s="33">
        <f t="shared" si="28"/>
        <v>1.0439087658821631</v>
      </c>
      <c r="BS51" s="33">
        <f t="shared" si="29"/>
        <v>1.0249481696727476</v>
      </c>
      <c r="BT51" s="33">
        <f t="shared" si="30"/>
        <v>1.0531787521400608</v>
      </c>
      <c r="BU51" s="33">
        <f t="shared" si="31"/>
        <v>1.003790557974074</v>
      </c>
      <c r="BV51" s="33">
        <f t="shared" si="32"/>
        <v>1.0314057627270312</v>
      </c>
      <c r="BW51" s="33">
        <f t="shared" si="33"/>
        <v>1.0421999182317001</v>
      </c>
      <c r="BX51" s="33">
        <f t="shared" si="34"/>
        <v>1.4582951625409153</v>
      </c>
      <c r="BY51" s="33">
        <f t="shared" si="35"/>
        <v>1.4234466126860355</v>
      </c>
      <c r="BZ51" s="33">
        <f t="shared" si="36"/>
        <v>2.5428059779646439</v>
      </c>
      <c r="CA51" s="33">
        <f t="shared" si="37"/>
        <v>17.326098960841509</v>
      </c>
      <c r="CB51" s="106">
        <f t="shared" si="38"/>
        <v>31.153209198941099</v>
      </c>
      <c r="CC51" s="34">
        <f t="shared" si="39"/>
        <v>38.028752498888309</v>
      </c>
      <c r="CD51" s="34"/>
      <c r="CE51" s="34"/>
      <c r="CF51" s="34"/>
      <c r="CG51" s="34"/>
      <c r="CH51" s="34"/>
      <c r="CI51" s="34"/>
      <c r="CJ51" s="34"/>
      <c r="CK51" s="34"/>
    </row>
    <row r="52" spans="1:89" s="32" customFormat="1" x14ac:dyDescent="0.2">
      <c r="A52" s="22" t="s">
        <v>61</v>
      </c>
      <c r="B52" s="22">
        <v>449.85829720423902</v>
      </c>
      <c r="C52" s="22">
        <v>377.46524767019883</v>
      </c>
      <c r="D52" s="22">
        <v>603.94439627231804</v>
      </c>
      <c r="E52" s="22">
        <v>528.4513467382784</v>
      </c>
      <c r="F52" s="22">
        <v>505.83033039145573</v>
      </c>
      <c r="G52" s="22">
        <v>981.40964394251705</v>
      </c>
      <c r="H52" s="22">
        <v>905.91659440847729</v>
      </c>
      <c r="I52" s="22">
        <v>365.46524767019901</v>
      </c>
      <c r="J52" s="22">
        <v>830.42354487443743</v>
      </c>
      <c r="K52" s="22">
        <v>452.95829720423865</v>
      </c>
      <c r="L52" s="22">
        <v>154.08609906807987</v>
      </c>
      <c r="M52" s="89">
        <v>6155.8090454444409</v>
      </c>
      <c r="N52" s="28">
        <f>'GDP by Eco_Activity N''MN'!M52</f>
        <v>463.23145779500004</v>
      </c>
      <c r="O52" s="28">
        <f>'GDP by Eco_Activity N''MN'!N52</f>
        <v>351.66421300000007</v>
      </c>
      <c r="P52" s="28">
        <f>'GDP by Eco_Activity N''MN'!O52</f>
        <v>371.36254100000008</v>
      </c>
      <c r="Q52" s="28">
        <f>'GDP by Eco_Activity N''MN'!P52</f>
        <v>466.58974000000006</v>
      </c>
      <c r="R52" s="28">
        <f>'GDP by Eco_Activity N''MN'!Q52</f>
        <v>280.36412569999999</v>
      </c>
      <c r="S52" s="28">
        <f>'GDP by Eco_Activity N''MN'!R52</f>
        <v>351.37514200000004</v>
      </c>
      <c r="T52" s="28">
        <f>'GDP by Eco_Activity N''MN'!S52</f>
        <v>228.62422780759061</v>
      </c>
      <c r="U52" s="28">
        <f>'GDP by Eco_Activity N''MN'!T52</f>
        <v>332.22641234000008</v>
      </c>
      <c r="V52" s="28">
        <f>'GDP by Eco_Activity N''MN'!U52</f>
        <v>381.0403796793176</v>
      </c>
      <c r="W52" s="28">
        <f>'GDP by Eco_Activity N''MN'!V52</f>
        <v>375.24153500000006</v>
      </c>
      <c r="X52" s="28">
        <f>'GDP by Eco_Activity N''MN'!W52</f>
        <v>1765.2088018154082</v>
      </c>
      <c r="Y52" s="90">
        <f t="shared" si="13"/>
        <v>5366.9285761373167</v>
      </c>
      <c r="Z52" s="98">
        <f t="shared" si="14"/>
        <v>11522.737621581757</v>
      </c>
      <c r="AA52" s="94"/>
      <c r="AB52" s="28" t="s">
        <v>61</v>
      </c>
      <c r="AD52" s="33">
        <f t="shared" si="40"/>
        <v>1.0913014266984591E-2</v>
      </c>
      <c r="AE52" s="33">
        <f t="shared" si="42"/>
        <v>1.4263413153581213E-2</v>
      </c>
      <c r="AF52" s="33">
        <f t="shared" si="43"/>
        <v>6.2694066072176147E-2</v>
      </c>
      <c r="AG52" s="33">
        <f t="shared" si="44"/>
        <v>1.3694613214216538E-2</v>
      </c>
      <c r="AH52" s="33">
        <f t="shared" si="45"/>
        <v>2.5024414937930856E-2</v>
      </c>
      <c r="AI52" s="33">
        <f t="shared" si="46"/>
        <v>5.2136794806937684E-2</v>
      </c>
      <c r="AJ52" s="33">
        <f t="shared" si="47"/>
        <v>5.2288222524440472E-2</v>
      </c>
      <c r="AK52" s="33">
        <f t="shared" si="48"/>
        <v>3.7058718783041067E-2</v>
      </c>
      <c r="AL52" s="33">
        <f t="shared" si="49"/>
        <v>5.4130246175189606E-2</v>
      </c>
      <c r="AM52" s="33">
        <f t="shared" si="50"/>
        <v>1.0760243782817808E-2</v>
      </c>
      <c r="AN52" s="33">
        <f t="shared" si="51"/>
        <v>2.1979422027640749E-2</v>
      </c>
      <c r="AO52" s="103">
        <f t="shared" si="52"/>
        <v>2.4964835102795232E-2</v>
      </c>
      <c r="AP52" s="33">
        <f t="shared" si="53"/>
        <v>2.5908437243105303E-2</v>
      </c>
      <c r="AQ52" s="33">
        <f t="shared" si="1"/>
        <v>3.2154309250298392E-2</v>
      </c>
      <c r="AR52" s="33">
        <f t="shared" si="2"/>
        <v>3.8810457125971837E-2</v>
      </c>
      <c r="AS52" s="33">
        <f t="shared" si="3"/>
        <v>3.1451369775242329E-2</v>
      </c>
      <c r="AT52" s="33">
        <f t="shared" si="4"/>
        <v>3.1862224456986374E-2</v>
      </c>
      <c r="AU52" s="33">
        <f t="shared" si="5"/>
        <v>4.9329650798455658E-2</v>
      </c>
      <c r="AV52" s="33">
        <f t="shared" si="6"/>
        <v>2.4421046066258941E-2</v>
      </c>
      <c r="AW52" s="33">
        <f t="shared" si="7"/>
        <v>3.1425419549485127E-2</v>
      </c>
      <c r="AX52" s="33">
        <f t="shared" si="8"/>
        <v>2.2000859735087353E-2</v>
      </c>
      <c r="AY52" s="33">
        <f t="shared" si="9"/>
        <v>1.9573832142257171E-2</v>
      </c>
      <c r="AZ52" s="33">
        <f t="shared" si="10"/>
        <v>2.3732725969432534E-2</v>
      </c>
      <c r="BA52" s="103">
        <f t="shared" si="10"/>
        <v>2.6842058001030754E-2</v>
      </c>
      <c r="BB52" s="100">
        <f t="shared" si="10"/>
        <v>2.580541904867301E-2</v>
      </c>
      <c r="BC52" s="35" t="s">
        <v>61</v>
      </c>
      <c r="BD52" s="36">
        <v>17891.852739567425</v>
      </c>
      <c r="BE52" s="33">
        <f t="shared" si="54"/>
        <v>2.5143192477176366</v>
      </c>
      <c r="BF52" s="33">
        <f t="shared" si="55"/>
        <v>2.109704641350211</v>
      </c>
      <c r="BG52" s="33">
        <f t="shared" si="56"/>
        <v>3.3755274261603372</v>
      </c>
      <c r="BH52" s="33">
        <f t="shared" si="57"/>
        <v>2.9535864978902957</v>
      </c>
      <c r="BI52" s="33">
        <f t="shared" si="58"/>
        <v>2.8271545588614391</v>
      </c>
      <c r="BJ52" s="33">
        <f t="shared" si="59"/>
        <v>5.485232067510549</v>
      </c>
      <c r="BK52" s="33">
        <f t="shared" si="60"/>
        <v>5.0632911392405067</v>
      </c>
      <c r="BL52" s="33">
        <f t="shared" si="61"/>
        <v>2.0426350081787836</v>
      </c>
      <c r="BM52" s="33">
        <f t="shared" si="62"/>
        <v>4.6413502109704643</v>
      </c>
      <c r="BN52" s="33">
        <f t="shared" si="63"/>
        <v>2.5316455696202533</v>
      </c>
      <c r="BO52" s="33">
        <f t="shared" si="25"/>
        <v>0.86120817844270536</v>
      </c>
      <c r="BP52" s="103">
        <f t="shared" si="26"/>
        <v>34.405654545943193</v>
      </c>
      <c r="BQ52" s="33">
        <f t="shared" si="27"/>
        <v>2.589063662314715</v>
      </c>
      <c r="BR52" s="33">
        <f t="shared" si="28"/>
        <v>1.9654991471190832</v>
      </c>
      <c r="BS52" s="33">
        <f t="shared" si="29"/>
        <v>2.0755957832066225</v>
      </c>
      <c r="BT52" s="33">
        <f t="shared" si="30"/>
        <v>2.607833558612672</v>
      </c>
      <c r="BU52" s="33">
        <f t="shared" si="31"/>
        <v>1.5669932554272656</v>
      </c>
      <c r="BV52" s="33">
        <f t="shared" si="32"/>
        <v>1.9638834899582083</v>
      </c>
      <c r="BW52" s="33">
        <f t="shared" si="33"/>
        <v>1.2778119244296782</v>
      </c>
      <c r="BX52" s="33">
        <f t="shared" si="34"/>
        <v>1.8568586337919544</v>
      </c>
      <c r="BY52" s="33">
        <f t="shared" si="35"/>
        <v>2.1296865407161301</v>
      </c>
      <c r="BZ52" s="33">
        <f t="shared" si="36"/>
        <v>2.0972760085944704</v>
      </c>
      <c r="CA52" s="33">
        <f t="shared" si="37"/>
        <v>9.8659922340613111</v>
      </c>
      <c r="CB52" s="106">
        <f t="shared" si="38"/>
        <v>29.99649423823211</v>
      </c>
      <c r="CC52" s="34">
        <f t="shared" si="39"/>
        <v>64.402148784175296</v>
      </c>
      <c r="CD52" s="34"/>
      <c r="CE52" s="34"/>
      <c r="CF52" s="34"/>
      <c r="CG52" s="34"/>
      <c r="CH52" s="34"/>
      <c r="CI52" s="34"/>
      <c r="CJ52" s="34"/>
      <c r="CK52" s="34"/>
    </row>
    <row r="53" spans="1:89" s="32" customFormat="1" x14ac:dyDescent="0.2">
      <c r="A53" s="22" t="s">
        <v>62</v>
      </c>
      <c r="B53" s="22">
        <v>65013.195438743001</v>
      </c>
      <c r="C53" s="22">
        <v>36118.013952603476</v>
      </c>
      <c r="D53" s="22">
        <v>31520.430056769932</v>
      </c>
      <c r="E53" s="22">
        <v>50701.133268453799</v>
      </c>
      <c r="F53" s="22">
        <v>75726.938547368001</v>
      </c>
      <c r="G53" s="22">
        <v>43469.026298037257</v>
      </c>
      <c r="H53" s="22">
        <v>60730.517004238885</v>
      </c>
      <c r="I53" s="22">
        <v>36018.223419338537</v>
      </c>
      <c r="J53" s="22">
        <v>45557.83771566717</v>
      </c>
      <c r="K53" s="22">
        <v>68290.734992076381</v>
      </c>
      <c r="L53" s="22">
        <v>17655.522257438723</v>
      </c>
      <c r="M53" s="89">
        <v>530801.57295073522</v>
      </c>
      <c r="N53" s="28">
        <f>'GDP by Eco_Activity N''MN'!M53</f>
        <v>35691.491826885576</v>
      </c>
      <c r="O53" s="28">
        <f>'GDP by Eco_Activity N''MN'!N53</f>
        <v>20816.508794172274</v>
      </c>
      <c r="P53" s="28">
        <f>'GDP by Eco_Activity N''MN'!O53</f>
        <v>35691.491826885576</v>
      </c>
      <c r="Q53" s="28">
        <f>'GDP by Eco_Activity N''MN'!P53</f>
        <v>50325.690703703804</v>
      </c>
      <c r="R53" s="28">
        <f>'GDP by Eco_Activity N''MN'!Q53</f>
        <v>18982.218161581004</v>
      </c>
      <c r="S53" s="28">
        <f>'GDP by Eco_Activity N''MN'!R53</f>
        <v>20456.495200000001</v>
      </c>
      <c r="T53" s="28">
        <f>'GDP by Eco_Activity N''MN'!S53</f>
        <v>43803.016512966344</v>
      </c>
      <c r="U53" s="28">
        <f>'GDP by Eco_Activity N''MN'!T53</f>
        <v>29862.147854500003</v>
      </c>
      <c r="V53" s="28">
        <f>'GDP by Eco_Activity N''MN'!U53</f>
        <v>33789.510652959398</v>
      </c>
      <c r="W53" s="28">
        <f>'GDP by Eco_Activity N''MN'!V53</f>
        <v>28982.218161581</v>
      </c>
      <c r="X53" s="28">
        <f>'GDP by Eco_Activity N''MN'!W53</f>
        <v>1051475.0342945089</v>
      </c>
      <c r="Y53" s="90">
        <f t="shared" si="13"/>
        <v>1369875.8239897438</v>
      </c>
      <c r="Z53" s="98">
        <f t="shared" si="14"/>
        <v>1900677.3969404791</v>
      </c>
      <c r="AA53" s="94"/>
      <c r="AB53" s="28" t="s">
        <v>62</v>
      </c>
      <c r="AD53" s="33">
        <f t="shared" si="40"/>
        <v>1.57714092142919</v>
      </c>
      <c r="AE53" s="33">
        <f t="shared" si="42"/>
        <v>1.3648041997839975</v>
      </c>
      <c r="AF53" s="33">
        <f t="shared" si="43"/>
        <v>3.2720626878893988</v>
      </c>
      <c r="AG53" s="33">
        <f t="shared" si="44"/>
        <v>1.31390035037189</v>
      </c>
      <c r="AH53" s="33">
        <f t="shared" si="45"/>
        <v>3.7463596354967361</v>
      </c>
      <c r="AI53" s="33">
        <f t="shared" si="46"/>
        <v>2.3092657775949976</v>
      </c>
      <c r="AJ53" s="33">
        <f t="shared" si="47"/>
        <v>3.5052794117491701</v>
      </c>
      <c r="AK53" s="33">
        <f t="shared" si="48"/>
        <v>3.6523013371890927</v>
      </c>
      <c r="AL53" s="33">
        <f t="shared" si="49"/>
        <v>2.9696375855182153</v>
      </c>
      <c r="AM53" s="33">
        <f t="shared" si="50"/>
        <v>1.6222794927437132</v>
      </c>
      <c r="AN53" s="33">
        <f t="shared" si="51"/>
        <v>2.518450250617315</v>
      </c>
      <c r="AO53" s="103">
        <f t="shared" si="52"/>
        <v>2.1526615986936783</v>
      </c>
      <c r="AP53" s="33">
        <f t="shared" si="53"/>
        <v>1.9962175723370137</v>
      </c>
      <c r="AQ53" s="33">
        <f t="shared" si="1"/>
        <v>1.903351084744501</v>
      </c>
      <c r="AR53" s="33">
        <f t="shared" si="2"/>
        <v>3.730056105226069</v>
      </c>
      <c r="AS53" s="33">
        <f t="shared" si="3"/>
        <v>3.3922989980805478</v>
      </c>
      <c r="AT53" s="33">
        <f t="shared" si="4"/>
        <v>2.1572506619586287</v>
      </c>
      <c r="AU53" s="33">
        <f t="shared" si="5"/>
        <v>2.8718928693489771</v>
      </c>
      <c r="AV53" s="33">
        <f t="shared" si="6"/>
        <v>4.6789244270494423</v>
      </c>
      <c r="AW53" s="33">
        <f t="shared" si="7"/>
        <v>2.8246716399418328</v>
      </c>
      <c r="AX53" s="33">
        <f t="shared" si="8"/>
        <v>1.9509698290208544</v>
      </c>
      <c r="AY53" s="33">
        <f t="shared" si="9"/>
        <v>1.511807783765365</v>
      </c>
      <c r="AZ53" s="33">
        <f t="shared" si="10"/>
        <v>14.136780208067865</v>
      </c>
      <c r="BA53" s="103">
        <f t="shared" si="10"/>
        <v>6.8512717842440134</v>
      </c>
      <c r="BB53" s="100">
        <f t="shared" si="10"/>
        <v>4.2566079620284851</v>
      </c>
      <c r="BC53" s="35" t="s">
        <v>62</v>
      </c>
      <c r="BD53" s="36">
        <v>2384903.5740821683</v>
      </c>
      <c r="BE53" s="33">
        <f t="shared" si="54"/>
        <v>2.7260303580098988</v>
      </c>
      <c r="BF53" s="33">
        <f t="shared" si="55"/>
        <v>1.5144433655563421</v>
      </c>
      <c r="BG53" s="33">
        <f t="shared" si="56"/>
        <v>1.3216647582450201</v>
      </c>
      <c r="BH53" s="33">
        <f t="shared" si="57"/>
        <v>2.1259196312775943</v>
      </c>
      <c r="BI53" s="33">
        <f t="shared" si="58"/>
        <v>3.1752620680486654</v>
      </c>
      <c r="BJ53" s="33">
        <f t="shared" si="59"/>
        <v>1.8226743743619211</v>
      </c>
      <c r="BK53" s="33">
        <f t="shared" si="60"/>
        <v>2.5464558678273215</v>
      </c>
      <c r="BL53" s="33">
        <f t="shared" si="61"/>
        <v>1.51025910694105</v>
      </c>
      <c r="BM53" s="33">
        <f t="shared" si="62"/>
        <v>1.9102591069410484</v>
      </c>
      <c r="BN53" s="33">
        <f t="shared" si="63"/>
        <v>2.8634589563378099</v>
      </c>
      <c r="BO53" s="33">
        <f t="shared" si="25"/>
        <v>0.74030340049423016</v>
      </c>
      <c r="BP53" s="103">
        <f t="shared" si="26"/>
        <v>22.256730994040904</v>
      </c>
      <c r="BQ53" s="33">
        <f t="shared" si="27"/>
        <v>1.496559115209573</v>
      </c>
      <c r="BR53" s="33">
        <f t="shared" si="28"/>
        <v>0.87284488230026325</v>
      </c>
      <c r="BS53" s="33">
        <f t="shared" si="29"/>
        <v>1.496559115209573</v>
      </c>
      <c r="BT53" s="33">
        <f t="shared" si="30"/>
        <v>2.1101771681931285</v>
      </c>
      <c r="BU53" s="33">
        <f t="shared" si="31"/>
        <v>0.79593231222718597</v>
      </c>
      <c r="BV53" s="33">
        <f t="shared" si="32"/>
        <v>0.85774936237716437</v>
      </c>
      <c r="BW53" s="33">
        <f t="shared" si="33"/>
        <v>1.8366787231565103</v>
      </c>
      <c r="BX53" s="33">
        <f t="shared" si="34"/>
        <v>1.2521322949500158</v>
      </c>
      <c r="BY53" s="33">
        <f t="shared" si="35"/>
        <v>1.4168082525501398</v>
      </c>
      <c r="BZ53" s="33">
        <f t="shared" si="36"/>
        <v>1.2152364764992576</v>
      </c>
      <c r="CA53" s="33">
        <f t="shared" si="37"/>
        <v>44.088786050780676</v>
      </c>
      <c r="CB53" s="106">
        <f t="shared" si="38"/>
        <v>57.439463753453488</v>
      </c>
      <c r="CC53" s="34">
        <f t="shared" si="39"/>
        <v>79.696194747494388</v>
      </c>
      <c r="CD53" s="34"/>
      <c r="CE53" s="34"/>
      <c r="CF53" s="34"/>
      <c r="CG53" s="34"/>
      <c r="CH53" s="34"/>
      <c r="CI53" s="34"/>
      <c r="CJ53" s="34"/>
      <c r="CK53" s="34"/>
    </row>
    <row r="54" spans="1:89" s="32" customFormat="1" x14ac:dyDescent="0.2">
      <c r="A54" s="22" t="s">
        <v>63</v>
      </c>
      <c r="B54" s="22">
        <v>24021.447749358998</v>
      </c>
      <c r="C54" s="22">
        <v>49458.764923671901</v>
      </c>
      <c r="D54" s="22">
        <v>40017.026941469798</v>
      </c>
      <c r="E54" s="22">
        <v>48621.830475487703</v>
      </c>
      <c r="F54" s="22">
        <v>46334.951822445597</v>
      </c>
      <c r="G54" s="22">
        <v>39138.026407171899</v>
      </c>
      <c r="H54" s="22">
        <v>42432.891970345801</v>
      </c>
      <c r="I54" s="22">
        <v>39868.479252059689</v>
      </c>
      <c r="J54" s="22">
        <v>46180.5954711675</v>
      </c>
      <c r="K54" s="22">
        <v>28111.2755188923</v>
      </c>
      <c r="L54" s="22">
        <v>26851.782495971202</v>
      </c>
      <c r="M54" s="89">
        <v>431037.07302804239</v>
      </c>
      <c r="N54" s="28">
        <f>'GDP by Eco_Activity N''MN'!M54</f>
        <v>19334.815690052284</v>
      </c>
      <c r="O54" s="28">
        <f>'GDP by Eco_Activity N''MN'!N54</f>
        <v>38389.63861539866</v>
      </c>
      <c r="P54" s="28">
        <f>'GDP by Eco_Activity N''MN'!O54</f>
        <v>16452.760142259885</v>
      </c>
      <c r="Q54" s="28">
        <f>'GDP by Eco_Activity N''MN'!P54</f>
        <v>32794.00686449869</v>
      </c>
      <c r="R54" s="28">
        <f>'GDP by Eco_Activity N''MN'!Q54</f>
        <v>18968.607854850306</v>
      </c>
      <c r="S54" s="28">
        <f>'GDP by Eco_Activity N''MN'!R54</f>
        <v>2012.6779434097612</v>
      </c>
      <c r="T54" s="28">
        <f>'GDP by Eco_Activity N''MN'!S54</f>
        <v>21807.056142444206</v>
      </c>
      <c r="U54" s="28">
        <f>'GDP by Eco_Activity N''MN'!T54</f>
        <v>28509.350259013379</v>
      </c>
      <c r="V54" s="28">
        <f>'GDP by Eco_Activity N''MN'!U54</f>
        <v>12850.093528293977</v>
      </c>
      <c r="W54" s="28">
        <f>'GDP by Eco_Activity N''MN'!V54</f>
        <v>23757.899886664112</v>
      </c>
      <c r="X54" s="28">
        <f>'GDP by Eco_Activity N''MN'!W54</f>
        <v>7472.9820134643705</v>
      </c>
      <c r="Y54" s="90">
        <f t="shared" si="13"/>
        <v>222349.88894034966</v>
      </c>
      <c r="Z54" s="98">
        <f t="shared" si="14"/>
        <v>653386.96196839202</v>
      </c>
      <c r="AA54" s="94"/>
      <c r="AB54" s="28" t="s">
        <v>63</v>
      </c>
      <c r="AD54" s="33">
        <f t="shared" si="40"/>
        <v>0.58273105916142132</v>
      </c>
      <c r="AE54" s="33">
        <f t="shared" si="42"/>
        <v>1.8689158870290319</v>
      </c>
      <c r="AF54" s="33">
        <f t="shared" si="43"/>
        <v>4.154074690593422</v>
      </c>
      <c r="AG54" s="33">
        <f t="shared" si="44"/>
        <v>1.2600160189558258</v>
      </c>
      <c r="AH54" s="33">
        <f t="shared" si="45"/>
        <v>2.2922806144040195</v>
      </c>
      <c r="AI54" s="33">
        <f t="shared" si="46"/>
        <v>2.0791840232402969</v>
      </c>
      <c r="AJ54" s="33">
        <f t="shared" si="47"/>
        <v>2.4491664148725771</v>
      </c>
      <c r="AK54" s="33">
        <f t="shared" si="48"/>
        <v>4.0427229957658835</v>
      </c>
      <c r="AL54" s="33">
        <f t="shared" si="49"/>
        <v>3.0102313654282469</v>
      </c>
      <c r="AM54" s="33">
        <f t="shared" si="50"/>
        <v>0.66779696827774271</v>
      </c>
      <c r="AN54" s="33">
        <f t="shared" si="51"/>
        <v>3.8302394780765101</v>
      </c>
      <c r="AO54" s="103">
        <f t="shared" si="52"/>
        <v>1.7480674549675981</v>
      </c>
      <c r="AP54" s="33">
        <f t="shared" si="53"/>
        <v>1.0813921431355225</v>
      </c>
      <c r="AQ54" s="33">
        <f t="shared" si="1"/>
        <v>3.5101448097783137</v>
      </c>
      <c r="AR54" s="33">
        <f t="shared" si="2"/>
        <v>1.7194495179444484</v>
      </c>
      <c r="AS54" s="33">
        <f t="shared" si="3"/>
        <v>2.2105424699376872</v>
      </c>
      <c r="AT54" s="33">
        <f t="shared" si="4"/>
        <v>2.155703906834737</v>
      </c>
      <c r="AU54" s="33">
        <f t="shared" si="5"/>
        <v>0.28256039841929803</v>
      </c>
      <c r="AV54" s="33">
        <f t="shared" si="6"/>
        <v>2.3293730840824018</v>
      </c>
      <c r="AW54" s="33">
        <f t="shared" si="7"/>
        <v>2.6967100136994415</v>
      </c>
      <c r="AX54" s="33">
        <f t="shared" si="8"/>
        <v>0.74195051332008444</v>
      </c>
      <c r="AY54" s="33">
        <f t="shared" si="9"/>
        <v>1.2392901666232496</v>
      </c>
      <c r="AZ54" s="33">
        <f t="shared" si="10"/>
        <v>0.10047209945795094</v>
      </c>
      <c r="BA54" s="103">
        <f t="shared" si="10"/>
        <v>1.1120566504268881</v>
      </c>
      <c r="BB54" s="100">
        <f t="shared" si="10"/>
        <v>1.4632741721857576</v>
      </c>
      <c r="BC54" s="35" t="s">
        <v>63</v>
      </c>
      <c r="BD54" s="36">
        <v>1549933.9348373367</v>
      </c>
      <c r="BE54" s="33">
        <f t="shared" si="54"/>
        <v>1.549836880749373</v>
      </c>
      <c r="BF54" s="33">
        <f t="shared" si="55"/>
        <v>3.1910240696073622</v>
      </c>
      <c r="BG54" s="33">
        <f t="shared" si="56"/>
        <v>2.581853719182523</v>
      </c>
      <c r="BH54" s="33">
        <f t="shared" si="57"/>
        <v>3.137025997213907</v>
      </c>
      <c r="BI54" s="33">
        <f t="shared" si="58"/>
        <v>2.9894791501102516</v>
      </c>
      <c r="BJ54" s="33">
        <f t="shared" si="59"/>
        <v>2.5251415900690874</v>
      </c>
      <c r="BK54" s="33">
        <f t="shared" si="60"/>
        <v>2.7377226226612734</v>
      </c>
      <c r="BL54" s="33">
        <f t="shared" si="61"/>
        <v>2.5722695887837199</v>
      </c>
      <c r="BM54" s="33">
        <f t="shared" si="62"/>
        <v>2.9795202513592352</v>
      </c>
      <c r="BN54" s="33">
        <f t="shared" si="63"/>
        <v>1.8137079837433547</v>
      </c>
      <c r="BO54" s="33">
        <f t="shared" si="25"/>
        <v>1.7324469057959722</v>
      </c>
      <c r="BP54" s="103">
        <f t="shared" si="26"/>
        <v>27.810028759276062</v>
      </c>
      <c r="BQ54" s="33">
        <f t="shared" si="27"/>
        <v>1.2474606339967287</v>
      </c>
      <c r="BR54" s="33">
        <f t="shared" si="28"/>
        <v>2.4768564486864788</v>
      </c>
      <c r="BS54" s="33">
        <f t="shared" si="29"/>
        <v>1.0615136408369934</v>
      </c>
      <c r="BT54" s="33">
        <f t="shared" si="30"/>
        <v>2.1158325608207535</v>
      </c>
      <c r="BU54" s="33">
        <f t="shared" si="31"/>
        <v>1.2238333149884246</v>
      </c>
      <c r="BV54" s="33">
        <f t="shared" si="32"/>
        <v>0.12985572469712969</v>
      </c>
      <c r="BW54" s="33">
        <f t="shared" si="33"/>
        <v>1.4069668166038849</v>
      </c>
      <c r="BX54" s="33">
        <f t="shared" si="34"/>
        <v>1.8393913197342435</v>
      </c>
      <c r="BY54" s="33">
        <f t="shared" si="35"/>
        <v>0.82907362949263874</v>
      </c>
      <c r="BZ54" s="33">
        <f t="shared" si="36"/>
        <v>1.532833068085413</v>
      </c>
      <c r="CA54" s="33">
        <f t="shared" si="37"/>
        <v>0.48214842229702193</v>
      </c>
      <c r="CB54" s="106">
        <f t="shared" si="38"/>
        <v>14.345765580239712</v>
      </c>
      <c r="CC54" s="34">
        <f t="shared" si="39"/>
        <v>42.155794339515772</v>
      </c>
      <c r="CD54" s="34"/>
      <c r="CE54" s="34"/>
      <c r="CF54" s="34"/>
      <c r="CG54" s="34"/>
      <c r="CH54" s="34"/>
      <c r="CI54" s="34"/>
      <c r="CJ54" s="34"/>
      <c r="CK54" s="34"/>
    </row>
    <row r="55" spans="1:89" s="32" customFormat="1" x14ac:dyDescent="0.2">
      <c r="A55" s="22" t="s">
        <v>64</v>
      </c>
      <c r="B55" s="22">
        <v>19116.494032536699</v>
      </c>
      <c r="C55" s="22">
        <v>29817.482672119339</v>
      </c>
      <c r="D55" s="22">
        <v>10027.387452624294</v>
      </c>
      <c r="E55" s="22">
        <v>15462.1675261661</v>
      </c>
      <c r="F55" s="22">
        <v>15690.929585404399</v>
      </c>
      <c r="G55" s="22">
        <v>23525.794989558799</v>
      </c>
      <c r="H55" s="22">
        <v>2034.89114690662</v>
      </c>
      <c r="I55" s="22">
        <v>11598.8593951114</v>
      </c>
      <c r="J55" s="22">
        <v>1056.3670202068399</v>
      </c>
      <c r="K55" s="22">
        <v>4862.9756561998101</v>
      </c>
      <c r="L55" s="22">
        <v>163.91154760438999</v>
      </c>
      <c r="M55" s="89">
        <v>133357.26102443872</v>
      </c>
      <c r="N55" s="28">
        <f>'GDP by Eco_Activity N''MN'!M55</f>
        <v>66639.162501624611</v>
      </c>
      <c r="O55" s="28">
        <f>'GDP by Eco_Activity N''MN'!N55</f>
        <v>5113.1187486819417</v>
      </c>
      <c r="P55" s="28">
        <f>'GDP by Eco_Activity N''MN'!O55</f>
        <v>2806.6610772944991</v>
      </c>
      <c r="Q55" s="28">
        <f>'GDP by Eco_Activity N''MN'!P55</f>
        <v>5956.713953100947</v>
      </c>
      <c r="R55" s="28">
        <f>'GDP by Eco_Activity N''MN'!Q55</f>
        <v>2774.355579983639</v>
      </c>
      <c r="S55" s="28">
        <f>'GDP by Eco_Activity N''MN'!R55</f>
        <v>5668.7661129059616</v>
      </c>
      <c r="T55" s="28">
        <f>'GDP by Eco_Activity N''MN'!S55</f>
        <v>3381.199374525138</v>
      </c>
      <c r="U55" s="28">
        <f>'GDP by Eco_Activity N''MN'!T55</f>
        <v>5177.964356141254</v>
      </c>
      <c r="V55" s="28">
        <f>'GDP by Eco_Activity N''MN'!U55</f>
        <v>4735.937706312623</v>
      </c>
      <c r="W55" s="28">
        <f>'GDP by Eco_Activity N''MN'!V55</f>
        <v>3952.4183857264616</v>
      </c>
      <c r="X55" s="28">
        <f>'GDP by Eco_Activity N''MN'!W55</f>
        <v>47041.496966039049</v>
      </c>
      <c r="Y55" s="90">
        <f t="shared" si="13"/>
        <v>153247.79476233613</v>
      </c>
      <c r="Z55" s="98">
        <f t="shared" si="14"/>
        <v>286605.05578677484</v>
      </c>
      <c r="AA55" s="94"/>
      <c r="AB55" s="28" t="s">
        <v>64</v>
      </c>
      <c r="AD55" s="33">
        <f t="shared" si="40"/>
        <v>0.46374285726930675</v>
      </c>
      <c r="AE55" s="33">
        <f t="shared" si="42"/>
        <v>1.1267237902753413</v>
      </c>
      <c r="AF55" s="33">
        <f t="shared" si="43"/>
        <v>1.0409198187223123</v>
      </c>
      <c r="AG55" s="33">
        <f t="shared" si="44"/>
        <v>0.40069611901118862</v>
      </c>
      <c r="AH55" s="33">
        <f t="shared" si="45"/>
        <v>0.77626094979939875</v>
      </c>
      <c r="AI55" s="33">
        <f t="shared" si="46"/>
        <v>1.2497936550871633</v>
      </c>
      <c r="AJ55" s="33">
        <f t="shared" si="47"/>
        <v>0.11745103441000791</v>
      </c>
      <c r="AK55" s="33">
        <f t="shared" si="48"/>
        <v>1.1761415654912279</v>
      </c>
      <c r="AL55" s="33">
        <f t="shared" si="49"/>
        <v>6.8858123313198863E-2</v>
      </c>
      <c r="AM55" s="33">
        <f t="shared" si="50"/>
        <v>0.11552234255027727</v>
      </c>
      <c r="AN55" s="33">
        <f t="shared" si="51"/>
        <v>2.3380961045738731E-2</v>
      </c>
      <c r="AO55" s="103">
        <f t="shared" si="52"/>
        <v>0.54082932180934262</v>
      </c>
      <c r="AP55" s="33">
        <f t="shared" si="53"/>
        <v>3.7271142331842579</v>
      </c>
      <c r="AQ55" s="33">
        <f t="shared" si="1"/>
        <v>0.46751644153969651</v>
      </c>
      <c r="AR55" s="33">
        <f t="shared" si="2"/>
        <v>0.29331929686325592</v>
      </c>
      <c r="AS55" s="33">
        <f t="shared" si="3"/>
        <v>0.40152364512842342</v>
      </c>
      <c r="AT55" s="33">
        <f t="shared" si="4"/>
        <v>0.31529404838163755</v>
      </c>
      <c r="AU55" s="33">
        <f t="shared" si="5"/>
        <v>0.79583960099195039</v>
      </c>
      <c r="AV55" s="33">
        <f t="shared" si="6"/>
        <v>0.36117093309103265</v>
      </c>
      <c r="AW55" s="33">
        <f t="shared" si="7"/>
        <v>0.4897855686967218</v>
      </c>
      <c r="AX55" s="33">
        <f t="shared" si="8"/>
        <v>0.27344792506869031</v>
      </c>
      <c r="AY55" s="33">
        <f t="shared" si="9"/>
        <v>0.2061711373134128</v>
      </c>
      <c r="AZ55" s="33">
        <f t="shared" si="10"/>
        <v>0.63245943229986423</v>
      </c>
      <c r="BA55" s="103">
        <f t="shared" si="10"/>
        <v>0.76645070587118547</v>
      </c>
      <c r="BB55" s="100">
        <f t="shared" si="10"/>
        <v>0.64185819454862902</v>
      </c>
      <c r="BC55" s="35" t="s">
        <v>64</v>
      </c>
      <c r="BD55" s="36">
        <v>518735.89552331367</v>
      </c>
      <c r="BE55" s="33">
        <f t="shared" si="54"/>
        <v>3.6852074817863736</v>
      </c>
      <c r="BF55" s="33">
        <f t="shared" si="55"/>
        <v>5.7481047541617913</v>
      </c>
      <c r="BG55" s="33">
        <f t="shared" si="56"/>
        <v>1.9330429104984952</v>
      </c>
      <c r="BH55" s="33">
        <f t="shared" si="57"/>
        <v>2.9807398446115787</v>
      </c>
      <c r="BI55" s="33">
        <f t="shared" si="58"/>
        <v>3.0248397538741751</v>
      </c>
      <c r="BJ55" s="33">
        <f t="shared" si="59"/>
        <v>4.5352163196312825</v>
      </c>
      <c r="BK55" s="33">
        <f t="shared" si="60"/>
        <v>0.39227883870534369</v>
      </c>
      <c r="BL55" s="33">
        <f t="shared" si="61"/>
        <v>2.2359854976702898</v>
      </c>
      <c r="BM55" s="33">
        <f t="shared" si="62"/>
        <v>0.20364255285267094</v>
      </c>
      <c r="BN55" s="33">
        <f t="shared" si="63"/>
        <v>0.93746657946119571</v>
      </c>
      <c r="BO55" s="33">
        <f t="shared" si="25"/>
        <v>3.1598265903506048E-2</v>
      </c>
      <c r="BP55" s="103">
        <f t="shared" si="26"/>
        <v>25.708122799156708</v>
      </c>
      <c r="BQ55" s="33">
        <f t="shared" si="27"/>
        <v>12.846452901509227</v>
      </c>
      <c r="BR55" s="33">
        <f t="shared" si="28"/>
        <v>0.98568824575436409</v>
      </c>
      <c r="BS55" s="33">
        <f t="shared" si="29"/>
        <v>0.54105781024909982</v>
      </c>
      <c r="BT55" s="33">
        <f t="shared" si="30"/>
        <v>1.1483134297254802</v>
      </c>
      <c r="BU55" s="33">
        <f t="shared" si="31"/>
        <v>0.53483007517434278</v>
      </c>
      <c r="BV55" s="33">
        <f t="shared" si="32"/>
        <v>1.0928039030703995</v>
      </c>
      <c r="BW55" s="33">
        <f t="shared" si="33"/>
        <v>0.65181519222110118</v>
      </c>
      <c r="BX55" s="33">
        <f t="shared" si="34"/>
        <v>0.9981889437046948</v>
      </c>
      <c r="BY55" s="33">
        <f t="shared" si="35"/>
        <v>0.91297667024467077</v>
      </c>
      <c r="BZ55" s="33">
        <f t="shared" si="36"/>
        <v>0.7619326944280892</v>
      </c>
      <c r="CA55" s="33">
        <f t="shared" si="37"/>
        <v>9.0684869452850219</v>
      </c>
      <c r="CB55" s="106">
        <f t="shared" si="38"/>
        <v>29.542546811366492</v>
      </c>
      <c r="CC55" s="34">
        <f t="shared" si="39"/>
        <v>55.250669610523204</v>
      </c>
      <c r="CD55" s="34"/>
      <c r="CE55" s="34"/>
      <c r="CF55" s="34"/>
      <c r="CG55" s="34"/>
      <c r="CH55" s="34"/>
      <c r="CI55" s="34"/>
      <c r="CJ55" s="34"/>
      <c r="CK55" s="34"/>
    </row>
    <row r="56" spans="1:89" s="32" customFormat="1" x14ac:dyDescent="0.2">
      <c r="A56" s="22" t="s">
        <v>65</v>
      </c>
      <c r="B56" s="22">
        <v>15454.9968731556</v>
      </c>
      <c r="C56" s="22">
        <v>10214.473181517</v>
      </c>
      <c r="D56" s="22">
        <v>10047.165958511499</v>
      </c>
      <c r="E56" s="22">
        <v>14882.3668442497</v>
      </c>
      <c r="F56" s="22">
        <v>19579.362856736199</v>
      </c>
      <c r="G56" s="22">
        <v>136778.8715270902</v>
      </c>
      <c r="H56" s="22">
        <v>14627.804006937</v>
      </c>
      <c r="I56" s="22">
        <v>11568.7261123645</v>
      </c>
      <c r="J56" s="22">
        <v>24516.412674210402</v>
      </c>
      <c r="K56" s="22">
        <v>18466.720186668699</v>
      </c>
      <c r="L56" s="22">
        <v>20636.686599455701</v>
      </c>
      <c r="M56" s="89">
        <v>296773.58682089648</v>
      </c>
      <c r="N56" s="28">
        <f>'GDP by Eco_Activity N''MN'!M56</f>
        <v>8756.4933417080774</v>
      </c>
      <c r="O56" s="28">
        <f>'GDP by Eco_Activity N''MN'!N56</f>
        <v>4345.3570419669222</v>
      </c>
      <c r="P56" s="28">
        <f>'GDP by Eco_Activity N''MN'!O56</f>
        <v>6171.7908484830568</v>
      </c>
      <c r="Q56" s="28">
        <f>'GDP by Eco_Activity N''MN'!P56</f>
        <v>11685.091447359571</v>
      </c>
      <c r="R56" s="28">
        <f>'GDP by Eco_Activity N''MN'!Q56</f>
        <v>4692.8245602942206</v>
      </c>
      <c r="S56" s="28">
        <f>'GDP by Eco_Activity N''MN'!R56</f>
        <v>8777.3606058878904</v>
      </c>
      <c r="T56" s="28">
        <f>'GDP by Eco_Activity N''MN'!S56</f>
        <v>8888.9566022736362</v>
      </c>
      <c r="U56" s="28">
        <f>'GDP by Eco_Activity N''MN'!T56</f>
        <v>5907.0206568247895</v>
      </c>
      <c r="V56" s="28">
        <f>'GDP by Eco_Activity N''MN'!U56</f>
        <v>5037.9278665937109</v>
      </c>
      <c r="W56" s="28">
        <f>'GDP by Eco_Activity N''MN'!V56</f>
        <v>5343.2262181046099</v>
      </c>
      <c r="X56" s="28">
        <f>'GDP by Eco_Activity N''MN'!W56</f>
        <v>411487.69774014514</v>
      </c>
      <c r="Y56" s="90">
        <f t="shared" si="13"/>
        <v>481093.74692964164</v>
      </c>
      <c r="Z56" s="98">
        <f t="shared" si="14"/>
        <v>777867.33375053806</v>
      </c>
      <c r="AA56" s="94"/>
      <c r="AB56" s="28" t="s">
        <v>65</v>
      </c>
      <c r="AD56" s="33">
        <f t="shared" si="40"/>
        <v>0.37491939666587082</v>
      </c>
      <c r="AE56" s="33">
        <f t="shared" si="42"/>
        <v>0.38597791991025376</v>
      </c>
      <c r="AF56" s="33">
        <f t="shared" si="43"/>
        <v>1.0429729795141913</v>
      </c>
      <c r="AG56" s="33">
        <f t="shared" si="44"/>
        <v>0.38567080754364774</v>
      </c>
      <c r="AH56" s="33">
        <f t="shared" si="45"/>
        <v>0.96862934250720478</v>
      </c>
      <c r="AI56" s="33">
        <f t="shared" si="46"/>
        <v>7.2662949694328471</v>
      </c>
      <c r="AJ56" s="33">
        <f t="shared" si="47"/>
        <v>0.84429612580178459</v>
      </c>
      <c r="AK56" s="33">
        <f t="shared" si="48"/>
        <v>1.1730860058766106</v>
      </c>
      <c r="AL56" s="33">
        <f t="shared" si="49"/>
        <v>1.5980754177534866</v>
      </c>
      <c r="AM56" s="33">
        <f t="shared" si="50"/>
        <v>0.43868588411802811</v>
      </c>
      <c r="AN56" s="33">
        <f t="shared" si="51"/>
        <v>2.9436947704230536</v>
      </c>
      <c r="AO56" s="103">
        <f t="shared" si="52"/>
        <v>1.2035629440668998</v>
      </c>
      <c r="AP56" s="33">
        <f t="shared" si="53"/>
        <v>0.48974881648411633</v>
      </c>
      <c r="AQ56" s="33">
        <f t="shared" si="1"/>
        <v>0.39731638581707557</v>
      </c>
      <c r="AR56" s="33">
        <f t="shared" si="2"/>
        <v>0.64500319141105023</v>
      </c>
      <c r="AS56" s="33">
        <f t="shared" si="3"/>
        <v>0.78765583651373772</v>
      </c>
      <c r="AT56" s="33">
        <f t="shared" si="4"/>
        <v>0.53332012112472937</v>
      </c>
      <c r="AU56" s="33">
        <f t="shared" si="5"/>
        <v>1.2322560188978047</v>
      </c>
      <c r="AV56" s="33">
        <f t="shared" si="6"/>
        <v>0.94949525142975155</v>
      </c>
      <c r="AW56" s="33">
        <f t="shared" si="7"/>
        <v>0.55874727454908102</v>
      </c>
      <c r="AX56" s="33">
        <f t="shared" si="8"/>
        <v>0.29088451056472714</v>
      </c>
      <c r="AY56" s="33">
        <f t="shared" si="9"/>
        <v>0.27872024639086723</v>
      </c>
      <c r="AZ56" s="33">
        <f t="shared" si="10"/>
        <v>5.5323340560142817</v>
      </c>
      <c r="BA56" s="103">
        <f t="shared" si="10"/>
        <v>2.4061334291712861</v>
      </c>
      <c r="BB56" s="100">
        <f t="shared" si="10"/>
        <v>1.7420506455089377</v>
      </c>
      <c r="BC56" s="35" t="s">
        <v>65</v>
      </c>
      <c r="BD56" s="36">
        <v>2023269.8175180764</v>
      </c>
      <c r="BE56" s="33">
        <f t="shared" si="54"/>
        <v>0.76386237462456097</v>
      </c>
      <c r="BF56" s="33">
        <f t="shared" si="55"/>
        <v>0.5048497779721236</v>
      </c>
      <c r="BG56" s="33">
        <f t="shared" si="56"/>
        <v>0.49658062763157562</v>
      </c>
      <c r="BH56" s="33">
        <f t="shared" si="57"/>
        <v>0.73556016678515679</v>
      </c>
      <c r="BI56" s="33">
        <f t="shared" si="58"/>
        <v>0.96770893764203914</v>
      </c>
      <c r="BJ56" s="33">
        <f t="shared" si="59"/>
        <v>6.760288239503093</v>
      </c>
      <c r="BK56" s="33">
        <f t="shared" si="60"/>
        <v>0.72297841248285766</v>
      </c>
      <c r="BL56" s="33">
        <f t="shared" si="61"/>
        <v>0.57178365496282324</v>
      </c>
      <c r="BM56" s="33">
        <f t="shared" si="62"/>
        <v>1.2117223546726172</v>
      </c>
      <c r="BN56" s="33">
        <f t="shared" si="63"/>
        <v>0.91271663456738705</v>
      </c>
      <c r="BO56" s="33">
        <f t="shared" si="25"/>
        <v>1.0199671057600466</v>
      </c>
      <c r="BP56" s="103">
        <f t="shared" si="26"/>
        <v>14.668018286604278</v>
      </c>
      <c r="BQ56" s="33">
        <f t="shared" si="27"/>
        <v>0.43278920418283973</v>
      </c>
      <c r="BR56" s="33">
        <f t="shared" si="28"/>
        <v>0.21476903398367922</v>
      </c>
      <c r="BS56" s="33">
        <f t="shared" si="29"/>
        <v>0.3050404249124779</v>
      </c>
      <c r="BT56" s="33">
        <f t="shared" si="30"/>
        <v>0.57753500527643664</v>
      </c>
      <c r="BU56" s="33">
        <f t="shared" si="31"/>
        <v>0.23194259706057685</v>
      </c>
      <c r="BV56" s="33">
        <f t="shared" si="32"/>
        <v>0.43382056757288978</v>
      </c>
      <c r="BW56" s="33">
        <f t="shared" si="33"/>
        <v>0.43933619358675674</v>
      </c>
      <c r="BX56" s="33">
        <f t="shared" si="34"/>
        <v>0.2919541726802839</v>
      </c>
      <c r="BY56" s="33">
        <f t="shared" si="35"/>
        <v>0.24899930908739021</v>
      </c>
      <c r="BZ56" s="33">
        <f t="shared" si="36"/>
        <v>0.26408866340224896</v>
      </c>
      <c r="CA56" s="33">
        <f t="shared" si="37"/>
        <v>20.337756940639419</v>
      </c>
      <c r="CB56" s="106">
        <f t="shared" si="38"/>
        <v>23.778032112384999</v>
      </c>
      <c r="CC56" s="34">
        <f t="shared" si="39"/>
        <v>38.446050398989279</v>
      </c>
      <c r="CD56" s="34"/>
      <c r="CE56" s="34"/>
      <c r="CF56" s="34"/>
      <c r="CG56" s="34"/>
      <c r="CH56" s="34"/>
      <c r="CI56" s="34"/>
      <c r="CJ56" s="34"/>
      <c r="CK56" s="34"/>
    </row>
    <row r="57" spans="1:89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89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90"/>
      <c r="Z57" s="98"/>
      <c r="AA57" s="93"/>
      <c r="AB57" s="22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3"/>
      <c r="AO57" s="10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103"/>
      <c r="BB57" s="100"/>
      <c r="BD57" s="48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3"/>
      <c r="BP57" s="10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106"/>
      <c r="CC57" s="34">
        <f t="shared" si="39"/>
        <v>0</v>
      </c>
      <c r="CD57" s="31"/>
      <c r="CE57" s="31"/>
      <c r="CF57" s="31"/>
      <c r="CG57" s="31"/>
      <c r="CH57" s="31"/>
      <c r="CI57" s="31"/>
      <c r="CJ57" s="31"/>
      <c r="CK57" s="31"/>
    </row>
    <row r="58" spans="1:89" s="42" customFormat="1" x14ac:dyDescent="0.2">
      <c r="A58" s="28" t="s">
        <v>66</v>
      </c>
      <c r="B58" s="27">
        <v>4122218.5383300222</v>
      </c>
      <c r="C58" s="28">
        <v>2646387.9550136011</v>
      </c>
      <c r="D58" s="28">
        <v>963319.87077856914</v>
      </c>
      <c r="E58" s="28">
        <v>3858826.3755393024</v>
      </c>
      <c r="F58" s="28">
        <v>2021347.2788318475</v>
      </c>
      <c r="G58" s="28">
        <v>1882374.333858981</v>
      </c>
      <c r="H58" s="28">
        <v>1732544.2531251376</v>
      </c>
      <c r="I58" s="28">
        <v>986178.8525658485</v>
      </c>
      <c r="J58" s="28">
        <v>1534121.1310711883</v>
      </c>
      <c r="K58" s="28">
        <v>4209554.2289435146</v>
      </c>
      <c r="L58" s="28">
        <v>701047.09247725084</v>
      </c>
      <c r="M58" s="90">
        <v>24657919.910535261</v>
      </c>
      <c r="N58" s="28">
        <f>'GDP by Eco_Activity N''MN'!M58</f>
        <v>1787955.9984586649</v>
      </c>
      <c r="O58" s="28">
        <f>'GDP by Eco_Activity N''MN'!N58</f>
        <v>1093676.7767658907</v>
      </c>
      <c r="P58" s="28">
        <f>'GDP by Eco_Activity N''MN'!O58</f>
        <v>956862.06373355351</v>
      </c>
      <c r="Q58" s="28">
        <f>'GDP by Eco_Activity N''MN'!P58</f>
        <v>1483527.5644092518</v>
      </c>
      <c r="R58" s="28">
        <f>'GDP by Eco_Activity N''MN'!Q58</f>
        <v>879926.40337616182</v>
      </c>
      <c r="S58" s="28">
        <f>'GDP by Eco_Activity N''MN'!R58</f>
        <v>712300.0797950112</v>
      </c>
      <c r="T58" s="28">
        <f>'GDP by Eco_Activity N''MN'!S58</f>
        <v>936177.04658223735</v>
      </c>
      <c r="U58" s="28">
        <f>'GDP by Eco_Activity N''MN'!T58</f>
        <v>1057190.0617487326</v>
      </c>
      <c r="V58" s="28">
        <f>'GDP by Eco_Activity N''MN'!U58</f>
        <v>1731934.0437938785</v>
      </c>
      <c r="W58" s="28">
        <f>'GDP by Eco_Activity N''MN'!V58</f>
        <v>1917057.0804574643</v>
      </c>
      <c r="X58" s="28">
        <f>'GDP by Eco_Activity N''MN'!W58</f>
        <v>7437867.8795220405</v>
      </c>
      <c r="Y58" s="90">
        <f t="shared" si="13"/>
        <v>19994474.998642888</v>
      </c>
      <c r="Z58" s="98">
        <f t="shared" si="14"/>
        <v>44652394.909178153</v>
      </c>
      <c r="AA58" s="94"/>
      <c r="AB58" s="49" t="s">
        <v>66</v>
      </c>
      <c r="AD58" s="43">
        <f t="shared" si="40"/>
        <v>100</v>
      </c>
      <c r="AE58" s="43">
        <f t="shared" si="42"/>
        <v>100</v>
      </c>
      <c r="AF58" s="43">
        <f t="shared" si="43"/>
        <v>100</v>
      </c>
      <c r="AG58" s="43">
        <f t="shared" si="44"/>
        <v>100</v>
      </c>
      <c r="AH58" s="43">
        <f t="shared" si="45"/>
        <v>100</v>
      </c>
      <c r="AI58" s="43">
        <f t="shared" si="46"/>
        <v>100</v>
      </c>
      <c r="AJ58" s="43">
        <f t="shared" si="47"/>
        <v>100</v>
      </c>
      <c r="AK58" s="43">
        <f t="shared" si="48"/>
        <v>100</v>
      </c>
      <c r="AL58" s="43">
        <f t="shared" si="49"/>
        <v>100</v>
      </c>
      <c r="AM58" s="43">
        <f t="shared" si="50"/>
        <v>100</v>
      </c>
      <c r="AN58" s="33">
        <f>L58/L$58*100</f>
        <v>100</v>
      </c>
      <c r="AO58" s="103">
        <f>M58/M$58*100</f>
        <v>100</v>
      </c>
      <c r="AP58" s="33">
        <f>N58/N$58*100</f>
        <v>100</v>
      </c>
      <c r="AQ58" s="33">
        <f t="shared" si="1"/>
        <v>100</v>
      </c>
      <c r="AR58" s="33">
        <f t="shared" si="2"/>
        <v>100</v>
      </c>
      <c r="AS58" s="33">
        <f t="shared" si="3"/>
        <v>100</v>
      </c>
      <c r="AT58" s="33">
        <f t="shared" si="4"/>
        <v>100</v>
      </c>
      <c r="AU58" s="33">
        <f t="shared" si="5"/>
        <v>100</v>
      </c>
      <c r="AV58" s="33">
        <f t="shared" si="6"/>
        <v>100</v>
      </c>
      <c r="AW58" s="33">
        <f t="shared" si="7"/>
        <v>100</v>
      </c>
      <c r="AX58" s="33">
        <f t="shared" si="8"/>
        <v>100</v>
      </c>
      <c r="AY58" s="33">
        <f t="shared" si="9"/>
        <v>100</v>
      </c>
      <c r="AZ58" s="33">
        <f t="shared" si="10"/>
        <v>100</v>
      </c>
      <c r="BA58" s="103">
        <f t="shared" si="10"/>
        <v>100</v>
      </c>
      <c r="BB58" s="100">
        <f t="shared" si="10"/>
        <v>100</v>
      </c>
      <c r="BC58" s="50" t="s">
        <v>66</v>
      </c>
      <c r="BD58" s="51">
        <v>80092563.380126119</v>
      </c>
      <c r="BE58" s="71">
        <f t="shared" ref="BE58:BN58" si="64">B58/$BD58*100</f>
        <v>5.1468180869247782</v>
      </c>
      <c r="BF58" s="43">
        <f t="shared" si="64"/>
        <v>3.3041618888555466</v>
      </c>
      <c r="BG58" s="43">
        <f t="shared" si="64"/>
        <v>1.2027581964215217</v>
      </c>
      <c r="BH58" s="43">
        <f t="shared" si="64"/>
        <v>4.8179583880028716</v>
      </c>
      <c r="BI58" s="43">
        <f t="shared" si="64"/>
        <v>2.5237639969623165</v>
      </c>
      <c r="BJ58" s="43">
        <f t="shared" si="64"/>
        <v>2.3502485804144793</v>
      </c>
      <c r="BK58" s="43">
        <f t="shared" si="64"/>
        <v>2.1631774287237322</v>
      </c>
      <c r="BL58" s="43">
        <f t="shared" si="64"/>
        <v>1.2312989008547022</v>
      </c>
      <c r="BM58" s="43">
        <f t="shared" si="64"/>
        <v>1.9154351744120348</v>
      </c>
      <c r="BN58" s="43">
        <f t="shared" si="64"/>
        <v>5.2558615323180655</v>
      </c>
      <c r="BO58" s="33">
        <f t="shared" si="25"/>
        <v>0.87529611101348037</v>
      </c>
      <c r="BP58" s="103">
        <f t="shared" si="26"/>
        <v>30.786778284903527</v>
      </c>
      <c r="BQ58" s="33">
        <f t="shared" si="27"/>
        <v>2.2323620608481134</v>
      </c>
      <c r="BR58" s="33">
        <f t="shared" si="28"/>
        <v>1.3655160112371576</v>
      </c>
      <c r="BS58" s="33">
        <f t="shared" si="29"/>
        <v>1.1946952667655357</v>
      </c>
      <c r="BT58" s="33">
        <f t="shared" si="30"/>
        <v>1.8522663051353516</v>
      </c>
      <c r="BU58" s="33">
        <f t="shared" si="31"/>
        <v>1.0986368349829887</v>
      </c>
      <c r="BV58" s="33">
        <f t="shared" si="32"/>
        <v>0.88934608874281418</v>
      </c>
      <c r="BW58" s="33">
        <f t="shared" si="33"/>
        <v>1.1688688775499187</v>
      </c>
      <c r="BX58" s="33">
        <f t="shared" si="34"/>
        <v>1.3199603273168055</v>
      </c>
      <c r="BY58" s="33">
        <f t="shared" si="35"/>
        <v>2.162415548587167</v>
      </c>
      <c r="BZ58" s="33">
        <f t="shared" si="36"/>
        <v>2.3935519098807569</v>
      </c>
      <c r="CA58" s="33">
        <f t="shared" si="37"/>
        <v>9.2865898725469513</v>
      </c>
      <c r="CB58" s="106">
        <f t="shared" si="38"/>
        <v>24.964209103593557</v>
      </c>
      <c r="CC58" s="34">
        <f t="shared" si="39"/>
        <v>55.75098738849708</v>
      </c>
      <c r="CD58" s="44"/>
      <c r="CE58" s="44"/>
      <c r="CF58" s="44"/>
      <c r="CG58" s="44"/>
      <c r="CH58" s="44"/>
      <c r="CI58" s="44"/>
      <c r="CJ58" s="44"/>
      <c r="CK58" s="44"/>
    </row>
    <row r="59" spans="1:89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89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98"/>
      <c r="AA59" s="93"/>
      <c r="AB59" s="22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3"/>
      <c r="AO59" s="104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BD59" s="36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103"/>
      <c r="BQ59" s="33"/>
      <c r="BR59" s="37"/>
      <c r="BS59" s="37"/>
      <c r="BT59" s="37"/>
      <c r="BU59" s="37"/>
      <c r="BV59" s="37"/>
      <c r="BW59" s="37"/>
      <c r="BX59" s="37"/>
      <c r="BY59" s="37"/>
      <c r="BZ59" s="37"/>
      <c r="CA59" s="37"/>
    </row>
    <row r="60" spans="1:89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89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90"/>
      <c r="Z60" s="98"/>
      <c r="AA60" s="93"/>
      <c r="AB60" s="22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3"/>
      <c r="AO60" s="104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BD60" s="36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103"/>
      <c r="BQ60" s="33"/>
      <c r="BR60" s="37"/>
      <c r="BS60" s="37"/>
      <c r="BT60" s="37"/>
      <c r="BU60" s="37"/>
      <c r="BV60" s="37"/>
      <c r="BW60" s="37"/>
      <c r="BX60" s="37"/>
      <c r="BY60" s="37"/>
      <c r="BZ60" s="37"/>
      <c r="CA60" s="37"/>
    </row>
    <row r="61" spans="1:89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89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90"/>
      <c r="Z61" s="98"/>
      <c r="AA61" s="93"/>
      <c r="AB61" s="22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3"/>
      <c r="AO61" s="104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BD61" s="52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103"/>
      <c r="BQ61" s="33"/>
      <c r="BR61" s="37"/>
      <c r="BS61" s="37"/>
      <c r="BT61" s="37"/>
      <c r="BU61" s="37"/>
      <c r="BV61" s="37"/>
      <c r="BW61" s="37"/>
      <c r="BX61" s="37"/>
      <c r="BY61" s="37"/>
      <c r="BZ61" s="37"/>
      <c r="CA61" s="37"/>
    </row>
    <row r="62" spans="1:89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89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90"/>
      <c r="Z62" s="98"/>
      <c r="AA62" s="93"/>
      <c r="AB62" s="22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3"/>
      <c r="AO62" s="104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BD62" s="52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103"/>
      <c r="BQ62" s="33"/>
      <c r="BR62" s="37"/>
      <c r="BS62" s="37"/>
      <c r="BT62" s="37"/>
      <c r="BU62" s="37"/>
      <c r="BV62" s="37"/>
      <c r="BW62" s="37"/>
      <c r="BX62" s="37"/>
      <c r="BY62" s="37"/>
      <c r="BZ62" s="37"/>
      <c r="CA62" s="37"/>
    </row>
    <row r="63" spans="1:89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89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90"/>
      <c r="Z63" s="98"/>
      <c r="AA63" s="93"/>
      <c r="AB63" s="22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3"/>
      <c r="AO63" s="104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BD63" s="52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103"/>
      <c r="BQ63" s="33"/>
      <c r="BR63" s="37"/>
      <c r="BS63" s="37"/>
      <c r="BT63" s="37"/>
      <c r="BU63" s="37"/>
      <c r="BV63" s="37"/>
      <c r="BW63" s="37"/>
      <c r="BX63" s="37"/>
      <c r="BY63" s="37"/>
      <c r="BZ63" s="37"/>
      <c r="CA63" s="37"/>
    </row>
    <row r="64" spans="1:89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89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90"/>
      <c r="Z64" s="98"/>
      <c r="AA64" s="93"/>
      <c r="AB64" s="78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3"/>
      <c r="AO64" s="104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BD64" s="48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103"/>
      <c r="BQ64" s="33"/>
      <c r="BR64" s="37"/>
      <c r="BS64" s="37"/>
      <c r="BT64" s="37"/>
      <c r="BU64" s="37"/>
      <c r="BV64" s="37"/>
      <c r="BW64" s="37"/>
      <c r="BX64" s="37"/>
      <c r="BY64" s="37"/>
      <c r="BZ64" s="37"/>
      <c r="CA64" s="37"/>
    </row>
    <row r="65" spans="1:84" x14ac:dyDescent="0.2">
      <c r="A65" s="24">
        <v>2014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89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90">
        <f t="shared" si="13"/>
        <v>0</v>
      </c>
      <c r="Z65" s="98">
        <f t="shared" si="14"/>
        <v>0</v>
      </c>
      <c r="AA65" s="93"/>
      <c r="AB65" s="24">
        <v>2014</v>
      </c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3"/>
      <c r="AO65" s="104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BC65" s="30">
        <v>2014</v>
      </c>
      <c r="BD65" s="21" t="s">
        <v>77</v>
      </c>
      <c r="BE65" s="176" t="s">
        <v>79</v>
      </c>
      <c r="BF65" s="176"/>
      <c r="BG65" s="176"/>
      <c r="BH65" s="176"/>
      <c r="BI65" s="176"/>
      <c r="BJ65" s="176"/>
      <c r="BK65" s="176"/>
      <c r="BL65" s="176"/>
      <c r="BM65" s="176"/>
      <c r="BN65" s="176"/>
      <c r="BO65" s="176"/>
      <c r="BP65" s="103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8"/>
      <c r="CB65" s="88"/>
      <c r="CC65" s="88"/>
    </row>
    <row r="66" spans="1:84" x14ac:dyDescent="0.2">
      <c r="A66" s="28" t="s">
        <v>1</v>
      </c>
      <c r="B66" s="53">
        <v>1</v>
      </c>
      <c r="C66" s="53">
        <v>2</v>
      </c>
      <c r="D66" s="53">
        <v>3</v>
      </c>
      <c r="E66" s="53">
        <v>4</v>
      </c>
      <c r="F66" s="53">
        <v>5</v>
      </c>
      <c r="G66" s="53">
        <v>6</v>
      </c>
      <c r="H66" s="53">
        <v>7</v>
      </c>
      <c r="I66" s="53">
        <v>8</v>
      </c>
      <c r="J66" s="53">
        <v>9</v>
      </c>
      <c r="K66" s="53">
        <v>10</v>
      </c>
      <c r="L66" s="53">
        <v>11</v>
      </c>
      <c r="M66" s="89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90">
        <f t="shared" si="13"/>
        <v>0</v>
      </c>
      <c r="Z66" s="98">
        <f t="shared" si="14"/>
        <v>0</v>
      </c>
      <c r="AA66" s="93"/>
      <c r="AB66" s="28" t="s">
        <v>1</v>
      </c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3"/>
      <c r="AO66" s="104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BD66" s="21" t="s">
        <v>78</v>
      </c>
      <c r="BE66" s="54" t="s">
        <v>2</v>
      </c>
      <c r="BF66" s="54" t="s">
        <v>3</v>
      </c>
      <c r="BG66" s="54" t="s">
        <v>4</v>
      </c>
      <c r="BH66" s="54" t="s">
        <v>5</v>
      </c>
      <c r="BI66" s="54" t="s">
        <v>6</v>
      </c>
      <c r="BJ66" s="54" t="s">
        <v>7</v>
      </c>
      <c r="BK66" s="54" t="s">
        <v>8</v>
      </c>
      <c r="BL66" s="54" t="s">
        <v>9</v>
      </c>
      <c r="BM66" s="54" t="s">
        <v>10</v>
      </c>
      <c r="BN66" s="54" t="s">
        <v>11</v>
      </c>
      <c r="BO66" s="54" t="s">
        <v>12</v>
      </c>
      <c r="BP66" s="103"/>
      <c r="BQ66" s="33" t="str">
        <f>BQ3</f>
        <v>Anambra</v>
      </c>
      <c r="BR66" s="28" t="s">
        <v>86</v>
      </c>
      <c r="BS66" s="28" t="s">
        <v>87</v>
      </c>
      <c r="BT66" s="28" t="s">
        <v>88</v>
      </c>
      <c r="BU66" s="28" t="s">
        <v>89</v>
      </c>
      <c r="BV66" s="28" t="s">
        <v>90</v>
      </c>
      <c r="BW66" s="28" t="s">
        <v>91</v>
      </c>
      <c r="BX66" s="28" t="s">
        <v>92</v>
      </c>
      <c r="BY66" s="28" t="s">
        <v>93</v>
      </c>
      <c r="BZ66" s="28" t="s">
        <v>94</v>
      </c>
      <c r="CA66" s="28" t="s">
        <v>95</v>
      </c>
      <c r="CB66" s="108" t="str">
        <f>CB3</f>
        <v>Total</v>
      </c>
      <c r="CC66" s="109" t="str">
        <f>CB66</f>
        <v>Total</v>
      </c>
    </row>
    <row r="67" spans="1:84" x14ac:dyDescent="0.2">
      <c r="A67" s="28"/>
      <c r="B67" s="28" t="s">
        <v>2</v>
      </c>
      <c r="C67" s="28" t="s">
        <v>3</v>
      </c>
      <c r="D67" s="28" t="s">
        <v>4</v>
      </c>
      <c r="E67" s="28" t="s">
        <v>5</v>
      </c>
      <c r="F67" s="28" t="s">
        <v>6</v>
      </c>
      <c r="G67" s="28" t="s">
        <v>7</v>
      </c>
      <c r="H67" s="28" t="s">
        <v>8</v>
      </c>
      <c r="I67" s="28" t="s">
        <v>9</v>
      </c>
      <c r="J67" s="28" t="s">
        <v>10</v>
      </c>
      <c r="K67" s="28" t="s">
        <v>11</v>
      </c>
      <c r="L67" s="28" t="s">
        <v>12</v>
      </c>
      <c r="M67" s="90" t="s">
        <v>13</v>
      </c>
      <c r="N67" s="28" t="s">
        <v>85</v>
      </c>
      <c r="O67" s="28" t="s">
        <v>86</v>
      </c>
      <c r="P67" s="28" t="s">
        <v>87</v>
      </c>
      <c r="Q67" s="28" t="s">
        <v>88</v>
      </c>
      <c r="R67" s="28" t="s">
        <v>89</v>
      </c>
      <c r="S67" s="28" t="s">
        <v>90</v>
      </c>
      <c r="T67" s="28" t="s">
        <v>91</v>
      </c>
      <c r="U67" s="28" t="s">
        <v>92</v>
      </c>
      <c r="V67" s="28" t="s">
        <v>93</v>
      </c>
      <c r="W67" s="28" t="s">
        <v>94</v>
      </c>
      <c r="X67" s="28" t="s">
        <v>95</v>
      </c>
      <c r="Y67" s="90">
        <f t="shared" si="13"/>
        <v>0</v>
      </c>
      <c r="Z67" s="98" t="e">
        <f t="shared" si="14"/>
        <v>#VALUE!</v>
      </c>
      <c r="AA67" s="94"/>
      <c r="AB67" s="28"/>
      <c r="AD67" s="28" t="s">
        <v>2</v>
      </c>
      <c r="AE67" s="54" t="s">
        <v>3</v>
      </c>
      <c r="AF67" s="54" t="s">
        <v>4</v>
      </c>
      <c r="AG67" s="54" t="s">
        <v>5</v>
      </c>
      <c r="AH67" s="54" t="s">
        <v>6</v>
      </c>
      <c r="AI67" s="54" t="s">
        <v>7</v>
      </c>
      <c r="AJ67" s="54" t="s">
        <v>8</v>
      </c>
      <c r="AK67" s="54" t="s">
        <v>9</v>
      </c>
      <c r="AL67" s="54" t="s">
        <v>10</v>
      </c>
      <c r="AM67" s="54" t="s">
        <v>11</v>
      </c>
      <c r="AN67" s="54" t="s">
        <v>12</v>
      </c>
      <c r="AO67" s="103" t="str">
        <f>AO4</f>
        <v>Total 1st 11</v>
      </c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BC67" s="55"/>
      <c r="BD67" s="56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103"/>
      <c r="BQ67" s="33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105" t="s">
        <v>100</v>
      </c>
      <c r="CC67" s="105" t="s">
        <v>99</v>
      </c>
    </row>
    <row r="68" spans="1:84" x14ac:dyDescent="0.2">
      <c r="A68" s="22" t="s">
        <v>14</v>
      </c>
      <c r="B68" s="28">
        <v>566176.67074918642</v>
      </c>
      <c r="C68" s="28">
        <v>169320.54105621495</v>
      </c>
      <c r="D68" s="28">
        <v>911291.32715449878</v>
      </c>
      <c r="E68" s="28">
        <v>422039.87919193925</v>
      </c>
      <c r="F68" s="28">
        <v>740956.01823037409</v>
      </c>
      <c r="G68" s="28">
        <v>408009.27632821281</v>
      </c>
      <c r="H68" s="28">
        <v>582034.43620909308</v>
      </c>
      <c r="I68" s="28">
        <v>376128.64677470678</v>
      </c>
      <c r="J68" s="28">
        <v>465249.64275093947</v>
      </c>
      <c r="K68" s="28">
        <v>412960.69718248089</v>
      </c>
      <c r="L68" s="28">
        <v>314800.48262592411</v>
      </c>
      <c r="M68" s="90">
        <v>5368967.6182535701</v>
      </c>
      <c r="N68" s="28">
        <f>'GDP by Eco_Activity N''MN'!M68</f>
        <v>410260.56531874515</v>
      </c>
      <c r="O68" s="28">
        <f>'GDP by Eco_Activity N''MN'!N68</f>
        <v>347521.49101051677</v>
      </c>
      <c r="P68" s="28">
        <f>'GDP by Eco_Activity N''MN'!O68</f>
        <v>410505.00143379072</v>
      </c>
      <c r="Q68" s="28">
        <f>'GDP by Eco_Activity N''MN'!P68</f>
        <v>436260.14018950186</v>
      </c>
      <c r="R68" s="28">
        <f>'GDP by Eco_Activity N''MN'!Q68</f>
        <v>371138.75418140367</v>
      </c>
      <c r="S68" s="28">
        <f>'GDP by Eco_Activity N''MN'!R68</f>
        <v>183181.99857770232</v>
      </c>
      <c r="T68" s="28">
        <f>'GDP by Eco_Activity N''MN'!S68</f>
        <v>320487.35229028075</v>
      </c>
      <c r="U68" s="28">
        <f>'GDP by Eco_Activity N''MN'!T68</f>
        <v>405191.79505031492</v>
      </c>
      <c r="V68" s="28">
        <f>'GDP by Eco_Activity N''MN'!U68</f>
        <v>889248.00740868622</v>
      </c>
      <c r="W68" s="28">
        <f>'GDP by Eco_Activity N''MN'!V68</f>
        <v>839492.8332725442</v>
      </c>
      <c r="X68" s="28">
        <f>'GDP by Eco_Activity N''MN'!W68</f>
        <v>91736.516366991622</v>
      </c>
      <c r="Y68" s="90">
        <f t="shared" si="13"/>
        <v>4705024.4551004777</v>
      </c>
      <c r="Z68" s="98">
        <f t="shared" si="14"/>
        <v>10073992.073354047</v>
      </c>
      <c r="AA68" s="94"/>
      <c r="AB68" s="22" t="s">
        <v>14</v>
      </c>
      <c r="AD68" s="57">
        <f t="shared" ref="AD68:AO68" si="65">B68/B$121*100</f>
        <v>12.768413096209837</v>
      </c>
      <c r="AE68" s="37">
        <f t="shared" si="65"/>
        <v>6.119721469051469</v>
      </c>
      <c r="AF68" s="37">
        <f t="shared" si="65"/>
        <v>54.037298385555879</v>
      </c>
      <c r="AG68" s="37">
        <f t="shared" si="65"/>
        <v>12.536938829075345</v>
      </c>
      <c r="AH68" s="37">
        <f t="shared" si="65"/>
        <v>35.203495528225332</v>
      </c>
      <c r="AI68" s="37">
        <f t="shared" si="65"/>
        <v>19.110078810735331</v>
      </c>
      <c r="AJ68" s="37">
        <f t="shared" si="65"/>
        <v>29.67380467972216</v>
      </c>
      <c r="AK68" s="37">
        <f t="shared" si="65"/>
        <v>35.873903061838824</v>
      </c>
      <c r="AL68" s="37">
        <f t="shared" si="65"/>
        <v>28.221226417940926</v>
      </c>
      <c r="AM68" s="37">
        <f t="shared" si="65"/>
        <v>10.163475986663439</v>
      </c>
      <c r="AN68" s="37">
        <f t="shared" si="65"/>
        <v>40.45328611213214</v>
      </c>
      <c r="AO68" s="103">
        <f t="shared" si="65"/>
        <v>20.655061328770852</v>
      </c>
      <c r="AP68" s="33">
        <f t="shared" ref="AP68:BB68" si="66">N68/N$121*100</f>
        <v>20.171095100885861</v>
      </c>
      <c r="AQ68" s="33">
        <f t="shared" si="66"/>
        <v>28.034127764448375</v>
      </c>
      <c r="AR68" s="33">
        <f t="shared" si="66"/>
        <v>39.699647921144113</v>
      </c>
      <c r="AS68" s="33">
        <f t="shared" si="66"/>
        <v>24.293284731136481</v>
      </c>
      <c r="AT68" s="33">
        <f t="shared" si="66"/>
        <v>39.640755992626268</v>
      </c>
      <c r="AU68" s="33">
        <f t="shared" si="66"/>
        <v>21.778203991259677</v>
      </c>
      <c r="AV68" s="33">
        <f t="shared" si="66"/>
        <v>29.629806238661661</v>
      </c>
      <c r="AW68" s="33">
        <f t="shared" si="66"/>
        <v>30.460839642220023</v>
      </c>
      <c r="AX68" s="33">
        <f t="shared" si="66"/>
        <v>45.016598378638896</v>
      </c>
      <c r="AY68" s="33">
        <f t="shared" si="66"/>
        <v>36.341985337449344</v>
      </c>
      <c r="AZ68" s="33">
        <f t="shared" si="66"/>
        <v>1.0550809591142085</v>
      </c>
      <c r="BA68" s="103">
        <f t="shared" si="66"/>
        <v>20.216931251961327</v>
      </c>
      <c r="BB68" s="100">
        <f t="shared" si="66"/>
        <v>20.44809439998496</v>
      </c>
      <c r="BC68" s="35" t="s">
        <v>14</v>
      </c>
      <c r="BD68" s="58">
        <v>18018612.872645717</v>
      </c>
      <c r="BE68" s="59">
        <f t="shared" ref="BE68:BE99" si="67">B68/$BD68*100</f>
        <v>3.1421767854766793</v>
      </c>
      <c r="BF68" s="59">
        <f t="shared" ref="BF68:BF99" si="68">C68/$BD68*100</f>
        <v>0.93969797926710885</v>
      </c>
      <c r="BG68" s="59">
        <f t="shared" ref="BG68:BG99" si="69">D68/$BD68*100</f>
        <v>5.0574998952219108</v>
      </c>
      <c r="BH68" s="59">
        <f t="shared" ref="BH68:BH99" si="70">E68/$BD68*100</f>
        <v>2.3422440016603239</v>
      </c>
      <c r="BI68" s="59">
        <f t="shared" ref="BI68:BI99" si="71">F68/$BD68*100</f>
        <v>4.1121701402177786</v>
      </c>
      <c r="BJ68" s="59">
        <f t="shared" ref="BJ68:BJ99" si="72">G68/$BD68*100</f>
        <v>2.2643767265104899</v>
      </c>
      <c r="BK68" s="59">
        <f t="shared" ref="BK68:BK99" si="73">H68/$BD68*100</f>
        <v>3.2301844782551874</v>
      </c>
      <c r="BL68" s="59">
        <f t="shared" ref="BL68:BL99" si="74">I68/$BD68*100</f>
        <v>2.0874450737865198</v>
      </c>
      <c r="BM68" s="59">
        <f t="shared" ref="BM68:BM99" si="75">J68/$BD68*100</f>
        <v>2.5820502723449974</v>
      </c>
      <c r="BN68" s="59">
        <f t="shared" ref="BN68:BN99" si="76">K68/$BD68*100</f>
        <v>2.2918562050323068</v>
      </c>
      <c r="BO68" s="59">
        <f t="shared" ref="BO68:BO99" si="77">L68/$BD68*100</f>
        <v>1.7470849995552471</v>
      </c>
      <c r="BP68" s="103">
        <f t="shared" si="26"/>
        <v>29.796786557328549</v>
      </c>
      <c r="BQ68" s="33">
        <f t="shared" si="27"/>
        <v>2.2768709679176631</v>
      </c>
      <c r="BR68" s="33">
        <f t="shared" ref="BR68:BR131" si="78">O68/$BD68*100</f>
        <v>1.9286806008141366</v>
      </c>
      <c r="BS68" s="33">
        <f t="shared" ref="BS68:BS131" si="79">P68/$BD68*100</f>
        <v>2.2782275435695913</v>
      </c>
      <c r="BT68" s="33">
        <f t="shared" ref="BT68:BT131" si="80">Q68/$BD68*100</f>
        <v>2.4211638447030173</v>
      </c>
      <c r="BU68" s="33">
        <f t="shared" ref="BU68:BU131" si="81">R68/$BD68*100</f>
        <v>2.0597520841620058</v>
      </c>
      <c r="BV68" s="33">
        <f t="shared" ref="BV68:BV131" si="82">S68/$BD68*100</f>
        <v>1.0166265287590102</v>
      </c>
      <c r="BW68" s="33">
        <f t="shared" ref="BW68:BW131" si="83">T68/$BD68*100</f>
        <v>1.7786460842211478</v>
      </c>
      <c r="BX68" s="33">
        <f t="shared" ref="BX68:BX131" si="84">U68/$BD68*100</f>
        <v>2.2487402216484802</v>
      </c>
      <c r="BY68" s="33">
        <f t="shared" ref="BY68:BY131" si="85">V68/$BD68*100</f>
        <v>4.9351635094989179</v>
      </c>
      <c r="BZ68" s="33">
        <f t="shared" ref="BZ68:BZ131" si="86">W68/$BD68*100</f>
        <v>4.6590314093877279</v>
      </c>
      <c r="CA68" s="33">
        <f t="shared" ref="CA68:CA131" si="87">X68/$BD68*100</f>
        <v>0.50912085750095659</v>
      </c>
      <c r="CB68" s="107">
        <f>SUM(BQ68:CA68)</f>
        <v>26.112023652182653</v>
      </c>
      <c r="CC68" s="60">
        <f>CB68+BP68</f>
        <v>55.908810209511202</v>
      </c>
      <c r="CD68" s="60"/>
      <c r="CE68" s="60"/>
      <c r="CF68" s="60"/>
    </row>
    <row r="69" spans="1:84" x14ac:dyDescent="0.2">
      <c r="A69" s="22" t="s">
        <v>15</v>
      </c>
      <c r="B69" s="22">
        <v>442327.50131902494</v>
      </c>
      <c r="C69" s="22">
        <v>119548.50558919173</v>
      </c>
      <c r="D69" s="22">
        <v>876771.52571250359</v>
      </c>
      <c r="E69" s="22">
        <v>350948.29227163171</v>
      </c>
      <c r="F69" s="22">
        <v>675326.87427940546</v>
      </c>
      <c r="G69" s="22">
        <v>292708.51879741723</v>
      </c>
      <c r="H69" s="22">
        <v>532340.35878741823</v>
      </c>
      <c r="I69" s="22">
        <v>331561.79913267324</v>
      </c>
      <c r="J69" s="22">
        <v>386211.77654544043</v>
      </c>
      <c r="K69" s="22">
        <v>346522.17094398732</v>
      </c>
      <c r="L69" s="22">
        <v>161902.67437445658</v>
      </c>
      <c r="M69" s="89">
        <v>4516169.9977531498</v>
      </c>
      <c r="N69" s="28">
        <f>'GDP by Eco_Activity N''MN'!M69</f>
        <v>389290.2310765771</v>
      </c>
      <c r="O69" s="28">
        <f>'GDP by Eco_Activity N''MN'!N69</f>
        <v>315704.23960921209</v>
      </c>
      <c r="P69" s="28">
        <f>'GDP by Eco_Activity N''MN'!O69</f>
        <v>370091.43254302302</v>
      </c>
      <c r="Q69" s="28">
        <f>'GDP by Eco_Activity N''MN'!P69</f>
        <v>373075.285216527</v>
      </c>
      <c r="R69" s="28">
        <f>'GDP by Eco_Activity N''MN'!Q69</f>
        <v>322446.19351690158</v>
      </c>
      <c r="S69" s="28">
        <f>'GDP by Eco_Activity N''MN'!R69</f>
        <v>145858.99648156701</v>
      </c>
      <c r="T69" s="28">
        <f>'GDP by Eco_Activity N''MN'!S69</f>
        <v>227099.09609213701</v>
      </c>
      <c r="U69" s="28">
        <f>'GDP by Eco_Activity N''MN'!T69</f>
        <v>341048.093080719</v>
      </c>
      <c r="V69" s="28">
        <f>'GDP by Eco_Activity N''MN'!U69</f>
        <v>826340.28007000999</v>
      </c>
      <c r="W69" s="28">
        <f>'GDP by Eco_Activity N''MN'!V69</f>
        <v>766978.40811903076</v>
      </c>
      <c r="X69" s="28">
        <f>'GDP by Eco_Activity N''MN'!W69</f>
        <v>76664.759867196</v>
      </c>
      <c r="Y69" s="90">
        <f t="shared" si="13"/>
        <v>4154597.0156729002</v>
      </c>
      <c r="Z69" s="98">
        <f t="shared" si="14"/>
        <v>8670767.0134260505</v>
      </c>
      <c r="AA69" s="93"/>
      <c r="AB69" s="22" t="s">
        <v>15</v>
      </c>
      <c r="AD69" s="57">
        <f t="shared" ref="AD69:AD100" si="88">B69/B$121*100</f>
        <v>9.9753673233872444</v>
      </c>
      <c r="AE69" s="37">
        <f t="shared" ref="AE69:AE100" si="89">C69/C$121*100</f>
        <v>4.3208198584972717</v>
      </c>
      <c r="AF69" s="37">
        <f t="shared" ref="AF69:AF100" si="90">D69/D$121*100</f>
        <v>51.99036042494145</v>
      </c>
      <c r="AG69" s="37">
        <f t="shared" ref="AG69:AG100" si="91">E69/E$121*100</f>
        <v>10.42512210173606</v>
      </c>
      <c r="AH69" s="37">
        <f t="shared" ref="AH69:AH100" si="92">F69/F$121*100</f>
        <v>32.085395102889628</v>
      </c>
      <c r="AI69" s="37">
        <f t="shared" ref="AI69:AI100" si="93">G69/G$121*100</f>
        <v>13.70969531166382</v>
      </c>
      <c r="AJ69" s="37">
        <f t="shared" ref="AJ69:AJ100" si="94">H69/H$121*100</f>
        <v>27.140256395613378</v>
      </c>
      <c r="AK69" s="37">
        <f t="shared" ref="AK69:AK100" si="95">I69/I$121*100</f>
        <v>31.623264920363546</v>
      </c>
      <c r="AL69" s="37">
        <f t="shared" ref="AL69:AL100" si="96">J69/J$121*100</f>
        <v>23.426928233019201</v>
      </c>
      <c r="AM69" s="37">
        <f t="shared" ref="AM69:AM100" si="97">K69/K$121*100</f>
        <v>8.5283412859007246</v>
      </c>
      <c r="AN69" s="37">
        <f t="shared" ref="AN69:AN100" si="98">L69/L$121*100</f>
        <v>20.805226072578769</v>
      </c>
      <c r="AO69" s="103">
        <f t="shared" ref="AO69:AO121" si="99">M69/M$121*100</f>
        <v>17.374246765356567</v>
      </c>
      <c r="AP69" s="33">
        <f t="shared" ref="AP69:AP121" si="100">N69/N$121*100</f>
        <v>19.140056190364454</v>
      </c>
      <c r="AQ69" s="33">
        <f t="shared" ref="AQ69:AQ121" si="101">O69/O$121*100</f>
        <v>25.467469546264233</v>
      </c>
      <c r="AR69" s="33">
        <f t="shared" ref="AR69:AR121" si="102">P69/P$121*100</f>
        <v>35.791280299320746</v>
      </c>
      <c r="AS69" s="33">
        <f t="shared" ref="AS69:AS121" si="103">Q69/Q$121*100</f>
        <v>20.774815975574061</v>
      </c>
      <c r="AT69" s="33">
        <f t="shared" ref="AT69:AT121" si="104">R69/R$121*100</f>
        <v>34.439978940348297</v>
      </c>
      <c r="AU69" s="33">
        <f t="shared" ref="AU69:AU121" si="105">S69/S$121*100</f>
        <v>17.340934174754967</v>
      </c>
      <c r="AV69" s="33">
        <f t="shared" ref="AV69:AV121" si="106">T69/T$121*100</f>
        <v>20.995843255900269</v>
      </c>
      <c r="AW69" s="33">
        <f t="shared" ref="AW69:AW121" si="107">U69/U$121*100</f>
        <v>25.638750341246912</v>
      </c>
      <c r="AX69" s="33">
        <f t="shared" ref="AX69:AX121" si="108">V69/V$121*100</f>
        <v>41.832006596678781</v>
      </c>
      <c r="AY69" s="33">
        <f t="shared" ref="AY69:AY121" si="109">W69/W$121*100</f>
        <v>33.202806453206286</v>
      </c>
      <c r="AZ69" s="33">
        <f t="shared" ref="AZ69:AZ121" si="110">X69/X$121*100</f>
        <v>0.88173751930312405</v>
      </c>
      <c r="BA69" s="103">
        <f t="shared" ref="BA69:BA121" si="111">Y69/Y$121*100</f>
        <v>17.851809920862358</v>
      </c>
      <c r="BB69" s="100">
        <f t="shared" ref="BB69:BB121" si="112">Z69/Z$121*100</f>
        <v>17.599841365745768</v>
      </c>
      <c r="BC69" s="38" t="s">
        <v>15</v>
      </c>
      <c r="BD69" s="61">
        <v>15812570.600408262</v>
      </c>
      <c r="BE69" s="62">
        <f t="shared" si="67"/>
        <v>2.7973155819940154</v>
      </c>
      <c r="BF69" s="62">
        <f t="shared" si="68"/>
        <v>0.75603460443114245</v>
      </c>
      <c r="BG69" s="62">
        <f t="shared" si="69"/>
        <v>5.5447754060295953</v>
      </c>
      <c r="BH69" s="62">
        <f t="shared" si="70"/>
        <v>2.2194259310536815</v>
      </c>
      <c r="BI69" s="62">
        <f t="shared" si="71"/>
        <v>4.2708228241015371</v>
      </c>
      <c r="BJ69" s="62">
        <f t="shared" si="72"/>
        <v>1.8511128025563401</v>
      </c>
      <c r="BK69" s="62">
        <f t="shared" si="73"/>
        <v>3.3665643129123728</v>
      </c>
      <c r="BL69" s="62">
        <f t="shared" si="74"/>
        <v>2.096824150300475</v>
      </c>
      <c r="BM69" s="62">
        <f t="shared" si="75"/>
        <v>2.442435112577261</v>
      </c>
      <c r="BN69" s="62">
        <f t="shared" si="76"/>
        <v>2.1914347749064946</v>
      </c>
      <c r="BO69" s="62">
        <f t="shared" si="77"/>
        <v>1.0238858593319193</v>
      </c>
      <c r="BP69" s="103">
        <f t="shared" si="26"/>
        <v>28.560631360194826</v>
      </c>
      <c r="BQ69" s="33">
        <f t="shared" si="27"/>
        <v>2.4619035128072477</v>
      </c>
      <c r="BR69" s="33">
        <f t="shared" si="78"/>
        <v>1.9965396366423873</v>
      </c>
      <c r="BS69" s="33">
        <f t="shared" si="79"/>
        <v>2.3404887282113869</v>
      </c>
      <c r="BT69" s="33">
        <f t="shared" si="80"/>
        <v>2.3593588584951179</v>
      </c>
      <c r="BU69" s="33">
        <f t="shared" si="81"/>
        <v>2.0391763089334534</v>
      </c>
      <c r="BV69" s="33">
        <f t="shared" si="82"/>
        <v>0.92242431776273681</v>
      </c>
      <c r="BW69" s="33">
        <f t="shared" si="83"/>
        <v>1.4361934047982912</v>
      </c>
      <c r="BX69" s="33">
        <f t="shared" si="84"/>
        <v>2.1568162552388133</v>
      </c>
      <c r="BY69" s="33">
        <f t="shared" si="85"/>
        <v>5.2258440512428432</v>
      </c>
      <c r="BZ69" s="33">
        <f t="shared" si="86"/>
        <v>4.8504346794772779</v>
      </c>
      <c r="CA69" s="33">
        <f t="shared" si="87"/>
        <v>0.48483426132634377</v>
      </c>
      <c r="CB69" s="107">
        <f t="shared" ref="CB69:CB132" si="113">SUM(BQ69:CA69)</f>
        <v>26.274014014935901</v>
      </c>
      <c r="CC69" s="60">
        <f t="shared" ref="CC69:CC132" si="114">CB69+BP69</f>
        <v>54.834645375130727</v>
      </c>
      <c r="CD69" s="60"/>
      <c r="CE69" s="60"/>
      <c r="CF69" s="60"/>
    </row>
    <row r="70" spans="1:84" x14ac:dyDescent="0.2">
      <c r="A70" s="22" t="s">
        <v>16</v>
      </c>
      <c r="B70" s="22">
        <v>29313.422380613294</v>
      </c>
      <c r="C70" s="22">
        <v>20493.648163625232</v>
      </c>
      <c r="D70" s="22">
        <v>11673.873946637174</v>
      </c>
      <c r="E70" s="22">
        <v>34061.76066484247</v>
      </c>
      <c r="F70" s="22">
        <v>54599.75631345727</v>
      </c>
      <c r="G70" s="22">
        <v>109333.49850589302</v>
      </c>
      <c r="H70" s="22">
        <v>33359.554749385192</v>
      </c>
      <c r="I70" s="22">
        <v>31188.229126073464</v>
      </c>
      <c r="J70" s="22">
        <v>62826.453798612318</v>
      </c>
      <c r="K70" s="22">
        <v>14325.308017586431</v>
      </c>
      <c r="L70" s="22">
        <v>134652.54343623974</v>
      </c>
      <c r="M70" s="89">
        <v>535828.04910296563</v>
      </c>
      <c r="N70" s="28">
        <f>'GDP by Eco_Activity N''MN'!M70</f>
        <v>18265.22034992549</v>
      </c>
      <c r="O70" s="28">
        <f>'GDP by Eco_Activity N''MN'!N70</f>
        <v>30736.062104771441</v>
      </c>
      <c r="P70" s="28">
        <f>'GDP by Eco_Activity N''MN'!O70</f>
        <v>27996.417186754825</v>
      </c>
      <c r="Q70" s="28">
        <f>'GDP by Eco_Activity N''MN'!P70</f>
        <v>26248.094427023334</v>
      </c>
      <c r="R70" s="28">
        <f>'GDP by Eco_Activity N''MN'!Q70</f>
        <v>6238.0911613025773</v>
      </c>
      <c r="S70" s="28">
        <f>'GDP by Eco_Activity N''MN'!R70</f>
        <v>36308.420929971326</v>
      </c>
      <c r="T70" s="28">
        <f>'GDP by Eco_Activity N''MN'!S70</f>
        <v>92415.880852307484</v>
      </c>
      <c r="U70" s="28">
        <f>'GDP by Eco_Activity N''MN'!T70</f>
        <v>58931.241291608065</v>
      </c>
      <c r="V70" s="28">
        <f>'GDP by Eco_Activity N''MN'!U70</f>
        <v>57732.461532674912</v>
      </c>
      <c r="W70" s="28">
        <f>'GDP by Eco_Activity N''MN'!V70</f>
        <v>20837.83391711998</v>
      </c>
      <c r="X70" s="28">
        <f>'GDP by Eco_Activity N''MN'!W70</f>
        <v>14339.817749464017</v>
      </c>
      <c r="Y70" s="90">
        <f t="shared" ref="Y70:Y133" si="115">SUM(N70:X70)</f>
        <v>390049.54150292347</v>
      </c>
      <c r="Z70" s="98">
        <f t="shared" ref="Z70:Z133" si="116">Y70+M70</f>
        <v>925877.5906058891</v>
      </c>
      <c r="AA70" s="93"/>
      <c r="AB70" s="22" t="s">
        <v>16</v>
      </c>
      <c r="AD70" s="57">
        <f t="shared" si="88"/>
        <v>0.66107613675442345</v>
      </c>
      <c r="AE70" s="37">
        <f t="shared" si="89"/>
        <v>0.74069819210231702</v>
      </c>
      <c r="AF70" s="37">
        <f t="shared" si="90"/>
        <v>0.69223155205431985</v>
      </c>
      <c r="AG70" s="37">
        <f t="shared" si="91"/>
        <v>1.011824310734214</v>
      </c>
      <c r="AH70" s="37">
        <f t="shared" si="92"/>
        <v>2.5940841695483412</v>
      </c>
      <c r="AI70" s="37">
        <f t="shared" si="93"/>
        <v>5.1208928186727949</v>
      </c>
      <c r="AJ70" s="37">
        <f t="shared" si="94"/>
        <v>1.7007669138671639</v>
      </c>
      <c r="AK70" s="37">
        <f t="shared" si="95"/>
        <v>2.9746298718091033</v>
      </c>
      <c r="AL70" s="37">
        <f t="shared" si="96"/>
        <v>3.8109423732241279</v>
      </c>
      <c r="AM70" s="37">
        <f t="shared" si="97"/>
        <v>0.35256363385584077</v>
      </c>
      <c r="AN70" s="37">
        <f t="shared" si="98"/>
        <v>17.303460972851539</v>
      </c>
      <c r="AO70" s="103">
        <f t="shared" si="99"/>
        <v>2.0613946670621708</v>
      </c>
      <c r="AP70" s="33">
        <f t="shared" si="100"/>
        <v>0.89803780295271041</v>
      </c>
      <c r="AQ70" s="33">
        <f t="shared" si="101"/>
        <v>2.4794400182724439</v>
      </c>
      <c r="AR70" s="33">
        <f t="shared" si="102"/>
        <v>2.7075136758032823</v>
      </c>
      <c r="AS70" s="33">
        <f t="shared" si="103"/>
        <v>1.4616334907160031</v>
      </c>
      <c r="AT70" s="33">
        <f t="shared" si="104"/>
        <v>0.66628086342093051</v>
      </c>
      <c r="AU70" s="33">
        <f t="shared" si="105"/>
        <v>4.3166479444104562</v>
      </c>
      <c r="AV70" s="33">
        <f t="shared" si="106"/>
        <v>8.5440646049237383</v>
      </c>
      <c r="AW70" s="33">
        <f t="shared" si="107"/>
        <v>4.4302355398823945</v>
      </c>
      <c r="AX70" s="33">
        <f t="shared" si="108"/>
        <v>2.9226031574701277</v>
      </c>
      <c r="AY70" s="33">
        <f t="shared" si="109"/>
        <v>0.90207828425179992</v>
      </c>
      <c r="AZ70" s="33">
        <f t="shared" si="110"/>
        <v>0.16492525837913072</v>
      </c>
      <c r="BA70" s="103">
        <f t="shared" si="111"/>
        <v>1.6759965523399687</v>
      </c>
      <c r="BB70" s="100">
        <f t="shared" si="112"/>
        <v>1.8793376287853738</v>
      </c>
      <c r="BC70" s="38" t="s">
        <v>16</v>
      </c>
      <c r="BD70" s="61">
        <v>1573052.5863058425</v>
      </c>
      <c r="BE70" s="62">
        <f t="shared" si="67"/>
        <v>1.8634737729558648</v>
      </c>
      <c r="BF70" s="62">
        <f t="shared" si="68"/>
        <v>1.302794855177253</v>
      </c>
      <c r="BG70" s="62">
        <f t="shared" si="69"/>
        <v>0.74211593739864123</v>
      </c>
      <c r="BH70" s="62">
        <f t="shared" si="70"/>
        <v>2.1653287983736851</v>
      </c>
      <c r="BI70" s="62">
        <f t="shared" si="71"/>
        <v>3.4709428526912354</v>
      </c>
      <c r="BJ70" s="62">
        <f t="shared" si="72"/>
        <v>6.9504032768956474</v>
      </c>
      <c r="BK70" s="62">
        <f t="shared" si="73"/>
        <v>2.1206891009109099</v>
      </c>
      <c r="BL70" s="62">
        <f t="shared" si="74"/>
        <v>1.9826564857132918</v>
      </c>
      <c r="BM70" s="62">
        <f t="shared" si="75"/>
        <v>3.9939194878509428</v>
      </c>
      <c r="BN70" s="62">
        <f t="shared" si="76"/>
        <v>0.91066936619251826</v>
      </c>
      <c r="BO70" s="62">
        <f t="shared" si="77"/>
        <v>8.5599518165160546</v>
      </c>
      <c r="BP70" s="103">
        <f t="shared" ref="BP70:BP133" si="117">M70/$BD70*100</f>
        <v>34.06294575067605</v>
      </c>
      <c r="BQ70" s="33">
        <f t="shared" ref="BQ70:BQ133" si="118">N70/$BD70*100</f>
        <v>1.1611322157271005</v>
      </c>
      <c r="BR70" s="33">
        <f t="shared" si="78"/>
        <v>1.9539119271881449</v>
      </c>
      <c r="BS70" s="33">
        <f t="shared" si="79"/>
        <v>1.7797508761294256</v>
      </c>
      <c r="BT70" s="33">
        <f t="shared" si="80"/>
        <v>1.668608834537717</v>
      </c>
      <c r="BU70" s="33">
        <f t="shared" si="81"/>
        <v>0.39655960745419927</v>
      </c>
      <c r="BV70" s="33">
        <f t="shared" si="82"/>
        <v>2.3081504868974556</v>
      </c>
      <c r="BW70" s="33">
        <f t="shared" si="83"/>
        <v>5.8749390615946906</v>
      </c>
      <c r="BX70" s="33">
        <f t="shared" si="84"/>
        <v>3.7462982359669375</v>
      </c>
      <c r="BY70" s="33">
        <f t="shared" si="85"/>
        <v>3.6700910087344156</v>
      </c>
      <c r="BZ70" s="33">
        <f t="shared" si="86"/>
        <v>1.324674972631116</v>
      </c>
      <c r="CA70" s="33">
        <f t="shared" si="87"/>
        <v>0.91159175950625093</v>
      </c>
      <c r="CB70" s="107">
        <f t="shared" si="113"/>
        <v>24.795708986367451</v>
      </c>
      <c r="CC70" s="60">
        <f t="shared" si="114"/>
        <v>58.858654737043501</v>
      </c>
      <c r="CD70" s="60"/>
      <c r="CE70" s="60"/>
      <c r="CF70" s="60"/>
    </row>
    <row r="71" spans="1:84" x14ac:dyDescent="0.2">
      <c r="A71" s="22" t="s">
        <v>17</v>
      </c>
      <c r="B71" s="22">
        <v>6430.1316758824696</v>
      </c>
      <c r="C71" s="22">
        <v>4166.7605839216503</v>
      </c>
      <c r="D71" s="22">
        <v>8310.9251425562998</v>
      </c>
      <c r="E71" s="22">
        <v>13236.910659804751</v>
      </c>
      <c r="F71" s="22">
        <v>7151.8157798223747</v>
      </c>
      <c r="G71" s="22">
        <v>3750.14087588247</v>
      </c>
      <c r="H71" s="22">
        <v>11333.521167843301</v>
      </c>
      <c r="I71" s="22">
        <v>10582.95093347</v>
      </c>
      <c r="J71" s="22">
        <v>11791.766104258901</v>
      </c>
      <c r="K71" s="22">
        <v>5750.14087588247</v>
      </c>
      <c r="L71" s="22">
        <v>1291.6901459804124</v>
      </c>
      <c r="M71" s="89">
        <v>83796.753945305099</v>
      </c>
      <c r="N71" s="28">
        <f>'GDP by Eco_Activity N''MN'!M71</f>
        <v>854.42908954233758</v>
      </c>
      <c r="O71" s="28">
        <f>'GDP by Eco_Activity N''MN'!N71</f>
        <v>153.04112683458669</v>
      </c>
      <c r="P71" s="28">
        <f>'GDP by Eco_Activity N''MN'!O71</f>
        <v>2136.2553212748676</v>
      </c>
      <c r="Q71" s="28">
        <f>'GDP by Eco_Activity N''MN'!P71</f>
        <v>34752.75046344423</v>
      </c>
      <c r="R71" s="28">
        <f>'GDP by Eco_Activity N''MN'!Q71</f>
        <v>38534.249966612653</v>
      </c>
      <c r="S71" s="28">
        <f>'GDP by Eco_Activity N''MN'!R71</f>
        <v>440.52096205172671</v>
      </c>
      <c r="T71" s="28">
        <f>'GDP by Eco_Activity N''MN'!S71</f>
        <v>471.82627245587105</v>
      </c>
      <c r="U71" s="28">
        <f>'GDP by Eco_Activity N''MN'!T71</f>
        <v>1283.8238363553457</v>
      </c>
      <c r="V71" s="28">
        <f>'GDP by Eco_Activity N''MN'!U71</f>
        <v>1021.0451891457708</v>
      </c>
      <c r="W71" s="28">
        <f>'GDP by Eco_Activity N''MN'!V71</f>
        <v>29802.260037468161</v>
      </c>
      <c r="X71" s="28">
        <f>'GDP by Eco_Activity N''MN'!W71</f>
        <v>145.5331654857417</v>
      </c>
      <c r="Y71" s="90">
        <f t="shared" si="115"/>
        <v>109595.73543067131</v>
      </c>
      <c r="Z71" s="98">
        <f t="shared" si="116"/>
        <v>193392.48937597641</v>
      </c>
      <c r="AA71" s="93"/>
      <c r="AB71" s="22" t="s">
        <v>17</v>
      </c>
      <c r="AD71" s="57">
        <f t="shared" si="88"/>
        <v>0.14501229341020036</v>
      </c>
      <c r="AE71" s="37">
        <f t="shared" si="89"/>
        <v>0.15059846869587357</v>
      </c>
      <c r="AF71" s="37">
        <f t="shared" si="90"/>
        <v>0.49281709197282153</v>
      </c>
      <c r="AG71" s="37">
        <f t="shared" si="91"/>
        <v>0.39321009082280373</v>
      </c>
      <c r="AH71" s="37">
        <f t="shared" si="92"/>
        <v>0.33978928388349994</v>
      </c>
      <c r="AI71" s="37">
        <f t="shared" si="93"/>
        <v>0.17564671160031303</v>
      </c>
      <c r="AJ71" s="37">
        <f t="shared" si="94"/>
        <v>0.57781580014152534</v>
      </c>
      <c r="AK71" s="37">
        <f t="shared" si="95"/>
        <v>1.0093667662673482</v>
      </c>
      <c r="AL71" s="37">
        <f t="shared" si="96"/>
        <v>0.71526782724223736</v>
      </c>
      <c r="AM71" s="37">
        <f t="shared" si="97"/>
        <v>0.14151811325071212</v>
      </c>
      <c r="AN71" s="37">
        <f t="shared" si="98"/>
        <v>0.16598802710750438</v>
      </c>
      <c r="AO71" s="103">
        <f t="shared" si="99"/>
        <v>0.32237614658126867</v>
      </c>
      <c r="AP71" s="33">
        <f t="shared" si="100"/>
        <v>4.2009327434947452E-2</v>
      </c>
      <c r="AQ71" s="33">
        <f t="shared" si="101"/>
        <v>1.2345637935715796E-2</v>
      </c>
      <c r="AR71" s="33">
        <f t="shared" si="102"/>
        <v>0.20659573897532985</v>
      </c>
      <c r="AS71" s="33">
        <f t="shared" si="103"/>
        <v>1.9352179684164097</v>
      </c>
      <c r="AT71" s="33">
        <f t="shared" si="104"/>
        <v>4.115783606739007</v>
      </c>
      <c r="AU71" s="33">
        <f t="shared" si="105"/>
        <v>5.237280654473795E-2</v>
      </c>
      <c r="AV71" s="33">
        <f t="shared" si="106"/>
        <v>4.362144381446597E-2</v>
      </c>
      <c r="AW71" s="33">
        <f t="shared" si="107"/>
        <v>9.651318828710205E-2</v>
      </c>
      <c r="AX71" s="33">
        <f t="shared" si="108"/>
        <v>5.16885962333027E-2</v>
      </c>
      <c r="AY71" s="33">
        <f t="shared" si="109"/>
        <v>1.2901519278996596</v>
      </c>
      <c r="AZ71" s="33">
        <f t="shared" si="110"/>
        <v>1.6738075294831325E-3</v>
      </c>
      <c r="BA71" s="103">
        <f t="shared" si="111"/>
        <v>0.47091985809087727</v>
      </c>
      <c r="BB71" s="100">
        <f t="shared" si="112"/>
        <v>0.39254625675831362</v>
      </c>
      <c r="BC71" s="38" t="s">
        <v>17</v>
      </c>
      <c r="BD71" s="61">
        <v>207739.57887477957</v>
      </c>
      <c r="BE71" s="62">
        <f t="shared" si="67"/>
        <v>3.0952848324384052</v>
      </c>
      <c r="BF71" s="62">
        <f t="shared" si="68"/>
        <v>2.0057615436070915</v>
      </c>
      <c r="BG71" s="62">
        <f t="shared" si="69"/>
        <v>4.0006459951312054</v>
      </c>
      <c r="BH71" s="62">
        <f t="shared" si="70"/>
        <v>6.3718771028142118</v>
      </c>
      <c r="BI71" s="62">
        <f t="shared" si="71"/>
        <v>3.4426832953836479</v>
      </c>
      <c r="BJ71" s="62">
        <f t="shared" si="72"/>
        <v>1.805212514724007</v>
      </c>
      <c r="BK71" s="62">
        <f t="shared" si="73"/>
        <v>5.4556388480381361</v>
      </c>
      <c r="BL71" s="62">
        <f t="shared" si="74"/>
        <v>5.0943354130168661</v>
      </c>
      <c r="BM71" s="62">
        <f t="shared" si="75"/>
        <v>5.6762250930366491</v>
      </c>
      <c r="BN71" s="62">
        <f t="shared" si="76"/>
        <v>2.7679563552733093</v>
      </c>
      <c r="BO71" s="62">
        <f t="shared" si="77"/>
        <v>0.6217833659704356</v>
      </c>
      <c r="BP71" s="103">
        <f t="shared" si="117"/>
        <v>40.337404359433968</v>
      </c>
      <c r="BQ71" s="33">
        <f t="shared" si="118"/>
        <v>0.41129817157151694</v>
      </c>
      <c r="BR71" s="33">
        <f t="shared" si="78"/>
        <v>7.3669701105361446E-2</v>
      </c>
      <c r="BS71" s="33">
        <f t="shared" si="79"/>
        <v>1.0283333261990248</v>
      </c>
      <c r="BT71" s="33">
        <f t="shared" si="80"/>
        <v>16.728998225413921</v>
      </c>
      <c r="BU71" s="33">
        <f t="shared" si="81"/>
        <v>18.549305902771746</v>
      </c>
      <c r="BV71" s="33">
        <f t="shared" si="82"/>
        <v>0.21205442142407643</v>
      </c>
      <c r="BW71" s="33">
        <f t="shared" si="83"/>
        <v>0.22712391880811339</v>
      </c>
      <c r="BX71" s="33">
        <f t="shared" si="84"/>
        <v>0.61799674540074223</v>
      </c>
      <c r="BY71" s="33">
        <f t="shared" si="85"/>
        <v>0.4915024833862941</v>
      </c>
      <c r="BZ71" s="33">
        <f t="shared" si="86"/>
        <v>14.345971142760547</v>
      </c>
      <c r="CA71" s="33">
        <f t="shared" si="87"/>
        <v>7.0055579333520065E-2</v>
      </c>
      <c r="CB71" s="107">
        <f t="shared" si="113"/>
        <v>52.756309618174868</v>
      </c>
      <c r="CC71" s="60">
        <f t="shared" si="114"/>
        <v>93.093713977608843</v>
      </c>
      <c r="CD71" s="60"/>
      <c r="CE71" s="60"/>
      <c r="CF71" s="60"/>
    </row>
    <row r="72" spans="1:84" x14ac:dyDescent="0.2">
      <c r="A72" s="22" t="s">
        <v>18</v>
      </c>
      <c r="B72" s="22">
        <v>88105.6153736657</v>
      </c>
      <c r="C72" s="22">
        <v>25111.626719476331</v>
      </c>
      <c r="D72" s="22">
        <v>14535.002352801697</v>
      </c>
      <c r="E72" s="22">
        <v>23792.915595660255</v>
      </c>
      <c r="F72" s="22">
        <v>3877.5718576889708</v>
      </c>
      <c r="G72" s="22">
        <v>2217.1181490201338</v>
      </c>
      <c r="H72" s="22">
        <v>5001.0015044463253</v>
      </c>
      <c r="I72" s="22">
        <v>2795.6675824900799</v>
      </c>
      <c r="J72" s="22">
        <v>4419.6463026278343</v>
      </c>
      <c r="K72" s="22">
        <v>46363.077345024671</v>
      </c>
      <c r="L72" s="22">
        <v>16953.574669247351</v>
      </c>
      <c r="M72" s="89">
        <v>233172.81745214935</v>
      </c>
      <c r="N72" s="28">
        <f>'GDP by Eco_Activity N''MN'!M72</f>
        <v>1850.6848027001777</v>
      </c>
      <c r="O72" s="28">
        <f>'GDP by Eco_Activity N''MN'!N72</f>
        <v>928.14816969863352</v>
      </c>
      <c r="P72" s="28">
        <f>'GDP by Eco_Activity N''MN'!O72</f>
        <v>10280.896382738008</v>
      </c>
      <c r="Q72" s="28">
        <f>'GDP by Eco_Activity N''MN'!P72</f>
        <v>2184.0100825073046</v>
      </c>
      <c r="R72" s="28">
        <f>'GDP by Eco_Activity N''MN'!Q72</f>
        <v>3920.2195365868524</v>
      </c>
      <c r="S72" s="28">
        <f>'GDP by Eco_Activity N''MN'!R72</f>
        <v>574.06020411227462</v>
      </c>
      <c r="T72" s="28">
        <f>'GDP by Eco_Activity N''MN'!S72</f>
        <v>500.54907338039976</v>
      </c>
      <c r="U72" s="28">
        <f>'GDP by Eco_Activity N''MN'!T72</f>
        <v>3928.6368416324872</v>
      </c>
      <c r="V72" s="28">
        <f>'GDP by Eco_Activity N''MN'!U72</f>
        <v>4154.2206168554922</v>
      </c>
      <c r="W72" s="28">
        <f>'GDP by Eco_Activity N''MN'!V72</f>
        <v>21874.331198925294</v>
      </c>
      <c r="X72" s="28">
        <f>'GDP by Eco_Activity N''MN'!W72</f>
        <v>586.40558484587189</v>
      </c>
      <c r="Y72" s="90">
        <f t="shared" si="115"/>
        <v>50782.162493982796</v>
      </c>
      <c r="Z72" s="98">
        <f t="shared" si="116"/>
        <v>283954.97994613217</v>
      </c>
      <c r="AA72" s="93"/>
      <c r="AB72" s="22" t="s">
        <v>18</v>
      </c>
      <c r="AD72" s="57">
        <f t="shared" si="88"/>
        <v>1.9869573426579701</v>
      </c>
      <c r="AE72" s="37">
        <f t="shared" si="89"/>
        <v>0.9076049497560067</v>
      </c>
      <c r="AF72" s="37">
        <f t="shared" si="90"/>
        <v>0.86188931658727519</v>
      </c>
      <c r="AG72" s="37">
        <f t="shared" si="91"/>
        <v>0.70678232578226607</v>
      </c>
      <c r="AH72" s="37">
        <f t="shared" si="92"/>
        <v>0.184226971903864</v>
      </c>
      <c r="AI72" s="37">
        <f t="shared" si="93"/>
        <v>0.10384396879840416</v>
      </c>
      <c r="AJ72" s="37">
        <f t="shared" si="94"/>
        <v>0.2549655701000918</v>
      </c>
      <c r="AK72" s="37">
        <f t="shared" si="95"/>
        <v>0.2666415033988277</v>
      </c>
      <c r="AL72" s="37">
        <f t="shared" si="96"/>
        <v>0.26808798445535981</v>
      </c>
      <c r="AM72" s="37">
        <f t="shared" si="97"/>
        <v>1.1410529536561627</v>
      </c>
      <c r="AN72" s="37">
        <f t="shared" si="98"/>
        <v>2.178611039594323</v>
      </c>
      <c r="AO72" s="103">
        <f t="shared" si="99"/>
        <v>0.897043749770847</v>
      </c>
      <c r="AP72" s="33">
        <f t="shared" si="100"/>
        <v>9.0991780133745689E-2</v>
      </c>
      <c r="AQ72" s="33">
        <f t="shared" si="101"/>
        <v>7.4872561975981466E-2</v>
      </c>
      <c r="AR72" s="33">
        <f t="shared" si="102"/>
        <v>0.99425820704474921</v>
      </c>
      <c r="AS72" s="33">
        <f t="shared" si="103"/>
        <v>0.12161729643000646</v>
      </c>
      <c r="AT72" s="33">
        <f t="shared" si="104"/>
        <v>0.41871258211803408</v>
      </c>
      <c r="AU72" s="33">
        <f t="shared" si="105"/>
        <v>6.8249065549517804E-2</v>
      </c>
      <c r="AV72" s="33">
        <f t="shared" si="106"/>
        <v>4.6276934023185973E-2</v>
      </c>
      <c r="AW72" s="33">
        <f t="shared" si="107"/>
        <v>0.29534057280361486</v>
      </c>
      <c r="AX72" s="33">
        <f t="shared" si="108"/>
        <v>0.2103000282566824</v>
      </c>
      <c r="AY72" s="33">
        <f t="shared" si="109"/>
        <v>0.94694867209160383</v>
      </c>
      <c r="AZ72" s="33">
        <f t="shared" si="110"/>
        <v>6.7443739024706613E-3</v>
      </c>
      <c r="BA72" s="103">
        <f t="shared" si="111"/>
        <v>0.21820492066812316</v>
      </c>
      <c r="BB72" s="100">
        <f t="shared" si="112"/>
        <v>0.57636914869550593</v>
      </c>
      <c r="BC72" s="38" t="s">
        <v>18</v>
      </c>
      <c r="BD72" s="61">
        <v>425250.10705683212</v>
      </c>
      <c r="BE72" s="62">
        <f t="shared" si="67"/>
        <v>20.718540433404502</v>
      </c>
      <c r="BF72" s="62">
        <f t="shared" si="68"/>
        <v>5.9051429506448807</v>
      </c>
      <c r="BG72" s="62">
        <f t="shared" si="69"/>
        <v>3.4179891107844402</v>
      </c>
      <c r="BH72" s="62">
        <f t="shared" si="70"/>
        <v>5.5950404716724682</v>
      </c>
      <c r="BI72" s="62">
        <f t="shared" si="71"/>
        <v>0.91183324668058385</v>
      </c>
      <c r="BJ72" s="62">
        <f t="shared" si="72"/>
        <v>0.52136804017872462</v>
      </c>
      <c r="BK72" s="62">
        <f t="shared" si="73"/>
        <v>1.1760141670647415</v>
      </c>
      <c r="BL72" s="62">
        <f t="shared" si="74"/>
        <v>0.65741725542151497</v>
      </c>
      <c r="BM72" s="62">
        <f t="shared" si="75"/>
        <v>1.0393051593134992</v>
      </c>
      <c r="BN72" s="62">
        <f t="shared" si="76"/>
        <v>10.902543368161581</v>
      </c>
      <c r="BO72" s="62">
        <f t="shared" si="77"/>
        <v>3.9867302530700144</v>
      </c>
      <c r="BP72" s="103">
        <f t="shared" si="117"/>
        <v>54.831924456396955</v>
      </c>
      <c r="BQ72" s="33">
        <f t="shared" si="118"/>
        <v>0.43519913857490106</v>
      </c>
      <c r="BR72" s="33">
        <f t="shared" si="78"/>
        <v>0.21825936179590244</v>
      </c>
      <c r="BS72" s="33">
        <f t="shared" si="79"/>
        <v>2.4176117094696061</v>
      </c>
      <c r="BT72" s="33">
        <f t="shared" si="80"/>
        <v>0.51358248857899169</v>
      </c>
      <c r="BU72" s="33">
        <f t="shared" si="81"/>
        <v>0.9218620928090534</v>
      </c>
      <c r="BV72" s="33">
        <f t="shared" si="82"/>
        <v>0.13499354722926735</v>
      </c>
      <c r="BW72" s="33">
        <f t="shared" si="83"/>
        <v>0.11770698350782646</v>
      </c>
      <c r="BX72" s="33">
        <f t="shared" si="84"/>
        <v>0.92384147033440911</v>
      </c>
      <c r="BY72" s="33">
        <f t="shared" si="85"/>
        <v>0.9768887880139453</v>
      </c>
      <c r="BZ72" s="33">
        <f t="shared" si="86"/>
        <v>5.1438743543930308</v>
      </c>
      <c r="CA72" s="33">
        <f t="shared" si="87"/>
        <v>0.13789663426645588</v>
      </c>
      <c r="CB72" s="107">
        <f t="shared" si="113"/>
        <v>11.941716568973389</v>
      </c>
      <c r="CC72" s="60">
        <f t="shared" si="114"/>
        <v>66.773641025370338</v>
      </c>
      <c r="CD72" s="60"/>
      <c r="CE72" s="60"/>
      <c r="CF72" s="60"/>
    </row>
    <row r="73" spans="1:84" x14ac:dyDescent="0.2">
      <c r="A73" s="22" t="s">
        <v>19</v>
      </c>
      <c r="B73" s="28">
        <v>3040615.2639382873</v>
      </c>
      <c r="C73" s="28">
        <v>2074773.8584166002</v>
      </c>
      <c r="D73" s="28">
        <v>7592.7571440164293</v>
      </c>
      <c r="E73" s="28">
        <v>1694941.0212311908</v>
      </c>
      <c r="F73" s="28">
        <v>703.70931221127057</v>
      </c>
      <c r="G73" s="28">
        <v>772.8598030764158</v>
      </c>
      <c r="H73" s="28">
        <v>13897.533997155786</v>
      </c>
      <c r="I73" s="28">
        <v>1056.1147247068698</v>
      </c>
      <c r="J73" s="28">
        <v>3216.8474715080897</v>
      </c>
      <c r="K73" s="28">
        <v>2008837.0810240591</v>
      </c>
      <c r="L73" s="28">
        <v>3933.7605817156582</v>
      </c>
      <c r="M73" s="90">
        <v>8850340.8076445255</v>
      </c>
      <c r="N73" s="28">
        <f>'GDP by Eco_Activity N''MN'!M73</f>
        <v>416.82867317677699</v>
      </c>
      <c r="O73" s="28">
        <f>'GDP by Eco_Activity N''MN'!N73</f>
        <v>255.45534838368221</v>
      </c>
      <c r="P73" s="28">
        <f>'GDP by Eco_Activity N''MN'!O73</f>
        <v>5905.4772900150629</v>
      </c>
      <c r="Q73" s="28">
        <f>'GDP by Eco_Activity N''MN'!P73</f>
        <v>204798.62426123492</v>
      </c>
      <c r="R73" s="28">
        <f>'GDP by Eco_Activity N''MN'!Q73</f>
        <v>236.87494051494099</v>
      </c>
      <c r="S73" s="28">
        <f>'GDP by Eco_Activity N''MN'!R73</f>
        <v>9148.4645812573453</v>
      </c>
      <c r="T73" s="28">
        <f>'GDP by Eco_Activity N''MN'!S73</f>
        <v>1360.7866648520198</v>
      </c>
      <c r="U73" s="28">
        <f>'GDP by Eco_Activity N''MN'!T73</f>
        <v>18685.444285601028</v>
      </c>
      <c r="V73" s="28">
        <f>'GDP by Eco_Activity N''MN'!U73</f>
        <v>1044.2017042931518</v>
      </c>
      <c r="W73" s="28">
        <f>'GDP by Eco_Activity N''MN'!V73</f>
        <v>402308.37703174434</v>
      </c>
      <c r="X73" s="28">
        <f>'GDP by Eco_Activity N''MN'!W73</f>
        <v>6538.2787377207296</v>
      </c>
      <c r="Y73" s="90">
        <f t="shared" si="115"/>
        <v>650698.8135187939</v>
      </c>
      <c r="Z73" s="98">
        <f t="shared" si="116"/>
        <v>9501039.6211633198</v>
      </c>
      <c r="AA73" s="94"/>
      <c r="AB73" s="22" t="s">
        <v>19</v>
      </c>
      <c r="AD73" s="57">
        <f t="shared" si="88"/>
        <v>68.571938340786801</v>
      </c>
      <c r="AE73" s="37">
        <f t="shared" si="89"/>
        <v>74.988173588243896</v>
      </c>
      <c r="AF73" s="37">
        <f t="shared" si="90"/>
        <v>0.45023152435940672</v>
      </c>
      <c r="AG73" s="37">
        <f t="shared" si="91"/>
        <v>50.349203830574375</v>
      </c>
      <c r="AH73" s="37">
        <f t="shared" si="92"/>
        <v>3.3433870588925683E-2</v>
      </c>
      <c r="AI73" s="37">
        <f t="shared" si="93"/>
        <v>3.6198715576649811E-2</v>
      </c>
      <c r="AJ73" s="37">
        <f t="shared" si="94"/>
        <v>0.70853661519994515</v>
      </c>
      <c r="AK73" s="37">
        <f t="shared" si="95"/>
        <v>0.1007287202960862</v>
      </c>
      <c r="AL73" s="37">
        <f t="shared" si="96"/>
        <v>0.1951283193010625</v>
      </c>
      <c r="AM73" s="37">
        <f t="shared" si="97"/>
        <v>49.439977153770769</v>
      </c>
      <c r="AN73" s="37">
        <f t="shared" si="98"/>
        <v>0.50550603030005037</v>
      </c>
      <c r="AO73" s="103">
        <f t="shared" si="99"/>
        <v>34.048320861708618</v>
      </c>
      <c r="AP73" s="33">
        <f t="shared" si="100"/>
        <v>2.049402628032862E-2</v>
      </c>
      <c r="AQ73" s="33">
        <f t="shared" si="101"/>
        <v>2.0607266197770473E-2</v>
      </c>
      <c r="AR73" s="33">
        <f t="shared" si="102"/>
        <v>0.57111452576960464</v>
      </c>
      <c r="AS73" s="33">
        <f t="shared" si="103"/>
        <v>11.404276562057866</v>
      </c>
      <c r="AT73" s="33">
        <f t="shared" si="104"/>
        <v>2.5300245829706809E-2</v>
      </c>
      <c r="AU73" s="33">
        <f t="shared" si="105"/>
        <v>1.0876457807229563</v>
      </c>
      <c r="AV73" s="33">
        <f t="shared" si="106"/>
        <v>0.12580791386488271</v>
      </c>
      <c r="AW73" s="33">
        <f t="shared" si="107"/>
        <v>1.4047034737133606</v>
      </c>
      <c r="AX73" s="33">
        <f t="shared" si="108"/>
        <v>5.2860853616567692E-2</v>
      </c>
      <c r="AY73" s="33">
        <f t="shared" si="109"/>
        <v>17.416092859573038</v>
      </c>
      <c r="AZ73" s="33">
        <f t="shared" si="110"/>
        <v>7.5198118205768189E-2</v>
      </c>
      <c r="BA73" s="103">
        <f t="shared" si="111"/>
        <v>2.7959755160000177</v>
      </c>
      <c r="BB73" s="100">
        <f t="shared" si="112"/>
        <v>19.285120899133453</v>
      </c>
      <c r="BC73" s="35" t="s">
        <v>19</v>
      </c>
      <c r="BD73" s="63">
        <v>9716760.8116533589</v>
      </c>
      <c r="BE73" s="59">
        <f t="shared" si="67"/>
        <v>31.292478253572554</v>
      </c>
      <c r="BF73" s="59">
        <f t="shared" si="68"/>
        <v>21.352525791602421</v>
      </c>
      <c r="BG73" s="59">
        <f t="shared" si="69"/>
        <v>7.8140825849190382E-2</v>
      </c>
      <c r="BH73" s="59">
        <f t="shared" si="70"/>
        <v>17.443477863512292</v>
      </c>
      <c r="BI73" s="59">
        <f t="shared" si="71"/>
        <v>7.2422212077846828E-3</v>
      </c>
      <c r="BJ73" s="59">
        <f t="shared" si="72"/>
        <v>7.95388317215261E-3</v>
      </c>
      <c r="BK73" s="59">
        <f t="shared" si="73"/>
        <v>0.14302640835296065</v>
      </c>
      <c r="BL73" s="59">
        <f t="shared" si="74"/>
        <v>1.0868999918576427E-2</v>
      </c>
      <c r="BM73" s="59">
        <f t="shared" si="75"/>
        <v>3.3106171221690552E-2</v>
      </c>
      <c r="BN73" s="59">
        <f t="shared" si="76"/>
        <v>20.673937744920622</v>
      </c>
      <c r="BO73" s="59">
        <f t="shared" si="77"/>
        <v>4.0484279256909152E-2</v>
      </c>
      <c r="BP73" s="103">
        <f t="shared" si="117"/>
        <v>91.083242442587135</v>
      </c>
      <c r="BQ73" s="33">
        <f t="shared" si="118"/>
        <v>4.2897904070754974E-3</v>
      </c>
      <c r="BR73" s="33">
        <f t="shared" si="78"/>
        <v>2.6290175639325539E-3</v>
      </c>
      <c r="BS73" s="33">
        <f t="shared" si="79"/>
        <v>6.0776192853616351E-2</v>
      </c>
      <c r="BT73" s="33">
        <f t="shared" si="80"/>
        <v>2.1076841164559585</v>
      </c>
      <c r="BU73" s="33">
        <f t="shared" si="81"/>
        <v>2.4377973802839287E-3</v>
      </c>
      <c r="BV73" s="33">
        <f t="shared" si="82"/>
        <v>9.4151381912020993E-2</v>
      </c>
      <c r="BW73" s="33">
        <f t="shared" si="83"/>
        <v>1.4004529814298007E-2</v>
      </c>
      <c r="BX73" s="33">
        <f t="shared" si="84"/>
        <v>0.1923011654582614</v>
      </c>
      <c r="BY73" s="33">
        <f t="shared" si="85"/>
        <v>1.0746397122802854E-2</v>
      </c>
      <c r="BZ73" s="33">
        <f t="shared" si="86"/>
        <v>4.1403548448908403</v>
      </c>
      <c r="CA73" s="33">
        <f t="shared" si="87"/>
        <v>6.7288666094150837E-2</v>
      </c>
      <c r="CB73" s="107">
        <f t="shared" si="113"/>
        <v>6.6966638999532417</v>
      </c>
      <c r="CC73" s="60">
        <f t="shared" si="114"/>
        <v>97.779906342540372</v>
      </c>
      <c r="CD73" s="60"/>
      <c r="CE73" s="60"/>
      <c r="CF73" s="60"/>
    </row>
    <row r="74" spans="1:84" x14ac:dyDescent="0.2">
      <c r="A74" s="22" t="s">
        <v>20</v>
      </c>
      <c r="B74" s="22">
        <v>3039068.6757155927</v>
      </c>
      <c r="C74" s="22">
        <v>2074192.6409122772</v>
      </c>
      <c r="D74" s="22">
        <v>0</v>
      </c>
      <c r="E74" s="22">
        <v>1694571.421345083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2002213.8722179218</v>
      </c>
      <c r="L74" s="22">
        <v>0</v>
      </c>
      <c r="M74" s="89">
        <v>8810046.610190874</v>
      </c>
      <c r="N74" s="28">
        <f>'GDP by Eco_Activity N''MN'!M74</f>
        <v>0</v>
      </c>
      <c r="O74" s="28">
        <f>'GDP by Eco_Activity N''MN'!N74</f>
        <v>0</v>
      </c>
      <c r="P74" s="28">
        <f>'GDP by Eco_Activity N''MN'!O74</f>
        <v>0</v>
      </c>
      <c r="Q74" s="28">
        <f>'GDP by Eco_Activity N''MN'!P74</f>
        <v>202461.86336856746</v>
      </c>
      <c r="R74" s="28">
        <f>'GDP by Eco_Activity N''MN'!Q74</f>
        <v>0</v>
      </c>
      <c r="S74" s="28">
        <f>'GDP by Eco_Activity N''MN'!R74</f>
        <v>0</v>
      </c>
      <c r="T74" s="28">
        <f>'GDP by Eco_Activity N''MN'!S74</f>
        <v>0</v>
      </c>
      <c r="U74" s="28">
        <f>'GDP by Eco_Activity N''MN'!T74</f>
        <v>0</v>
      </c>
      <c r="V74" s="28">
        <f>'GDP by Eco_Activity N''MN'!U74</f>
        <v>0</v>
      </c>
      <c r="W74" s="28">
        <f>'GDP by Eco_Activity N''MN'!V74</f>
        <v>400874.78386382194</v>
      </c>
      <c r="X74" s="28">
        <f>'GDP by Eco_Activity N''MN'!W74</f>
        <v>0</v>
      </c>
      <c r="Y74" s="90">
        <f t="shared" si="115"/>
        <v>603336.64723238943</v>
      </c>
      <c r="Z74" s="98">
        <f t="shared" si="116"/>
        <v>9413383.257423263</v>
      </c>
      <c r="AA74" s="93"/>
      <c r="AB74" s="22" t="s">
        <v>20</v>
      </c>
      <c r="AD74" s="57">
        <f t="shared" si="88"/>
        <v>68.537059691882092</v>
      </c>
      <c r="AE74" s="37">
        <f t="shared" si="89"/>
        <v>74.967166749869719</v>
      </c>
      <c r="AF74" s="37">
        <f t="shared" si="90"/>
        <v>0</v>
      </c>
      <c r="AG74" s="37">
        <f t="shared" si="91"/>
        <v>50.338224652084804</v>
      </c>
      <c r="AH74" s="37">
        <f t="shared" si="92"/>
        <v>0</v>
      </c>
      <c r="AI74" s="37">
        <f t="shared" si="93"/>
        <v>0</v>
      </c>
      <c r="AJ74" s="37">
        <f t="shared" si="94"/>
        <v>0</v>
      </c>
      <c r="AK74" s="37">
        <f t="shared" si="95"/>
        <v>0</v>
      </c>
      <c r="AL74" s="37">
        <f t="shared" si="96"/>
        <v>0</v>
      </c>
      <c r="AM74" s="37">
        <f t="shared" si="97"/>
        <v>49.276971753704593</v>
      </c>
      <c r="AN74" s="37">
        <f t="shared" si="98"/>
        <v>0</v>
      </c>
      <c r="AO74" s="103">
        <f t="shared" si="99"/>
        <v>33.893304259118359</v>
      </c>
      <c r="AP74" s="33">
        <f t="shared" si="100"/>
        <v>0</v>
      </c>
      <c r="AQ74" s="33">
        <f t="shared" si="101"/>
        <v>0</v>
      </c>
      <c r="AR74" s="33">
        <f t="shared" si="102"/>
        <v>0</v>
      </c>
      <c r="AS74" s="33">
        <f t="shared" si="103"/>
        <v>11.274153288156436</v>
      </c>
      <c r="AT74" s="33">
        <f t="shared" si="104"/>
        <v>0</v>
      </c>
      <c r="AU74" s="33">
        <f t="shared" si="105"/>
        <v>0</v>
      </c>
      <c r="AV74" s="33">
        <f t="shared" si="106"/>
        <v>0</v>
      </c>
      <c r="AW74" s="33">
        <f t="shared" si="107"/>
        <v>0</v>
      </c>
      <c r="AX74" s="33">
        <f t="shared" si="108"/>
        <v>0</v>
      </c>
      <c r="AY74" s="33">
        <f t="shared" si="109"/>
        <v>17.354032029720081</v>
      </c>
      <c r="AZ74" s="33">
        <f t="shared" si="110"/>
        <v>0</v>
      </c>
      <c r="BA74" s="103">
        <f t="shared" si="111"/>
        <v>2.5924659128313872</v>
      </c>
      <c r="BB74" s="100">
        <f t="shared" si="112"/>
        <v>19.107196836114081</v>
      </c>
      <c r="BC74" s="40" t="s">
        <v>20</v>
      </c>
      <c r="BD74" s="61">
        <v>9616489.5151900314</v>
      </c>
      <c r="BE74" s="62">
        <f t="shared" si="67"/>
        <v>31.602682776444929</v>
      </c>
      <c r="BF74" s="62">
        <f t="shared" si="68"/>
        <v>21.56912496640193</v>
      </c>
      <c r="BG74" s="62">
        <f t="shared" si="69"/>
        <v>0</v>
      </c>
      <c r="BH74" s="62">
        <f t="shared" si="70"/>
        <v>17.621517900772098</v>
      </c>
      <c r="BI74" s="62">
        <f t="shared" si="71"/>
        <v>0</v>
      </c>
      <c r="BJ74" s="62">
        <f t="shared" si="72"/>
        <v>0</v>
      </c>
      <c r="BK74" s="62">
        <f t="shared" si="73"/>
        <v>0</v>
      </c>
      <c r="BL74" s="62">
        <f t="shared" si="74"/>
        <v>0</v>
      </c>
      <c r="BM74" s="62">
        <f t="shared" si="75"/>
        <v>0</v>
      </c>
      <c r="BN74" s="62">
        <f t="shared" si="76"/>
        <v>20.820631781018022</v>
      </c>
      <c r="BO74" s="62">
        <f t="shared" si="77"/>
        <v>0</v>
      </c>
      <c r="BP74" s="103">
        <f t="shared" si="117"/>
        <v>91.613957424636965</v>
      </c>
      <c r="BQ74" s="33">
        <f t="shared" si="118"/>
        <v>0</v>
      </c>
      <c r="BR74" s="33">
        <f t="shared" si="78"/>
        <v>0</v>
      </c>
      <c r="BS74" s="33">
        <f t="shared" si="79"/>
        <v>0</v>
      </c>
      <c r="BT74" s="33">
        <f t="shared" si="80"/>
        <v>2.1053614528333067</v>
      </c>
      <c r="BU74" s="33">
        <f t="shared" si="81"/>
        <v>0</v>
      </c>
      <c r="BV74" s="33">
        <f t="shared" si="82"/>
        <v>0</v>
      </c>
      <c r="BW74" s="33">
        <f t="shared" si="83"/>
        <v>0</v>
      </c>
      <c r="BX74" s="33">
        <f t="shared" si="84"/>
        <v>0</v>
      </c>
      <c r="BY74" s="33">
        <f t="shared" si="85"/>
        <v>0</v>
      </c>
      <c r="BZ74" s="33">
        <f t="shared" si="86"/>
        <v>4.1686187379563764</v>
      </c>
      <c r="CA74" s="33">
        <f t="shared" si="87"/>
        <v>0</v>
      </c>
      <c r="CB74" s="107">
        <f t="shared" si="113"/>
        <v>6.2739801907896826</v>
      </c>
      <c r="CC74" s="60">
        <f t="shared" si="114"/>
        <v>97.887937615426651</v>
      </c>
      <c r="CD74" s="60"/>
      <c r="CE74" s="60"/>
      <c r="CF74" s="60"/>
    </row>
    <row r="75" spans="1:84" x14ac:dyDescent="0.2">
      <c r="A75" s="22" t="s">
        <v>21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89">
        <v>0</v>
      </c>
      <c r="N75" s="28">
        <f>'GDP by Eco_Activity N''MN'!M75</f>
        <v>0</v>
      </c>
      <c r="O75" s="28">
        <f>'GDP by Eco_Activity N''MN'!N75</f>
        <v>0</v>
      </c>
      <c r="P75" s="28">
        <f>'GDP by Eco_Activity N''MN'!O75</f>
        <v>0</v>
      </c>
      <c r="Q75" s="28">
        <f>'GDP by Eco_Activity N''MN'!P75</f>
        <v>0</v>
      </c>
      <c r="R75" s="28">
        <f>'GDP by Eco_Activity N''MN'!Q75</f>
        <v>0</v>
      </c>
      <c r="S75" s="28">
        <f>'GDP by Eco_Activity N''MN'!R75</f>
        <v>6914.7664481637639</v>
      </c>
      <c r="T75" s="28">
        <f>'GDP by Eco_Activity N''MN'!S75</f>
        <v>0</v>
      </c>
      <c r="U75" s="28">
        <f>'GDP by Eco_Activity N''MN'!T75</f>
        <v>12.586247647285319</v>
      </c>
      <c r="V75" s="28">
        <f>'GDP by Eco_Activity N''MN'!U75</f>
        <v>0</v>
      </c>
      <c r="W75" s="28">
        <f>'GDP by Eco_Activity N''MN'!V75</f>
        <v>0</v>
      </c>
      <c r="X75" s="28">
        <f>'GDP by Eco_Activity N''MN'!W75</f>
        <v>0</v>
      </c>
      <c r="Y75" s="90">
        <f t="shared" si="115"/>
        <v>6927.3526958110497</v>
      </c>
      <c r="Z75" s="98">
        <f t="shared" si="116"/>
        <v>6927.3526958110497</v>
      </c>
      <c r="AA75" s="93"/>
      <c r="AB75" s="22" t="s">
        <v>21</v>
      </c>
      <c r="AD75" s="57">
        <f t="shared" si="88"/>
        <v>0</v>
      </c>
      <c r="AE75" s="37">
        <f t="shared" si="89"/>
        <v>0</v>
      </c>
      <c r="AF75" s="37">
        <f t="shared" si="90"/>
        <v>0</v>
      </c>
      <c r="AG75" s="37">
        <f t="shared" si="91"/>
        <v>0</v>
      </c>
      <c r="AH75" s="37">
        <f t="shared" si="92"/>
        <v>0</v>
      </c>
      <c r="AI75" s="37">
        <f t="shared" si="93"/>
        <v>0</v>
      </c>
      <c r="AJ75" s="37">
        <f t="shared" si="94"/>
        <v>0</v>
      </c>
      <c r="AK75" s="37">
        <f t="shared" si="95"/>
        <v>0</v>
      </c>
      <c r="AL75" s="37">
        <f t="shared" si="96"/>
        <v>0</v>
      </c>
      <c r="AM75" s="37">
        <f t="shared" si="97"/>
        <v>0</v>
      </c>
      <c r="AN75" s="37">
        <f t="shared" si="98"/>
        <v>0</v>
      </c>
      <c r="AO75" s="103">
        <f t="shared" si="99"/>
        <v>0</v>
      </c>
      <c r="AP75" s="33">
        <f t="shared" si="100"/>
        <v>0</v>
      </c>
      <c r="AQ75" s="33">
        <f t="shared" si="101"/>
        <v>0</v>
      </c>
      <c r="AR75" s="33">
        <f t="shared" si="102"/>
        <v>0</v>
      </c>
      <c r="AS75" s="33">
        <f t="shared" si="103"/>
        <v>0</v>
      </c>
      <c r="AT75" s="33">
        <f t="shared" si="104"/>
        <v>0</v>
      </c>
      <c r="AU75" s="33">
        <f t="shared" si="105"/>
        <v>0.82208511441778287</v>
      </c>
      <c r="AV75" s="33">
        <f t="shared" si="106"/>
        <v>0</v>
      </c>
      <c r="AW75" s="33">
        <f t="shared" si="107"/>
        <v>9.4618814093612078E-4</v>
      </c>
      <c r="AX75" s="33">
        <f t="shared" si="108"/>
        <v>0</v>
      </c>
      <c r="AY75" s="33">
        <f t="shared" si="109"/>
        <v>0</v>
      </c>
      <c r="AZ75" s="33">
        <f t="shared" si="110"/>
        <v>0</v>
      </c>
      <c r="BA75" s="103">
        <f t="shared" si="111"/>
        <v>2.9766011748882638E-2</v>
      </c>
      <c r="BB75" s="100">
        <f t="shared" si="112"/>
        <v>1.40610753745385E-2</v>
      </c>
      <c r="BC75" s="40" t="s">
        <v>21</v>
      </c>
      <c r="BD75" s="61">
        <v>6927.3526958110488</v>
      </c>
      <c r="BE75" s="62">
        <f t="shared" si="67"/>
        <v>0</v>
      </c>
      <c r="BF75" s="62">
        <f t="shared" si="68"/>
        <v>0</v>
      </c>
      <c r="BG75" s="62">
        <f t="shared" si="69"/>
        <v>0</v>
      </c>
      <c r="BH75" s="62">
        <f t="shared" si="70"/>
        <v>0</v>
      </c>
      <c r="BI75" s="62">
        <f t="shared" si="71"/>
        <v>0</v>
      </c>
      <c r="BJ75" s="62">
        <f t="shared" si="72"/>
        <v>0</v>
      </c>
      <c r="BK75" s="62">
        <f t="shared" si="73"/>
        <v>0</v>
      </c>
      <c r="BL75" s="62">
        <f t="shared" si="74"/>
        <v>0</v>
      </c>
      <c r="BM75" s="62">
        <f t="shared" si="75"/>
        <v>0</v>
      </c>
      <c r="BN75" s="62">
        <f t="shared" si="76"/>
        <v>0</v>
      </c>
      <c r="BO75" s="62">
        <f t="shared" si="77"/>
        <v>0</v>
      </c>
      <c r="BP75" s="103">
        <f t="shared" si="117"/>
        <v>0</v>
      </c>
      <c r="BQ75" s="33">
        <f t="shared" si="118"/>
        <v>0</v>
      </c>
      <c r="BR75" s="33">
        <f t="shared" si="78"/>
        <v>0</v>
      </c>
      <c r="BS75" s="33">
        <f t="shared" si="79"/>
        <v>0</v>
      </c>
      <c r="BT75" s="33">
        <f t="shared" si="80"/>
        <v>0</v>
      </c>
      <c r="BU75" s="33">
        <f t="shared" si="81"/>
        <v>0</v>
      </c>
      <c r="BV75" s="33">
        <f t="shared" si="82"/>
        <v>99.818310858419323</v>
      </c>
      <c r="BW75" s="33">
        <f t="shared" si="83"/>
        <v>0</v>
      </c>
      <c r="BX75" s="33">
        <f t="shared" si="84"/>
        <v>0.18168914158068189</v>
      </c>
      <c r="BY75" s="33">
        <f t="shared" si="85"/>
        <v>0</v>
      </c>
      <c r="BZ75" s="33">
        <f t="shared" si="86"/>
        <v>0</v>
      </c>
      <c r="CA75" s="33">
        <f t="shared" si="87"/>
        <v>0</v>
      </c>
      <c r="CB75" s="107">
        <f t="shared" si="113"/>
        <v>100</v>
      </c>
      <c r="CC75" s="60">
        <f t="shared" si="114"/>
        <v>100</v>
      </c>
      <c r="CD75" s="60"/>
      <c r="CE75" s="60"/>
      <c r="CF75" s="60"/>
    </row>
    <row r="76" spans="1:84" x14ac:dyDescent="0.2">
      <c r="A76" s="22" t="s">
        <v>22</v>
      </c>
      <c r="B76" s="22">
        <v>0</v>
      </c>
      <c r="C76" s="22">
        <v>0</v>
      </c>
      <c r="D76" s="22">
        <v>0</v>
      </c>
      <c r="E76" s="22">
        <v>0</v>
      </c>
      <c r="F76" s="22">
        <v>202.04637140294534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0.18158751174620608</v>
      </c>
      <c r="M76" s="89">
        <v>202.22795891469156</v>
      </c>
      <c r="N76" s="28">
        <f>'GDP by Eco_Activity N''MN'!M76</f>
        <v>0</v>
      </c>
      <c r="O76" s="28">
        <f>'GDP by Eco_Activity N''MN'!N76</f>
        <v>6.2690926674285432</v>
      </c>
      <c r="P76" s="28">
        <f>'GDP by Eco_Activity N''MN'!O76</f>
        <v>2577.813074115003</v>
      </c>
      <c r="Q76" s="28">
        <f>'GDP by Eco_Activity N''MN'!P76</f>
        <v>0</v>
      </c>
      <c r="R76" s="28">
        <f>'GDP by Eco_Activity N''MN'!Q76</f>
        <v>0</v>
      </c>
      <c r="S76" s="28">
        <f>'GDP by Eco_Activity N''MN'!R76</f>
        <v>0</v>
      </c>
      <c r="T76" s="28">
        <f>'GDP by Eco_Activity N''MN'!S76</f>
        <v>0</v>
      </c>
      <c r="U76" s="28">
        <f>'GDP by Eco_Activity N''MN'!T76</f>
        <v>0</v>
      </c>
      <c r="V76" s="28">
        <f>'GDP by Eco_Activity N''MN'!U76</f>
        <v>0</v>
      </c>
      <c r="W76" s="28">
        <f>'GDP by Eco_Activity N''MN'!V76</f>
        <v>0</v>
      </c>
      <c r="X76" s="28">
        <f>'GDP by Eco_Activity N''MN'!W76</f>
        <v>0</v>
      </c>
      <c r="Y76" s="90">
        <f t="shared" si="115"/>
        <v>2584.0821667824316</v>
      </c>
      <c r="Z76" s="98">
        <f t="shared" si="116"/>
        <v>2786.3101256971231</v>
      </c>
      <c r="AA76" s="93"/>
      <c r="AB76" s="22" t="s">
        <v>22</v>
      </c>
      <c r="AD76" s="57">
        <f t="shared" si="88"/>
        <v>0</v>
      </c>
      <c r="AE76" s="37">
        <f t="shared" si="89"/>
        <v>0</v>
      </c>
      <c r="AF76" s="37">
        <f t="shared" si="90"/>
        <v>0</v>
      </c>
      <c r="AG76" s="37">
        <f t="shared" si="91"/>
        <v>0</v>
      </c>
      <c r="AH76" s="37">
        <f t="shared" si="92"/>
        <v>9.5994071944581812E-3</v>
      </c>
      <c r="AI76" s="37">
        <f t="shared" si="93"/>
        <v>0</v>
      </c>
      <c r="AJ76" s="37">
        <f t="shared" si="94"/>
        <v>0</v>
      </c>
      <c r="AK76" s="37">
        <f t="shared" si="95"/>
        <v>0</v>
      </c>
      <c r="AL76" s="37">
        <f t="shared" si="96"/>
        <v>0</v>
      </c>
      <c r="AM76" s="37">
        <f t="shared" si="97"/>
        <v>0</v>
      </c>
      <c r="AN76" s="37">
        <f t="shared" si="98"/>
        <v>2.333481672513324E-5</v>
      </c>
      <c r="AO76" s="103">
        <f t="shared" si="99"/>
        <v>7.7799517351788763E-4</v>
      </c>
      <c r="AP76" s="33">
        <f t="shared" si="100"/>
        <v>0</v>
      </c>
      <c r="AQ76" s="33">
        <f t="shared" si="101"/>
        <v>5.0571993201001687E-4</v>
      </c>
      <c r="AR76" s="33">
        <f t="shared" si="102"/>
        <v>0.24929847648980144</v>
      </c>
      <c r="AS76" s="33">
        <f t="shared" si="103"/>
        <v>0</v>
      </c>
      <c r="AT76" s="33">
        <f t="shared" si="104"/>
        <v>0</v>
      </c>
      <c r="AU76" s="33">
        <f t="shared" si="105"/>
        <v>0</v>
      </c>
      <c r="AV76" s="33">
        <f t="shared" si="106"/>
        <v>0</v>
      </c>
      <c r="AW76" s="33">
        <f t="shared" si="107"/>
        <v>0</v>
      </c>
      <c r="AX76" s="33">
        <f t="shared" si="108"/>
        <v>0</v>
      </c>
      <c r="AY76" s="33">
        <f t="shared" si="109"/>
        <v>0</v>
      </c>
      <c r="AZ76" s="33">
        <f t="shared" si="110"/>
        <v>0</v>
      </c>
      <c r="BA76" s="103">
        <f t="shared" si="111"/>
        <v>1.1103494150519569E-2</v>
      </c>
      <c r="BB76" s="100">
        <f t="shared" si="112"/>
        <v>5.6556260976806079E-3</v>
      </c>
      <c r="BC76" s="40" t="s">
        <v>22</v>
      </c>
      <c r="BD76" s="61">
        <v>4079.4233212134941</v>
      </c>
      <c r="BE76" s="62">
        <f t="shared" si="67"/>
        <v>0</v>
      </c>
      <c r="BF76" s="62">
        <f t="shared" si="68"/>
        <v>0</v>
      </c>
      <c r="BG76" s="62">
        <f t="shared" si="69"/>
        <v>0</v>
      </c>
      <c r="BH76" s="62">
        <f t="shared" si="70"/>
        <v>0</v>
      </c>
      <c r="BI76" s="62">
        <f t="shared" si="71"/>
        <v>4.952816991369339</v>
      </c>
      <c r="BJ76" s="62">
        <f t="shared" si="72"/>
        <v>0</v>
      </c>
      <c r="BK76" s="62">
        <f t="shared" si="73"/>
        <v>0</v>
      </c>
      <c r="BL76" s="62">
        <f t="shared" si="74"/>
        <v>0</v>
      </c>
      <c r="BM76" s="62">
        <f t="shared" si="75"/>
        <v>0</v>
      </c>
      <c r="BN76" s="62">
        <f t="shared" si="76"/>
        <v>0</v>
      </c>
      <c r="BO76" s="62">
        <f t="shared" si="77"/>
        <v>4.4513034673780748E-3</v>
      </c>
      <c r="BP76" s="103">
        <f t="shared" si="117"/>
        <v>4.9572682948367168</v>
      </c>
      <c r="BQ76" s="33">
        <f t="shared" si="118"/>
        <v>0</v>
      </c>
      <c r="BR76" s="33">
        <f t="shared" si="78"/>
        <v>0.15367595304043355</v>
      </c>
      <c r="BS76" s="33">
        <f t="shared" si="79"/>
        <v>63.190624535337228</v>
      </c>
      <c r="BT76" s="33">
        <f t="shared" si="80"/>
        <v>0</v>
      </c>
      <c r="BU76" s="33">
        <f t="shared" si="81"/>
        <v>0</v>
      </c>
      <c r="BV76" s="33">
        <f t="shared" si="82"/>
        <v>0</v>
      </c>
      <c r="BW76" s="33">
        <f t="shared" si="83"/>
        <v>0</v>
      </c>
      <c r="BX76" s="33">
        <f t="shared" si="84"/>
        <v>0</v>
      </c>
      <c r="BY76" s="33">
        <f t="shared" si="85"/>
        <v>0</v>
      </c>
      <c r="BZ76" s="33">
        <f t="shared" si="86"/>
        <v>0</v>
      </c>
      <c r="CA76" s="33">
        <f t="shared" si="87"/>
        <v>0</v>
      </c>
      <c r="CB76" s="107">
        <f t="shared" si="113"/>
        <v>63.344300488377662</v>
      </c>
      <c r="CC76" s="60">
        <f t="shared" si="114"/>
        <v>68.301568783214378</v>
      </c>
      <c r="CD76" s="60"/>
      <c r="CE76" s="60"/>
      <c r="CF76" s="60"/>
    </row>
    <row r="77" spans="1:84" x14ac:dyDescent="0.2">
      <c r="A77" s="22" t="s">
        <v>23</v>
      </c>
      <c r="B77" s="22">
        <v>1546.5882226945798</v>
      </c>
      <c r="C77" s="22">
        <v>581.21750432299189</v>
      </c>
      <c r="D77" s="22">
        <v>7592.7571440164293</v>
      </c>
      <c r="E77" s="22">
        <v>369.59988610777367</v>
      </c>
      <c r="F77" s="22">
        <v>501.66294080832517</v>
      </c>
      <c r="G77" s="22">
        <v>772.8598030764158</v>
      </c>
      <c r="H77" s="22">
        <v>13897.533997155786</v>
      </c>
      <c r="I77" s="22">
        <v>1056.1147247068698</v>
      </c>
      <c r="J77" s="22">
        <v>3216.8474715080897</v>
      </c>
      <c r="K77" s="22">
        <v>6623.2088061373561</v>
      </c>
      <c r="L77" s="22">
        <v>3933.5789942039119</v>
      </c>
      <c r="M77" s="89">
        <v>40091.969494738521</v>
      </c>
      <c r="N77" s="28">
        <f>'GDP by Eco_Activity N''MN'!M77</f>
        <v>416.82867317677699</v>
      </c>
      <c r="O77" s="28">
        <f>'GDP by Eco_Activity N''MN'!N77</f>
        <v>249.18625571625367</v>
      </c>
      <c r="P77" s="28">
        <f>'GDP by Eco_Activity N''MN'!O77</f>
        <v>3327.6642159000598</v>
      </c>
      <c r="Q77" s="28">
        <f>'GDP by Eco_Activity N''MN'!P77</f>
        <v>2336.7608926674443</v>
      </c>
      <c r="R77" s="28">
        <f>'GDP by Eco_Activity N''MN'!Q77</f>
        <v>236.87494051494099</v>
      </c>
      <c r="S77" s="28">
        <f>'GDP by Eco_Activity N''MN'!R77</f>
        <v>2233.6981330935814</v>
      </c>
      <c r="T77" s="28">
        <f>'GDP by Eco_Activity N''MN'!S77</f>
        <v>1360.7866648520198</v>
      </c>
      <c r="U77" s="28">
        <f>'GDP by Eco_Activity N''MN'!T77</f>
        <v>18672.858037953742</v>
      </c>
      <c r="V77" s="28">
        <f>'GDP by Eco_Activity N''MN'!U77</f>
        <v>1044.2017042931518</v>
      </c>
      <c r="W77" s="28">
        <f>'GDP by Eco_Activity N''MN'!V77</f>
        <v>1433.5931679223886</v>
      </c>
      <c r="X77" s="28">
        <f>'GDP by Eco_Activity N''MN'!W77</f>
        <v>6538.2787377207296</v>
      </c>
      <c r="Y77" s="90">
        <f t="shared" si="115"/>
        <v>37850.731423811085</v>
      </c>
      <c r="Z77" s="98">
        <f t="shared" si="116"/>
        <v>77942.700918549614</v>
      </c>
      <c r="AA77" s="93"/>
      <c r="AB77" s="22" t="s">
        <v>23</v>
      </c>
      <c r="AD77" s="57">
        <f t="shared" si="88"/>
        <v>3.4878648904708071E-2</v>
      </c>
      <c r="AE77" s="37">
        <f t="shared" si="89"/>
        <v>2.1006838374164127E-2</v>
      </c>
      <c r="AF77" s="37">
        <f t="shared" si="90"/>
        <v>0.45023152435940672</v>
      </c>
      <c r="AG77" s="37">
        <f t="shared" si="91"/>
        <v>1.0979178489573582E-2</v>
      </c>
      <c r="AH77" s="37">
        <f t="shared" si="92"/>
        <v>2.3834463394467497E-2</v>
      </c>
      <c r="AI77" s="37">
        <f t="shared" si="93"/>
        <v>3.6198715576649811E-2</v>
      </c>
      <c r="AJ77" s="37">
        <f t="shared" si="94"/>
        <v>0.70853661519994515</v>
      </c>
      <c r="AK77" s="37">
        <f t="shared" si="95"/>
        <v>0.1007287202960862</v>
      </c>
      <c r="AL77" s="37">
        <f t="shared" si="96"/>
        <v>0.1951283193010625</v>
      </c>
      <c r="AM77" s="37">
        <f t="shared" si="97"/>
        <v>0.16300540006617018</v>
      </c>
      <c r="AN77" s="37">
        <f t="shared" si="98"/>
        <v>0.50548269548332525</v>
      </c>
      <c r="AO77" s="103">
        <f t="shared" si="99"/>
        <v>0.15423860741674603</v>
      </c>
      <c r="AP77" s="33">
        <f t="shared" si="100"/>
        <v>2.049402628032862E-2</v>
      </c>
      <c r="AQ77" s="33">
        <f t="shared" si="101"/>
        <v>2.0101546265760457E-2</v>
      </c>
      <c r="AR77" s="33">
        <f t="shared" si="102"/>
        <v>0.32181604927980312</v>
      </c>
      <c r="AS77" s="33">
        <f t="shared" si="103"/>
        <v>0.13012327390143019</v>
      </c>
      <c r="AT77" s="33">
        <f t="shared" si="104"/>
        <v>2.5300245829706809E-2</v>
      </c>
      <c r="AU77" s="33">
        <f t="shared" si="105"/>
        <v>0.26556066630517322</v>
      </c>
      <c r="AV77" s="33">
        <f t="shared" si="106"/>
        <v>0.12580791386488271</v>
      </c>
      <c r="AW77" s="33">
        <f t="shared" si="107"/>
        <v>1.4037572855724243</v>
      </c>
      <c r="AX77" s="33">
        <f t="shared" si="108"/>
        <v>5.2860853616567692E-2</v>
      </c>
      <c r="AY77" s="33">
        <f t="shared" si="109"/>
        <v>6.2060829852955614E-2</v>
      </c>
      <c r="AZ77" s="33">
        <f t="shared" si="110"/>
        <v>7.5198118205768189E-2</v>
      </c>
      <c r="BA77" s="103">
        <f t="shared" si="111"/>
        <v>0.1626400972692286</v>
      </c>
      <c r="BB77" s="100">
        <f t="shared" si="112"/>
        <v>0.15820736154715495</v>
      </c>
      <c r="BC77" s="40" t="s">
        <v>23</v>
      </c>
      <c r="BD77" s="61">
        <v>89264.520446301452</v>
      </c>
      <c r="BE77" s="62">
        <f t="shared" si="67"/>
        <v>1.7325900760593407</v>
      </c>
      <c r="BF77" s="62">
        <f t="shared" si="68"/>
        <v>0.65111816141177037</v>
      </c>
      <c r="BG77" s="62">
        <f t="shared" si="69"/>
        <v>8.5059070569745323</v>
      </c>
      <c r="BH77" s="62">
        <f t="shared" si="70"/>
        <v>0.41405015594086186</v>
      </c>
      <c r="BI77" s="62">
        <f t="shared" si="71"/>
        <v>0.56199589523377191</v>
      </c>
      <c r="BJ77" s="62">
        <f t="shared" si="72"/>
        <v>0.86580849727562526</v>
      </c>
      <c r="BK77" s="62">
        <f t="shared" si="73"/>
        <v>15.568933690195621</v>
      </c>
      <c r="BL77" s="62">
        <f t="shared" si="74"/>
        <v>1.1831293322661081</v>
      </c>
      <c r="BM77" s="62">
        <f t="shared" si="75"/>
        <v>3.6037245878033226</v>
      </c>
      <c r="BN77" s="62">
        <f t="shared" si="76"/>
        <v>7.4197550975716693</v>
      </c>
      <c r="BO77" s="62">
        <f t="shared" si="77"/>
        <v>4.4066544854965324</v>
      </c>
      <c r="BP77" s="103">
        <f t="shared" si="117"/>
        <v>44.913667036229143</v>
      </c>
      <c r="BQ77" s="33">
        <f t="shared" si="118"/>
        <v>0.46695895647311203</v>
      </c>
      <c r="BR77" s="33">
        <f t="shared" si="78"/>
        <v>0.27915486967317077</v>
      </c>
      <c r="BS77" s="33">
        <f t="shared" si="79"/>
        <v>3.7278688097606163</v>
      </c>
      <c r="BT77" s="33">
        <f t="shared" si="80"/>
        <v>2.6177935880730594</v>
      </c>
      <c r="BU77" s="33">
        <f t="shared" si="81"/>
        <v>0.26536292283946905</v>
      </c>
      <c r="BV77" s="33">
        <f t="shared" si="82"/>
        <v>2.5023358910411662</v>
      </c>
      <c r="BW77" s="33">
        <f t="shared" si="83"/>
        <v>1.5244429231775503</v>
      </c>
      <c r="BX77" s="33">
        <f t="shared" si="84"/>
        <v>20.918566463577999</v>
      </c>
      <c r="BY77" s="33">
        <f t="shared" si="85"/>
        <v>1.1697835815085218</v>
      </c>
      <c r="BZ77" s="33">
        <f t="shared" si="86"/>
        <v>1.6060055672228588</v>
      </c>
      <c r="CA77" s="33">
        <f t="shared" si="87"/>
        <v>7.3246108364565066</v>
      </c>
      <c r="CB77" s="107">
        <f t="shared" si="113"/>
        <v>42.402884409804031</v>
      </c>
      <c r="CC77" s="60">
        <f t="shared" si="114"/>
        <v>87.316551446033174</v>
      </c>
      <c r="CD77" s="60"/>
      <c r="CE77" s="60"/>
      <c r="CF77" s="60"/>
    </row>
    <row r="78" spans="1:84" x14ac:dyDescent="0.2">
      <c r="A78" s="22" t="s">
        <v>24</v>
      </c>
      <c r="B78" s="28">
        <v>95815.657859655039</v>
      </c>
      <c r="C78" s="28">
        <v>47233.362222176023</v>
      </c>
      <c r="D78" s="28">
        <v>197038.94250635518</v>
      </c>
      <c r="E78" s="28">
        <v>300146.02823931794</v>
      </c>
      <c r="F78" s="28">
        <v>247273.65302864974</v>
      </c>
      <c r="G78" s="28">
        <v>198278.62406686056</v>
      </c>
      <c r="H78" s="28">
        <v>343235.48723728687</v>
      </c>
      <c r="I78" s="28">
        <v>91239.945254363978</v>
      </c>
      <c r="J78" s="28">
        <v>160079.48284311261</v>
      </c>
      <c r="K78" s="28">
        <v>367060.82385962084</v>
      </c>
      <c r="L78" s="28">
        <v>82021.176427169135</v>
      </c>
      <c r="M78" s="90">
        <v>2129423.1835445683</v>
      </c>
      <c r="N78" s="28">
        <f>'GDP by Eco_Activity N''MN'!M78</f>
        <v>339234.4359474837</v>
      </c>
      <c r="O78" s="28">
        <f>'GDP by Eco_Activity N''MN'!N78</f>
        <v>193496.2588860525</v>
      </c>
      <c r="P78" s="28">
        <f>'GDP by Eco_Activity N''MN'!O78</f>
        <v>151461.68459706372</v>
      </c>
      <c r="Q78" s="28">
        <f>'GDP by Eco_Activity N''MN'!P78</f>
        <v>246071.92628198842</v>
      </c>
      <c r="R78" s="28">
        <f>'GDP by Eco_Activity N''MN'!Q78</f>
        <v>146995.02495585621</v>
      </c>
      <c r="S78" s="28">
        <f>'GDP by Eco_Activity N''MN'!R78</f>
        <v>139670.97904195279</v>
      </c>
      <c r="T78" s="28">
        <f>'GDP by Eco_Activity N''MN'!S78</f>
        <v>120565.23451996218</v>
      </c>
      <c r="U78" s="28">
        <f>'GDP by Eco_Activity N''MN'!T78</f>
        <v>247027.30780548186</v>
      </c>
      <c r="V78" s="28">
        <f>'GDP by Eco_Activity N''MN'!U78</f>
        <v>218577.63133547493</v>
      </c>
      <c r="W78" s="28">
        <f>'GDP by Eco_Activity N''MN'!V78</f>
        <v>216500.07130001549</v>
      </c>
      <c r="X78" s="28">
        <f>'GDP by Eco_Activity N''MN'!W78</f>
        <v>123828.58845655137</v>
      </c>
      <c r="Y78" s="90">
        <f t="shared" si="115"/>
        <v>2143429.1431278833</v>
      </c>
      <c r="Z78" s="98">
        <f t="shared" si="116"/>
        <v>4272852.3266724516</v>
      </c>
      <c r="AA78" s="94"/>
      <c r="AB78" s="22" t="s">
        <v>24</v>
      </c>
      <c r="AD78" s="57">
        <f t="shared" si="88"/>
        <v>2.1608341774632165</v>
      </c>
      <c r="AE78" s="37">
        <f t="shared" si="89"/>
        <v>1.7071468059540871</v>
      </c>
      <c r="AF78" s="37">
        <f t="shared" si="90"/>
        <v>11.683916890811309</v>
      </c>
      <c r="AG78" s="37">
        <f t="shared" si="91"/>
        <v>8.916011451408167</v>
      </c>
      <c r="AH78" s="37">
        <f t="shared" si="92"/>
        <v>11.748196552113749</v>
      </c>
      <c r="AI78" s="37">
        <f t="shared" si="93"/>
        <v>9.2868480013523165</v>
      </c>
      <c r="AJ78" s="37">
        <f t="shared" si="94"/>
        <v>17.49914124285521</v>
      </c>
      <c r="AK78" s="37">
        <f t="shared" si="95"/>
        <v>8.7021634206529157</v>
      </c>
      <c r="AL78" s="37">
        <f t="shared" si="96"/>
        <v>9.7101403527584935</v>
      </c>
      <c r="AM78" s="37">
        <f t="shared" si="97"/>
        <v>9.0338230596643303</v>
      </c>
      <c r="AN78" s="37">
        <f t="shared" si="98"/>
        <v>10.540092218361481</v>
      </c>
      <c r="AO78" s="103">
        <f t="shared" si="99"/>
        <v>8.1921459726230452</v>
      </c>
      <c r="AP78" s="33">
        <f t="shared" si="100"/>
        <v>16.678985618994897</v>
      </c>
      <c r="AQ78" s="33">
        <f t="shared" si="101"/>
        <v>15.609103275256771</v>
      </c>
      <c r="AR78" s="33">
        <f t="shared" si="102"/>
        <v>14.64775223455255</v>
      </c>
      <c r="AS78" s="33">
        <f t="shared" si="103"/>
        <v>13.702593518882802</v>
      </c>
      <c r="AT78" s="33">
        <f t="shared" si="104"/>
        <v>15.700311139043732</v>
      </c>
      <c r="AU78" s="33">
        <f t="shared" si="105"/>
        <v>16.605251044601612</v>
      </c>
      <c r="AV78" s="33">
        <f t="shared" si="106"/>
        <v>11.146538271843113</v>
      </c>
      <c r="AW78" s="33">
        <f t="shared" si="107"/>
        <v>18.570611009973021</v>
      </c>
      <c r="AX78" s="33">
        <f t="shared" si="108"/>
        <v>11.065103730798819</v>
      </c>
      <c r="AY78" s="33">
        <f t="shared" si="109"/>
        <v>9.3723759213886169</v>
      </c>
      <c r="AZ78" s="33">
        <f t="shared" si="110"/>
        <v>1.4241786264461493</v>
      </c>
      <c r="BA78" s="103">
        <f t="shared" si="111"/>
        <v>9.2100604457201243</v>
      </c>
      <c r="BB78" s="100">
        <f t="shared" si="112"/>
        <v>8.6729954815126256</v>
      </c>
      <c r="BC78" s="35" t="s">
        <v>24</v>
      </c>
      <c r="BD78" s="63">
        <v>8685430.0257648695</v>
      </c>
      <c r="BE78" s="59">
        <f t="shared" si="67"/>
        <v>1.1031769017241857</v>
      </c>
      <c r="BF78" s="59">
        <f t="shared" si="68"/>
        <v>0.54382295501847056</v>
      </c>
      <c r="BG78" s="59">
        <f t="shared" si="69"/>
        <v>2.2686147021143404</v>
      </c>
      <c r="BH78" s="59">
        <f t="shared" si="70"/>
        <v>3.4557417116820996</v>
      </c>
      <c r="BI78" s="59">
        <f t="shared" si="71"/>
        <v>2.8469937849378271</v>
      </c>
      <c r="BJ78" s="59">
        <f t="shared" si="72"/>
        <v>2.282887818780158</v>
      </c>
      <c r="BK78" s="59">
        <f t="shared" si="73"/>
        <v>3.9518536931285722</v>
      </c>
      <c r="BL78" s="59">
        <f t="shared" si="74"/>
        <v>1.0504942758585989</v>
      </c>
      <c r="BM78" s="59">
        <f t="shared" si="75"/>
        <v>1.8430806807290516</v>
      </c>
      <c r="BN78" s="59">
        <f t="shared" si="76"/>
        <v>4.2261675331072182</v>
      </c>
      <c r="BO78" s="59">
        <f t="shared" si="77"/>
        <v>0.9443536610606228</v>
      </c>
      <c r="BP78" s="103">
        <f t="shared" si="117"/>
        <v>24.517187718141148</v>
      </c>
      <c r="BQ78" s="33">
        <f t="shared" si="118"/>
        <v>3.9057874502605241</v>
      </c>
      <c r="BR78" s="33">
        <f t="shared" si="78"/>
        <v>2.2278258913151805</v>
      </c>
      <c r="BS78" s="33">
        <f t="shared" si="79"/>
        <v>1.743859361571743</v>
      </c>
      <c r="BT78" s="33">
        <f t="shared" si="80"/>
        <v>2.8331576623382957</v>
      </c>
      <c r="BU78" s="33">
        <f t="shared" si="81"/>
        <v>1.6924323207924448</v>
      </c>
      <c r="BV78" s="33">
        <f t="shared" si="82"/>
        <v>1.6081066640065742</v>
      </c>
      <c r="BW78" s="33">
        <f t="shared" si="83"/>
        <v>1.3881320114526485</v>
      </c>
      <c r="BX78" s="33">
        <f t="shared" si="84"/>
        <v>2.8441574806623091</v>
      </c>
      <c r="BY78" s="33">
        <f t="shared" si="85"/>
        <v>2.5166011433754685</v>
      </c>
      <c r="BZ78" s="33">
        <f t="shared" si="86"/>
        <v>2.4926810838125397</v>
      </c>
      <c r="CA78" s="33">
        <f t="shared" si="87"/>
        <v>1.4257047502451852</v>
      </c>
      <c r="CB78" s="107">
        <f t="shared" si="113"/>
        <v>24.678445819832909</v>
      </c>
      <c r="CC78" s="60">
        <f t="shared" si="114"/>
        <v>49.195633537974061</v>
      </c>
      <c r="CD78" s="60"/>
      <c r="CE78" s="60"/>
      <c r="CF78" s="60"/>
    </row>
    <row r="79" spans="1:84" x14ac:dyDescent="0.2">
      <c r="A79" s="22" t="s">
        <v>25</v>
      </c>
      <c r="B79" s="22">
        <v>0</v>
      </c>
      <c r="C79" s="22">
        <v>0</v>
      </c>
      <c r="D79" s="22">
        <v>0</v>
      </c>
      <c r="E79" s="22">
        <v>154149.14402958457</v>
      </c>
      <c r="F79" s="22">
        <v>88417.102197677043</v>
      </c>
      <c r="G79" s="22">
        <v>0</v>
      </c>
      <c r="H79" s="22">
        <v>0</v>
      </c>
      <c r="I79" s="22">
        <v>0</v>
      </c>
      <c r="J79" s="22">
        <v>0</v>
      </c>
      <c r="K79" s="22">
        <v>143248.86650474311</v>
      </c>
      <c r="L79" s="22">
        <v>0</v>
      </c>
      <c r="M79" s="89">
        <v>385815.11273200472</v>
      </c>
      <c r="N79" s="28">
        <f>'GDP by Eco_Activity N''MN'!M79</f>
        <v>0</v>
      </c>
      <c r="O79" s="28">
        <f>'GDP by Eco_Activity N''MN'!N79</f>
        <v>0</v>
      </c>
      <c r="P79" s="28">
        <f>'GDP by Eco_Activity N''MN'!O79</f>
        <v>0</v>
      </c>
      <c r="Q79" s="28">
        <f>'GDP by Eco_Activity N''MN'!P79</f>
        <v>0</v>
      </c>
      <c r="R79" s="28">
        <f>'GDP by Eco_Activity N''MN'!Q79</f>
        <v>0</v>
      </c>
      <c r="S79" s="28">
        <f>'GDP by Eco_Activity N''MN'!R79</f>
        <v>0</v>
      </c>
      <c r="T79" s="28">
        <f>'GDP by Eco_Activity N''MN'!S79</f>
        <v>0</v>
      </c>
      <c r="U79" s="28">
        <f>'GDP by Eco_Activity N''MN'!T79</f>
        <v>0</v>
      </c>
      <c r="V79" s="28">
        <f>'GDP by Eco_Activity N''MN'!U79</f>
        <v>0</v>
      </c>
      <c r="W79" s="28">
        <f>'GDP by Eco_Activity N''MN'!V79</f>
        <v>0</v>
      </c>
      <c r="X79" s="28">
        <f>'GDP by Eco_Activity N''MN'!W79</f>
        <v>0</v>
      </c>
      <c r="Y79" s="90">
        <f t="shared" si="115"/>
        <v>0</v>
      </c>
      <c r="Z79" s="98">
        <f t="shared" si="116"/>
        <v>385815.11273200472</v>
      </c>
      <c r="AA79" s="93"/>
      <c r="AB79" s="22" t="s">
        <v>25</v>
      </c>
      <c r="AD79" s="57">
        <f t="shared" si="88"/>
        <v>0</v>
      </c>
      <c r="AE79" s="37">
        <f t="shared" si="89"/>
        <v>0</v>
      </c>
      <c r="AF79" s="37">
        <f t="shared" si="90"/>
        <v>0</v>
      </c>
      <c r="AG79" s="37">
        <f t="shared" si="91"/>
        <v>4.5790895233725522</v>
      </c>
      <c r="AH79" s="37">
        <f t="shared" si="92"/>
        <v>4.2007770842706282</v>
      </c>
      <c r="AI79" s="37">
        <f t="shared" si="93"/>
        <v>0</v>
      </c>
      <c r="AJ79" s="37">
        <f t="shared" si="94"/>
        <v>0</v>
      </c>
      <c r="AK79" s="37">
        <f t="shared" si="95"/>
        <v>0</v>
      </c>
      <c r="AL79" s="37">
        <f t="shared" si="96"/>
        <v>0</v>
      </c>
      <c r="AM79" s="37">
        <f t="shared" si="97"/>
        <v>3.5255326348753502</v>
      </c>
      <c r="AN79" s="37">
        <f t="shared" si="98"/>
        <v>0</v>
      </c>
      <c r="AO79" s="103">
        <f t="shared" si="99"/>
        <v>1.4842769377026683</v>
      </c>
      <c r="AP79" s="33">
        <f t="shared" si="100"/>
        <v>0</v>
      </c>
      <c r="AQ79" s="33">
        <f t="shared" si="101"/>
        <v>0</v>
      </c>
      <c r="AR79" s="33">
        <f t="shared" si="102"/>
        <v>0</v>
      </c>
      <c r="AS79" s="33">
        <f t="shared" si="103"/>
        <v>0</v>
      </c>
      <c r="AT79" s="33">
        <f t="shared" si="104"/>
        <v>0</v>
      </c>
      <c r="AU79" s="33">
        <f t="shared" si="105"/>
        <v>0</v>
      </c>
      <c r="AV79" s="33">
        <f t="shared" si="106"/>
        <v>0</v>
      </c>
      <c r="AW79" s="33">
        <f t="shared" si="107"/>
        <v>0</v>
      </c>
      <c r="AX79" s="33">
        <f t="shared" si="108"/>
        <v>0</v>
      </c>
      <c r="AY79" s="33">
        <f t="shared" si="109"/>
        <v>0</v>
      </c>
      <c r="AZ79" s="33">
        <f t="shared" si="110"/>
        <v>0</v>
      </c>
      <c r="BA79" s="103">
        <f t="shared" si="111"/>
        <v>0</v>
      </c>
      <c r="BB79" s="100">
        <f t="shared" si="112"/>
        <v>0.78312388858751969</v>
      </c>
      <c r="BC79" s="40" t="s">
        <v>25</v>
      </c>
      <c r="BD79" s="61">
        <v>385815.11273200478</v>
      </c>
      <c r="BE79" s="62">
        <f t="shared" si="67"/>
        <v>0</v>
      </c>
      <c r="BF79" s="62">
        <f t="shared" si="68"/>
        <v>0</v>
      </c>
      <c r="BG79" s="62">
        <f t="shared" si="69"/>
        <v>0</v>
      </c>
      <c r="BH79" s="62">
        <f t="shared" si="70"/>
        <v>39.954148747060557</v>
      </c>
      <c r="BI79" s="62">
        <f t="shared" si="71"/>
        <v>22.916961850349654</v>
      </c>
      <c r="BJ79" s="62">
        <f t="shared" si="72"/>
        <v>0</v>
      </c>
      <c r="BK79" s="62">
        <f t="shared" si="73"/>
        <v>0</v>
      </c>
      <c r="BL79" s="62">
        <f t="shared" si="74"/>
        <v>0</v>
      </c>
      <c r="BM79" s="62">
        <f t="shared" si="75"/>
        <v>0</v>
      </c>
      <c r="BN79" s="62">
        <f t="shared" si="76"/>
        <v>37.128889402589778</v>
      </c>
      <c r="BO79" s="62">
        <f t="shared" si="77"/>
        <v>0</v>
      </c>
      <c r="BP79" s="103">
        <f t="shared" si="117"/>
        <v>99.999999999999986</v>
      </c>
      <c r="BQ79" s="33">
        <f t="shared" si="118"/>
        <v>0</v>
      </c>
      <c r="BR79" s="33">
        <f t="shared" si="78"/>
        <v>0</v>
      </c>
      <c r="BS79" s="33">
        <f t="shared" si="79"/>
        <v>0</v>
      </c>
      <c r="BT79" s="33">
        <f t="shared" si="80"/>
        <v>0</v>
      </c>
      <c r="BU79" s="33">
        <f t="shared" si="81"/>
        <v>0</v>
      </c>
      <c r="BV79" s="33">
        <f t="shared" si="82"/>
        <v>0</v>
      </c>
      <c r="BW79" s="33">
        <f t="shared" si="83"/>
        <v>0</v>
      </c>
      <c r="BX79" s="33">
        <f t="shared" si="84"/>
        <v>0</v>
      </c>
      <c r="BY79" s="33">
        <f t="shared" si="85"/>
        <v>0</v>
      </c>
      <c r="BZ79" s="33">
        <f t="shared" si="86"/>
        <v>0</v>
      </c>
      <c r="CA79" s="33">
        <f t="shared" si="87"/>
        <v>0</v>
      </c>
      <c r="CB79" s="107">
        <f t="shared" si="113"/>
        <v>0</v>
      </c>
      <c r="CC79" s="60">
        <f t="shared" si="114"/>
        <v>99.999999999999986</v>
      </c>
      <c r="CD79" s="60"/>
      <c r="CE79" s="60"/>
      <c r="CF79" s="60"/>
    </row>
    <row r="80" spans="1:84" x14ac:dyDescent="0.2">
      <c r="A80" s="22" t="s">
        <v>26</v>
      </c>
      <c r="B80" s="22">
        <v>0</v>
      </c>
      <c r="C80" s="22">
        <v>0</v>
      </c>
      <c r="D80" s="22">
        <v>31794.058880486467</v>
      </c>
      <c r="E80" s="22">
        <v>0</v>
      </c>
      <c r="F80" s="22">
        <v>0</v>
      </c>
      <c r="G80" s="22">
        <v>0</v>
      </c>
      <c r="H80" s="22">
        <v>112553.32064842989</v>
      </c>
      <c r="I80" s="22">
        <v>0</v>
      </c>
      <c r="J80" s="22">
        <v>0</v>
      </c>
      <c r="K80" s="22">
        <v>25172.583486017877</v>
      </c>
      <c r="L80" s="22">
        <v>0</v>
      </c>
      <c r="M80" s="89">
        <v>169519.96301493424</v>
      </c>
      <c r="N80" s="28">
        <f>'GDP by Eco_Activity N''MN'!M80</f>
        <v>0</v>
      </c>
      <c r="O80" s="28">
        <f>'GDP by Eco_Activity N''MN'!N80</f>
        <v>0</v>
      </c>
      <c r="P80" s="28">
        <f>'GDP by Eco_Activity N''MN'!O80</f>
        <v>0</v>
      </c>
      <c r="Q80" s="28">
        <f>'GDP by Eco_Activity N''MN'!P80</f>
        <v>64685.816464614851</v>
      </c>
      <c r="R80" s="28">
        <f>'GDP by Eco_Activity N''MN'!Q80</f>
        <v>0</v>
      </c>
      <c r="S80" s="28">
        <f>'GDP by Eco_Activity N''MN'!R80</f>
        <v>29089.015646511649</v>
      </c>
      <c r="T80" s="28">
        <f>'GDP by Eco_Activity N''MN'!S80</f>
        <v>0</v>
      </c>
      <c r="U80" s="28">
        <f>'GDP by Eco_Activity N''MN'!T80</f>
        <v>137976.80669527996</v>
      </c>
      <c r="V80" s="28">
        <f>'GDP by Eco_Activity N''MN'!U80</f>
        <v>0</v>
      </c>
      <c r="W80" s="28">
        <f>'GDP by Eco_Activity N''MN'!V80</f>
        <v>0</v>
      </c>
      <c r="X80" s="28">
        <f>'GDP by Eco_Activity N''MN'!W80</f>
        <v>0</v>
      </c>
      <c r="Y80" s="90">
        <f t="shared" si="115"/>
        <v>231751.63880640647</v>
      </c>
      <c r="Z80" s="98">
        <f t="shared" si="116"/>
        <v>401271.60182134074</v>
      </c>
      <c r="AA80" s="93"/>
      <c r="AB80" s="22" t="s">
        <v>26</v>
      </c>
      <c r="AD80" s="57">
        <f t="shared" si="88"/>
        <v>0</v>
      </c>
      <c r="AE80" s="37">
        <f t="shared" si="89"/>
        <v>0</v>
      </c>
      <c r="AF80" s="37">
        <f t="shared" si="90"/>
        <v>1.8853082383406705</v>
      </c>
      <c r="AG80" s="37">
        <f t="shared" si="91"/>
        <v>0</v>
      </c>
      <c r="AH80" s="37">
        <f t="shared" si="92"/>
        <v>0</v>
      </c>
      <c r="AI80" s="37">
        <f t="shared" si="93"/>
        <v>0</v>
      </c>
      <c r="AJ80" s="37">
        <f t="shared" si="94"/>
        <v>5.7382949275802124</v>
      </c>
      <c r="AK80" s="37">
        <f t="shared" si="95"/>
        <v>0</v>
      </c>
      <c r="AL80" s="37">
        <f t="shared" si="96"/>
        <v>0</v>
      </c>
      <c r="AM80" s="37">
        <f t="shared" si="97"/>
        <v>0.61952856416592894</v>
      </c>
      <c r="AN80" s="37">
        <f t="shared" si="98"/>
        <v>0</v>
      </c>
      <c r="AO80" s="103">
        <f t="shared" si="99"/>
        <v>0.65216359670714341</v>
      </c>
      <c r="AP80" s="33">
        <f t="shared" si="100"/>
        <v>0</v>
      </c>
      <c r="AQ80" s="33">
        <f t="shared" si="101"/>
        <v>0</v>
      </c>
      <c r="AR80" s="33">
        <f t="shared" si="102"/>
        <v>0</v>
      </c>
      <c r="AS80" s="33">
        <f t="shared" si="103"/>
        <v>3.6020502738534153</v>
      </c>
      <c r="AT80" s="33">
        <f t="shared" si="104"/>
        <v>0</v>
      </c>
      <c r="AU80" s="33">
        <f t="shared" si="105"/>
        <v>3.4583448241283037</v>
      </c>
      <c r="AV80" s="33">
        <f t="shared" si="106"/>
        <v>0</v>
      </c>
      <c r="AW80" s="33">
        <f t="shared" si="107"/>
        <v>10.372592521446828</v>
      </c>
      <c r="AX80" s="33">
        <f t="shared" si="108"/>
        <v>0</v>
      </c>
      <c r="AY80" s="33">
        <f t="shared" si="109"/>
        <v>0</v>
      </c>
      <c r="AZ80" s="33">
        <f t="shared" si="110"/>
        <v>0</v>
      </c>
      <c r="BA80" s="103">
        <f t="shared" si="111"/>
        <v>0.99580926602823272</v>
      </c>
      <c r="BB80" s="100">
        <f t="shared" si="112"/>
        <v>0.81449732482706727</v>
      </c>
      <c r="BC80" s="40" t="s">
        <v>26</v>
      </c>
      <c r="BD80" s="61">
        <v>604612.44596598577</v>
      </c>
      <c r="BE80" s="62">
        <f t="shared" si="67"/>
        <v>0</v>
      </c>
      <c r="BF80" s="62">
        <f t="shared" si="68"/>
        <v>0</v>
      </c>
      <c r="BG80" s="62">
        <f t="shared" si="69"/>
        <v>5.2585849154476607</v>
      </c>
      <c r="BH80" s="62">
        <f t="shared" si="70"/>
        <v>0</v>
      </c>
      <c r="BI80" s="62">
        <f t="shared" si="71"/>
        <v>0</v>
      </c>
      <c r="BJ80" s="62">
        <f t="shared" si="72"/>
        <v>0</v>
      </c>
      <c r="BK80" s="62">
        <f t="shared" si="73"/>
        <v>18.615779645191409</v>
      </c>
      <c r="BL80" s="62">
        <f t="shared" si="74"/>
        <v>0</v>
      </c>
      <c r="BM80" s="62">
        <f t="shared" si="75"/>
        <v>0</v>
      </c>
      <c r="BN80" s="62">
        <f t="shared" si="76"/>
        <v>4.1634246291109314</v>
      </c>
      <c r="BO80" s="62">
        <f t="shared" si="77"/>
        <v>0</v>
      </c>
      <c r="BP80" s="103">
        <f t="shared" si="117"/>
        <v>28.037789189750008</v>
      </c>
      <c r="BQ80" s="33">
        <f t="shared" si="118"/>
        <v>0</v>
      </c>
      <c r="BR80" s="33">
        <f t="shared" si="78"/>
        <v>0</v>
      </c>
      <c r="BS80" s="33">
        <f t="shared" si="79"/>
        <v>0</v>
      </c>
      <c r="BT80" s="33">
        <f t="shared" si="80"/>
        <v>10.698723934018046</v>
      </c>
      <c r="BU80" s="33">
        <f t="shared" si="81"/>
        <v>0</v>
      </c>
      <c r="BV80" s="33">
        <f t="shared" si="82"/>
        <v>4.8111837327523581</v>
      </c>
      <c r="BW80" s="33">
        <f t="shared" si="83"/>
        <v>0</v>
      </c>
      <c r="BX80" s="33">
        <f t="shared" si="84"/>
        <v>22.820702355016067</v>
      </c>
      <c r="BY80" s="33">
        <f t="shared" si="85"/>
        <v>0</v>
      </c>
      <c r="BZ80" s="33">
        <f t="shared" si="86"/>
        <v>0</v>
      </c>
      <c r="CA80" s="33">
        <f t="shared" si="87"/>
        <v>0</v>
      </c>
      <c r="CB80" s="107">
        <f t="shared" si="113"/>
        <v>38.33061002178647</v>
      </c>
      <c r="CC80" s="60">
        <f t="shared" si="114"/>
        <v>66.368399211536484</v>
      </c>
      <c r="CD80" s="60"/>
      <c r="CE80" s="60"/>
      <c r="CF80" s="60"/>
    </row>
    <row r="81" spans="1:84" x14ac:dyDescent="0.2">
      <c r="A81" s="22" t="s">
        <v>27</v>
      </c>
      <c r="B81" s="22">
        <v>41257.157599446196</v>
      </c>
      <c r="C81" s="22">
        <v>5979.6548669013773</v>
      </c>
      <c r="D81" s="22">
        <v>104200.675662383</v>
      </c>
      <c r="E81" s="22">
        <v>31332.780317470479</v>
      </c>
      <c r="F81" s="22">
        <v>21787.8607133857</v>
      </c>
      <c r="G81" s="22">
        <v>23037.884220021584</v>
      </c>
      <c r="H81" s="22">
        <v>118975.19356405723</v>
      </c>
      <c r="I81" s="22">
        <v>6456.9256626484002</v>
      </c>
      <c r="J81" s="22">
        <v>83905.631686288907</v>
      </c>
      <c r="K81" s="22">
        <v>28431.058004237428</v>
      </c>
      <c r="L81" s="22">
        <v>4511.629523327967</v>
      </c>
      <c r="M81" s="89">
        <v>469876.45182016824</v>
      </c>
      <c r="N81" s="28">
        <f>'GDP by Eco_Activity N''MN'!M81</f>
        <v>133570.02357568999</v>
      </c>
      <c r="O81" s="28">
        <f>'GDP by Eco_Activity N''MN'!N81</f>
        <v>127268.325641</v>
      </c>
      <c r="P81" s="28">
        <f>'GDP by Eco_Activity N''MN'!O81</f>
        <v>116977.69774823599</v>
      </c>
      <c r="Q81" s="28">
        <f>'GDP by Eco_Activity N''MN'!P81</f>
        <v>128032.469880629</v>
      </c>
      <c r="R81" s="28">
        <f>'GDP by Eco_Activity N''MN'!Q81</f>
        <v>98900.623364080006</v>
      </c>
      <c r="S81" s="28">
        <f>'GDP by Eco_Activity N''MN'!R81</f>
        <v>82636.930330981995</v>
      </c>
      <c r="T81" s="28">
        <f>'GDP by Eco_Activity N''MN'!S81</f>
        <v>84939.160556157905</v>
      </c>
      <c r="U81" s="28">
        <f>'GDP by Eco_Activity N''MN'!T81</f>
        <v>68296.162913727007</v>
      </c>
      <c r="V81" s="28">
        <f>'GDP by Eco_Activity N''MN'!U81</f>
        <v>148668.265143</v>
      </c>
      <c r="W81" s="28">
        <f>'GDP by Eco_Activity N''MN'!V81</f>
        <v>153955.39549647231</v>
      </c>
      <c r="X81" s="28">
        <f>'GDP by Eco_Activity N''MN'!W81</f>
        <v>51318.465165490801</v>
      </c>
      <c r="Y81" s="90">
        <f t="shared" si="115"/>
        <v>1194563.519815465</v>
      </c>
      <c r="Z81" s="98">
        <f t="shared" si="116"/>
        <v>1664439.9716356331</v>
      </c>
      <c r="AA81" s="93"/>
      <c r="AB81" s="22" t="s">
        <v>27</v>
      </c>
      <c r="AD81" s="57">
        <f t="shared" si="88"/>
        <v>0.93043118627282129</v>
      </c>
      <c r="AE81" s="37">
        <f t="shared" si="89"/>
        <v>0.21612157649759225</v>
      </c>
      <c r="AF81" s="37">
        <f t="shared" si="90"/>
        <v>6.1788396695561847</v>
      </c>
      <c r="AG81" s="37">
        <f t="shared" si="91"/>
        <v>0.93075837036322895</v>
      </c>
      <c r="AH81" s="37">
        <f t="shared" si="92"/>
        <v>1.0351611139148553</v>
      </c>
      <c r="AI81" s="37">
        <f t="shared" si="93"/>
        <v>1.0790337588380114</v>
      </c>
      <c r="AJ81" s="37">
        <f t="shared" si="94"/>
        <v>6.0657006457323703</v>
      </c>
      <c r="AK81" s="37">
        <f t="shared" si="95"/>
        <v>0.615840158109767</v>
      </c>
      <c r="AL81" s="37">
        <f t="shared" si="96"/>
        <v>5.0895682918916894</v>
      </c>
      <c r="AM81" s="37">
        <f t="shared" si="97"/>
        <v>0.69972367170286986</v>
      </c>
      <c r="AN81" s="37">
        <f t="shared" si="98"/>
        <v>0.57976480346125969</v>
      </c>
      <c r="AO81" s="103">
        <f t="shared" si="99"/>
        <v>1.8076709750109814</v>
      </c>
      <c r="AP81" s="33">
        <f t="shared" si="100"/>
        <v>6.5671767552885658</v>
      </c>
      <c r="AQ81" s="33">
        <f t="shared" si="101"/>
        <v>10.266578020866179</v>
      </c>
      <c r="AR81" s="33">
        <f t="shared" si="102"/>
        <v>11.312830291983653</v>
      </c>
      <c r="AS81" s="33">
        <f t="shared" si="103"/>
        <v>7.12952882720323</v>
      </c>
      <c r="AT81" s="33">
        <f t="shared" si="104"/>
        <v>10.563422531665569</v>
      </c>
      <c r="AU81" s="33">
        <f t="shared" si="105"/>
        <v>9.8245675881533092</v>
      </c>
      <c r="AV81" s="33">
        <f t="shared" si="106"/>
        <v>7.8528243045111124</v>
      </c>
      <c r="AW81" s="33">
        <f t="shared" si="107"/>
        <v>5.1342561525354746</v>
      </c>
      <c r="AX81" s="33">
        <f t="shared" si="108"/>
        <v>7.5260664379713722</v>
      </c>
      <c r="AY81" s="33">
        <f t="shared" si="109"/>
        <v>6.6647915312667854</v>
      </c>
      <c r="AZ81" s="33">
        <f t="shared" si="110"/>
        <v>0.59022445577143678</v>
      </c>
      <c r="BA81" s="103">
        <f t="shared" si="111"/>
        <v>5.1328975623134045</v>
      </c>
      <c r="BB81" s="100">
        <f t="shared" si="112"/>
        <v>3.378464606214663</v>
      </c>
      <c r="BC81" s="40" t="s">
        <v>27</v>
      </c>
      <c r="BD81" s="61">
        <v>4241783.641483739</v>
      </c>
      <c r="BE81" s="62">
        <f t="shared" si="67"/>
        <v>0.97263701043023498</v>
      </c>
      <c r="BF81" s="62">
        <f t="shared" si="68"/>
        <v>0.14097029392120874</v>
      </c>
      <c r="BG81" s="62">
        <f t="shared" si="69"/>
        <v>2.456529716492907</v>
      </c>
      <c r="BH81" s="62">
        <f t="shared" si="70"/>
        <v>0.73866993146568272</v>
      </c>
      <c r="BI81" s="62">
        <f t="shared" si="71"/>
        <v>0.51364856284288218</v>
      </c>
      <c r="BJ81" s="62">
        <f t="shared" si="72"/>
        <v>0.54311785246932431</v>
      </c>
      <c r="BK81" s="62">
        <f t="shared" si="73"/>
        <v>2.8048388041413812</v>
      </c>
      <c r="BL81" s="62">
        <f t="shared" si="74"/>
        <v>0.15222194737848119</v>
      </c>
      <c r="BM81" s="62">
        <f t="shared" si="75"/>
        <v>1.9780742908645725</v>
      </c>
      <c r="BN81" s="62">
        <f t="shared" si="76"/>
        <v>0.67026186168921364</v>
      </c>
      <c r="BO81" s="62">
        <f t="shared" si="77"/>
        <v>0.10636161352514996</v>
      </c>
      <c r="BP81" s="103">
        <f t="shared" si="117"/>
        <v>11.077331885221037</v>
      </c>
      <c r="BQ81" s="33">
        <f t="shared" si="118"/>
        <v>3.1489117518725767</v>
      </c>
      <c r="BR81" s="33">
        <f t="shared" si="78"/>
        <v>3.0003492963748299</v>
      </c>
      <c r="BS81" s="33">
        <f t="shared" si="79"/>
        <v>2.7577478635218227</v>
      </c>
      <c r="BT81" s="33">
        <f t="shared" si="80"/>
        <v>3.0183639879341975</v>
      </c>
      <c r="BU81" s="33">
        <f t="shared" si="81"/>
        <v>2.3315810452200583</v>
      </c>
      <c r="BV81" s="33">
        <f t="shared" si="82"/>
        <v>1.9481646711730047</v>
      </c>
      <c r="BW81" s="33">
        <f t="shared" si="83"/>
        <v>2.0024397219478862</v>
      </c>
      <c r="BX81" s="33">
        <f t="shared" si="84"/>
        <v>1.6100812461485563</v>
      </c>
      <c r="BY81" s="33">
        <f t="shared" si="85"/>
        <v>3.5048526211722844</v>
      </c>
      <c r="BZ81" s="33">
        <f t="shared" si="86"/>
        <v>3.6294966577460808</v>
      </c>
      <c r="CA81" s="33">
        <f t="shared" si="87"/>
        <v>1.2098322192486943</v>
      </c>
      <c r="CB81" s="107">
        <f t="shared" si="113"/>
        <v>28.161821082359992</v>
      </c>
      <c r="CC81" s="60">
        <f t="shared" si="114"/>
        <v>39.239152967581028</v>
      </c>
      <c r="CD81" s="60"/>
      <c r="CE81" s="60"/>
      <c r="CF81" s="60"/>
    </row>
    <row r="82" spans="1:84" x14ac:dyDescent="0.2">
      <c r="A82" s="22" t="s">
        <v>28</v>
      </c>
      <c r="B82" s="22">
        <v>21646.364344019472</v>
      </c>
      <c r="C82" s="22">
        <v>21407.184592599886</v>
      </c>
      <c r="D82" s="22">
        <v>22172.878741393604</v>
      </c>
      <c r="E82" s="22">
        <v>73123.445320494342</v>
      </c>
      <c r="F82" s="22">
        <v>85759.209221312805</v>
      </c>
      <c r="G82" s="22">
        <v>103113.446183359</v>
      </c>
      <c r="H82" s="22">
        <v>51529.908698942498</v>
      </c>
      <c r="I82" s="22">
        <v>60228.680121435515</v>
      </c>
      <c r="J82" s="22">
        <v>21366.523444268605</v>
      </c>
      <c r="K82" s="22">
        <v>128217.13208877596</v>
      </c>
      <c r="L82" s="22">
        <v>65093.159739966803</v>
      </c>
      <c r="M82" s="89">
        <v>653657.93249656854</v>
      </c>
      <c r="N82" s="28">
        <f>'GDP by Eco_Activity N''MN'!M82</f>
        <v>118751.99468232665</v>
      </c>
      <c r="O82" s="28">
        <f>'GDP by Eco_Activity N''MN'!N82</f>
        <v>50893.712006711423</v>
      </c>
      <c r="P82" s="28">
        <f>'GDP by Eco_Activity N''MN'!O82</f>
        <v>16781.846572999999</v>
      </c>
      <c r="Q82" s="28">
        <f>'GDP by Eco_Activity N''MN'!P82</f>
        <v>8482.2853344519044</v>
      </c>
      <c r="R82" s="28">
        <f>'GDP by Eco_Activity N''MN'!Q82</f>
        <v>22564.254631</v>
      </c>
      <c r="S82" s="28">
        <f>'GDP by Eco_Activity N''MN'!R82</f>
        <v>16964.570668903809</v>
      </c>
      <c r="T82" s="28">
        <f>'GDP by Eco_Activity N''MN'!S82</f>
        <v>25446.856003355711</v>
      </c>
      <c r="U82" s="28">
        <f>'GDP by Eco_Activity N''MN'!T82</f>
        <v>15458.1598426</v>
      </c>
      <c r="V82" s="28">
        <f>'GDP by Eco_Activity N''MN'!U82</f>
        <v>49895.324568144999</v>
      </c>
      <c r="W82" s="28">
        <f>'GDP by Eco_Activity N''MN'!V82</f>
        <v>33929.141337807603</v>
      </c>
      <c r="X82" s="28">
        <f>'GDP by Eco_Activity N''MN'!W82</f>
        <v>30251.365241</v>
      </c>
      <c r="Y82" s="90">
        <f t="shared" si="115"/>
        <v>389419.51088930207</v>
      </c>
      <c r="Z82" s="98">
        <f t="shared" si="116"/>
        <v>1043077.4433858707</v>
      </c>
      <c r="AA82" s="93"/>
      <c r="AB82" s="22" t="s">
        <v>28</v>
      </c>
      <c r="AD82" s="57">
        <f t="shared" si="88"/>
        <v>0.48816868701032584</v>
      </c>
      <c r="AE82" s="37">
        <f t="shared" si="89"/>
        <v>0.77371597282923255</v>
      </c>
      <c r="AF82" s="37">
        <f t="shared" si="90"/>
        <v>1.3147962993971305</v>
      </c>
      <c r="AG82" s="37">
        <f t="shared" si="91"/>
        <v>2.1721742568724127</v>
      </c>
      <c r="AH82" s="37">
        <f t="shared" si="92"/>
        <v>4.0744981672960341</v>
      </c>
      <c r="AI82" s="37">
        <f t="shared" si="93"/>
        <v>4.8295619666876952</v>
      </c>
      <c r="AJ82" s="37">
        <f t="shared" si="94"/>
        <v>2.6271442903887183</v>
      </c>
      <c r="AK82" s="37">
        <f t="shared" si="95"/>
        <v>5.7444117876856469</v>
      </c>
      <c r="AL82" s="37">
        <f t="shared" si="96"/>
        <v>1.2960557955930418</v>
      </c>
      <c r="AM82" s="37">
        <f t="shared" si="97"/>
        <v>3.1555829694061543</v>
      </c>
      <c r="AN82" s="37">
        <f t="shared" si="98"/>
        <v>8.3647654950791637</v>
      </c>
      <c r="AO82" s="103">
        <f t="shared" si="99"/>
        <v>2.5147003378921347</v>
      </c>
      <c r="AP82" s="33">
        <f t="shared" si="100"/>
        <v>5.8386254508669859</v>
      </c>
      <c r="AQ82" s="33">
        <f t="shared" si="101"/>
        <v>4.1055326410302815</v>
      </c>
      <c r="AR82" s="33">
        <f t="shared" si="102"/>
        <v>1.6229604952138783</v>
      </c>
      <c r="AS82" s="33">
        <f t="shared" si="103"/>
        <v>0.47233875804256209</v>
      </c>
      <c r="AT82" s="33">
        <f t="shared" si="104"/>
        <v>2.4100531186936243</v>
      </c>
      <c r="AU82" s="33">
        <f t="shared" si="105"/>
        <v>2.0168896699465302</v>
      </c>
      <c r="AV82" s="33">
        <f t="shared" si="106"/>
        <v>2.352621429127828</v>
      </c>
      <c r="AW82" s="33">
        <f t="shared" si="107"/>
        <v>1.1620880133339653</v>
      </c>
      <c r="AX82" s="33">
        <f t="shared" si="108"/>
        <v>2.5258620411209227</v>
      </c>
      <c r="AY82" s="33">
        <f t="shared" si="109"/>
        <v>1.4688062936810513</v>
      </c>
      <c r="AZ82" s="33">
        <f t="shared" si="110"/>
        <v>0.34792731092275297</v>
      </c>
      <c r="BA82" s="103">
        <f t="shared" si="111"/>
        <v>1.6732893856240958</v>
      </c>
      <c r="BB82" s="100">
        <f t="shared" si="112"/>
        <v>2.1172287881052467</v>
      </c>
      <c r="BC82" s="40" t="s">
        <v>28</v>
      </c>
      <c r="BD82" s="61">
        <v>1815731.0233164798</v>
      </c>
      <c r="BE82" s="62">
        <f t="shared" si="67"/>
        <v>1.1921569916496677</v>
      </c>
      <c r="BF82" s="62">
        <f t="shared" si="68"/>
        <v>1.1789843494274339</v>
      </c>
      <c r="BG82" s="62">
        <f t="shared" si="69"/>
        <v>1.2211543701497301</v>
      </c>
      <c r="BH82" s="62">
        <f t="shared" si="70"/>
        <v>4.0272179293898098</v>
      </c>
      <c r="BI82" s="62">
        <f t="shared" si="71"/>
        <v>4.7231229802237662</v>
      </c>
      <c r="BJ82" s="62">
        <f t="shared" si="72"/>
        <v>5.6788943328742398</v>
      </c>
      <c r="BK82" s="62">
        <f t="shared" si="73"/>
        <v>2.8379703842269426</v>
      </c>
      <c r="BL82" s="62">
        <f t="shared" si="74"/>
        <v>3.3170485797740166</v>
      </c>
      <c r="BM82" s="62">
        <f t="shared" si="75"/>
        <v>1.1767449677233632</v>
      </c>
      <c r="BN82" s="62">
        <f t="shared" si="76"/>
        <v>7.0614606702365013</v>
      </c>
      <c r="BO82" s="62">
        <f t="shared" si="77"/>
        <v>3.5849560812742225</v>
      </c>
      <c r="BP82" s="103">
        <f t="shared" si="117"/>
        <v>35.999711636949691</v>
      </c>
      <c r="BQ82" s="33">
        <f t="shared" si="118"/>
        <v>6.5401754531584224</v>
      </c>
      <c r="BR82" s="33">
        <f t="shared" si="78"/>
        <v>2.8029323370678956</v>
      </c>
      <c r="BS82" s="33">
        <f t="shared" si="79"/>
        <v>0.92424738893030112</v>
      </c>
      <c r="BT82" s="33">
        <f t="shared" si="80"/>
        <v>0.46715538951131602</v>
      </c>
      <c r="BU82" s="33">
        <f t="shared" si="81"/>
        <v>1.2427090984977391</v>
      </c>
      <c r="BV82" s="33">
        <f t="shared" si="82"/>
        <v>0.93431077902263204</v>
      </c>
      <c r="BW82" s="33">
        <f t="shared" si="83"/>
        <v>1.4014661685339478</v>
      </c>
      <c r="BX82" s="33">
        <f t="shared" si="84"/>
        <v>0.85134635274145776</v>
      </c>
      <c r="BY82" s="33">
        <f t="shared" si="85"/>
        <v>2.7479469110468737</v>
      </c>
      <c r="BZ82" s="33">
        <f t="shared" si="86"/>
        <v>1.868621558045263</v>
      </c>
      <c r="CA82" s="33">
        <f t="shared" si="87"/>
        <v>1.6660708470875327</v>
      </c>
      <c r="CB82" s="107">
        <f t="shared" si="113"/>
        <v>21.446982283643379</v>
      </c>
      <c r="CC82" s="60">
        <f t="shared" si="114"/>
        <v>57.44669392059307</v>
      </c>
      <c r="CD82" s="60"/>
      <c r="CE82" s="60"/>
      <c r="CF82" s="60"/>
    </row>
    <row r="83" spans="1:84" x14ac:dyDescent="0.2">
      <c r="A83" s="22" t="s">
        <v>29</v>
      </c>
      <c r="B83" s="22">
        <v>7443.5663882557501</v>
      </c>
      <c r="C83" s="22">
        <v>5033.2375921705006</v>
      </c>
      <c r="D83" s="22">
        <v>11018.620411191909</v>
      </c>
      <c r="E83" s="22">
        <v>12583.093980426253</v>
      </c>
      <c r="F83" s="22">
        <v>6966.993622134908</v>
      </c>
      <c r="G83" s="22">
        <v>7549.8563882557519</v>
      </c>
      <c r="H83" s="22">
        <v>10066.475184341001</v>
      </c>
      <c r="I83" s="22">
        <v>5438.6724635610644</v>
      </c>
      <c r="J83" s="22">
        <v>6616.2485986991533</v>
      </c>
      <c r="K83" s="22">
        <v>7656.14638825576</v>
      </c>
      <c r="L83" s="22">
        <v>1258.3093980426252</v>
      </c>
      <c r="M83" s="89">
        <v>81631.220415334654</v>
      </c>
      <c r="N83" s="28">
        <f>'GDP by Eco_Activity N''MN'!M83</f>
        <v>12036.775128266498</v>
      </c>
      <c r="O83" s="28">
        <f>'GDP by Eco_Activity N''MN'!N83</f>
        <v>2169.1204622999999</v>
      </c>
      <c r="P83" s="28">
        <f>'GDP by Eco_Activity N''MN'!O83</f>
        <v>2188.504568775727</v>
      </c>
      <c r="Q83" s="28">
        <f>'GDP by Eco_Activity N''MN'!P83</f>
        <v>17508.036550205816</v>
      </c>
      <c r="R83" s="28">
        <f>'GDP by Eco_Activity N''MN'!Q83</f>
        <v>13131.027412654361</v>
      </c>
      <c r="S83" s="28">
        <f>'GDP by Eco_Activity N''MN'!R83</f>
        <v>2176.5324876210002</v>
      </c>
      <c r="T83" s="28">
        <f>'GDP by Eco_Activity N''MN'!S83</f>
        <v>2136.4856940999998</v>
      </c>
      <c r="U83" s="28">
        <f>'GDP by Eco_Activity N''MN'!T83</f>
        <v>4263.2315243009098</v>
      </c>
      <c r="V83" s="28">
        <f>'GDP by Eco_Activity N''MN'!U83</f>
        <v>4377.0091375514539</v>
      </c>
      <c r="W83" s="28">
        <f>'GDP by Eco_Activity N''MN'!V83</f>
        <v>13033.42440766473</v>
      </c>
      <c r="X83" s="28">
        <f>'GDP by Eco_Activity N''MN'!W83</f>
        <v>6565.5137063271804</v>
      </c>
      <c r="Y83" s="90">
        <f t="shared" si="115"/>
        <v>79585.661079767684</v>
      </c>
      <c r="Z83" s="98">
        <f t="shared" si="116"/>
        <v>161216.88149510234</v>
      </c>
      <c r="AA83" s="93"/>
      <c r="AB83" s="22" t="s">
        <v>29</v>
      </c>
      <c r="AD83" s="57">
        <f t="shared" si="88"/>
        <v>0.16786726734704241</v>
      </c>
      <c r="AE83" s="37">
        <f t="shared" si="89"/>
        <v>0.18191538935265023</v>
      </c>
      <c r="AF83" s="37">
        <f t="shared" si="90"/>
        <v>0.65337665487933216</v>
      </c>
      <c r="AG83" s="37">
        <f t="shared" si="91"/>
        <v>0.37378808802417823</v>
      </c>
      <c r="AH83" s="37">
        <f t="shared" si="92"/>
        <v>0.33100821477604209</v>
      </c>
      <c r="AI83" s="37">
        <f t="shared" si="93"/>
        <v>0.3536153684732401</v>
      </c>
      <c r="AJ83" s="37">
        <f t="shared" si="94"/>
        <v>0.51321811880920165</v>
      </c>
      <c r="AK83" s="37">
        <f t="shared" si="95"/>
        <v>0.51872254457594247</v>
      </c>
      <c r="AL83" s="37">
        <f t="shared" si="96"/>
        <v>0.40133002281794045</v>
      </c>
      <c r="AM83" s="37">
        <f t="shared" si="97"/>
        <v>0.18842727770055334</v>
      </c>
      <c r="AN83" s="37">
        <f t="shared" si="98"/>
        <v>0.16169844998964178</v>
      </c>
      <c r="AO83" s="103">
        <f t="shared" si="99"/>
        <v>0.31404507978195001</v>
      </c>
      <c r="AP83" s="33">
        <f t="shared" si="100"/>
        <v>0.59180666226500622</v>
      </c>
      <c r="AQ83" s="33">
        <f t="shared" si="101"/>
        <v>0.17498025805476672</v>
      </c>
      <c r="AR83" s="33">
        <f t="shared" si="102"/>
        <v>0.21164872669212723</v>
      </c>
      <c r="AS83" s="33">
        <f t="shared" si="103"/>
        <v>0.97494058662462557</v>
      </c>
      <c r="AT83" s="33">
        <f t="shared" si="104"/>
        <v>1.4025047175297103</v>
      </c>
      <c r="AU83" s="33">
        <f t="shared" si="105"/>
        <v>0.2587643375279991</v>
      </c>
      <c r="AV83" s="33">
        <f t="shared" si="106"/>
        <v>0.19752310565603351</v>
      </c>
      <c r="AW83" s="33">
        <f t="shared" si="107"/>
        <v>0.32049417931392615</v>
      </c>
      <c r="AX83" s="33">
        <f t="shared" si="108"/>
        <v>0.22157830077006896</v>
      </c>
      <c r="AY83" s="33">
        <f t="shared" si="109"/>
        <v>0.56422223031215635</v>
      </c>
      <c r="AZ83" s="33">
        <f t="shared" si="110"/>
        <v>7.5511353304905646E-2</v>
      </c>
      <c r="BA83" s="103">
        <f t="shared" si="111"/>
        <v>0.34197013300267681</v>
      </c>
      <c r="BB83" s="100">
        <f t="shared" si="112"/>
        <v>0.32723651038028601</v>
      </c>
      <c r="BC83" s="40" t="s">
        <v>29</v>
      </c>
      <c r="BD83" s="61">
        <v>238546.9979965543</v>
      </c>
      <c r="BE83" s="62">
        <f t="shared" si="67"/>
        <v>3.1203773054244301</v>
      </c>
      <c r="BF83" s="62">
        <f t="shared" si="68"/>
        <v>2.1099563752393995</v>
      </c>
      <c r="BG83" s="62">
        <f t="shared" si="69"/>
        <v>4.6190564139277352</v>
      </c>
      <c r="BH83" s="62">
        <f t="shared" si="70"/>
        <v>5.2748909380984994</v>
      </c>
      <c r="BI83" s="62">
        <f t="shared" si="71"/>
        <v>2.9205958073869964</v>
      </c>
      <c r="BJ83" s="62">
        <f t="shared" si="72"/>
        <v>3.1649345628590999</v>
      </c>
      <c r="BK83" s="62">
        <f t="shared" si="73"/>
        <v>4.219912750478799</v>
      </c>
      <c r="BL83" s="62">
        <f t="shared" si="74"/>
        <v>2.279916540236496</v>
      </c>
      <c r="BM83" s="62">
        <f t="shared" si="75"/>
        <v>2.7735618784834681</v>
      </c>
      <c r="BN83" s="62">
        <f t="shared" si="76"/>
        <v>3.2094918202937728</v>
      </c>
      <c r="BO83" s="62">
        <f t="shared" si="77"/>
        <v>0.52748909380984987</v>
      </c>
      <c r="BP83" s="103">
        <f t="shared" si="117"/>
        <v>34.22018348623854</v>
      </c>
      <c r="BQ83" s="33">
        <f t="shared" si="118"/>
        <v>5.0458715596330261</v>
      </c>
      <c r="BR83" s="33">
        <f t="shared" si="78"/>
        <v>0.90930528596772853</v>
      </c>
      <c r="BS83" s="33">
        <f t="shared" si="79"/>
        <v>0.91743119266055018</v>
      </c>
      <c r="BT83" s="33">
        <f t="shared" si="80"/>
        <v>7.3394495412844014</v>
      </c>
      <c r="BU83" s="33">
        <f t="shared" si="81"/>
        <v>5.5045871559633008</v>
      </c>
      <c r="BV83" s="33">
        <f t="shared" si="82"/>
        <v>0.91241244111252195</v>
      </c>
      <c r="BW83" s="33">
        <f t="shared" si="83"/>
        <v>0.89562464086463178</v>
      </c>
      <c r="BX83" s="33">
        <f t="shared" si="84"/>
        <v>1.7871662859335125</v>
      </c>
      <c r="BY83" s="33">
        <f t="shared" si="85"/>
        <v>1.8348623853211004</v>
      </c>
      <c r="BZ83" s="33">
        <f t="shared" si="86"/>
        <v>5.4636715268380751</v>
      </c>
      <c r="CA83" s="33">
        <f t="shared" si="87"/>
        <v>2.7522935779816504</v>
      </c>
      <c r="CB83" s="107">
        <f t="shared" si="113"/>
        <v>33.362675593560503</v>
      </c>
      <c r="CC83" s="60">
        <f t="shared" si="114"/>
        <v>67.58285907979905</v>
      </c>
      <c r="CD83" s="60"/>
      <c r="CE83" s="60"/>
      <c r="CF83" s="60"/>
    </row>
    <row r="84" spans="1:84" x14ac:dyDescent="0.2">
      <c r="A84" s="22" t="s">
        <v>30</v>
      </c>
      <c r="B84" s="22">
        <v>226.3773554722826</v>
      </c>
      <c r="C84" s="22">
        <v>617.17597398210296</v>
      </c>
      <c r="D84" s="22">
        <v>475.20001744829881</v>
      </c>
      <c r="E84" s="22">
        <v>144.95438566952956</v>
      </c>
      <c r="F84" s="22">
        <v>279.71693849778137</v>
      </c>
      <c r="G84" s="22">
        <v>263.4402536730787</v>
      </c>
      <c r="H84" s="22">
        <v>364.0904142043903</v>
      </c>
      <c r="I84" s="22">
        <v>220.64572503245282</v>
      </c>
      <c r="J84" s="22">
        <v>262.80035850865585</v>
      </c>
      <c r="K84" s="22">
        <v>361.11198506866492</v>
      </c>
      <c r="L84" s="22">
        <v>155.14621851080813</v>
      </c>
      <c r="M84" s="89">
        <v>3370.6596260680458</v>
      </c>
      <c r="N84" s="28">
        <f>'GDP by Eco_Activity N''MN'!M84</f>
        <v>5067.9658287107923</v>
      </c>
      <c r="O84" s="28">
        <f>'GDP by Eco_Activity N''MN'!N84</f>
        <v>1266.9914571776981</v>
      </c>
      <c r="P84" s="28">
        <f>'GDP by Eco_Activity N''MN'!O84</f>
        <v>1742.113253619335</v>
      </c>
      <c r="Q84" s="28">
        <f>'GDP by Eco_Activity N''MN'!P84</f>
        <v>3800.9743715330947</v>
      </c>
      <c r="R84" s="28">
        <f>'GDP by Eco_Activity N''MN'!Q84</f>
        <v>1288.6235139999999</v>
      </c>
      <c r="S84" s="28">
        <f>'GDP by Eco_Activity N''MN'!R84</f>
        <v>1132.2547810000001</v>
      </c>
      <c r="T84" s="28">
        <f>'GDP by Eco_Activity N''MN'!S84</f>
        <v>1024.328546</v>
      </c>
      <c r="U84" s="28">
        <f>'GDP by Eco_Activity N''MN'!T84</f>
        <v>1868.8123993371053</v>
      </c>
      <c r="V84" s="28">
        <f>'GDP by Eco_Activity N''MN'!U84</f>
        <v>1900.4871857665473</v>
      </c>
      <c r="W84" s="28">
        <f>'GDP by Eco_Activity N''MN'!V84</f>
        <v>3167.4786429442456</v>
      </c>
      <c r="X84" s="28">
        <f>'GDP by Eco_Activity N''MN'!W84</f>
        <v>2533.9829143553961</v>
      </c>
      <c r="Y84" s="90">
        <f t="shared" si="115"/>
        <v>24794.012894444211</v>
      </c>
      <c r="Z84" s="98">
        <f t="shared" si="116"/>
        <v>28164.672520512257</v>
      </c>
      <c r="AA84" s="93"/>
      <c r="AB84" s="22" t="s">
        <v>30</v>
      </c>
      <c r="AD84" s="57">
        <f t="shared" si="88"/>
        <v>5.1052608481251104E-3</v>
      </c>
      <c r="AE84" s="37">
        <f t="shared" si="89"/>
        <v>2.2306478792239799E-2</v>
      </c>
      <c r="AF84" s="37">
        <f t="shared" si="90"/>
        <v>2.8178173511050644E-2</v>
      </c>
      <c r="AG84" s="37">
        <f t="shared" si="91"/>
        <v>4.3059539056464532E-3</v>
      </c>
      <c r="AH84" s="37">
        <f t="shared" si="92"/>
        <v>1.3289606604577096E-2</v>
      </c>
      <c r="AI84" s="37">
        <f t="shared" si="93"/>
        <v>1.2338846937300696E-2</v>
      </c>
      <c r="AJ84" s="37">
        <f t="shared" si="94"/>
        <v>1.8562385942708981E-2</v>
      </c>
      <c r="AK84" s="37">
        <f t="shared" si="95"/>
        <v>2.1044457577740761E-2</v>
      </c>
      <c r="AL84" s="37">
        <f t="shared" si="96"/>
        <v>1.5941008307574566E-2</v>
      </c>
      <c r="AM84" s="37">
        <f t="shared" si="97"/>
        <v>8.8874147437811961E-3</v>
      </c>
      <c r="AN84" s="37">
        <f t="shared" si="98"/>
        <v>1.9936990929238951E-2</v>
      </c>
      <c r="AO84" s="103">
        <f t="shared" si="99"/>
        <v>1.2967331197555974E-2</v>
      </c>
      <c r="AP84" s="33">
        <f t="shared" si="100"/>
        <v>0.24917437682449955</v>
      </c>
      <c r="AQ84" s="33">
        <f t="shared" si="101"/>
        <v>0.10220662982223831</v>
      </c>
      <c r="AR84" s="33">
        <f t="shared" si="102"/>
        <v>0.16847853878974303</v>
      </c>
      <c r="AS84" s="33">
        <f t="shared" si="103"/>
        <v>0.21165846740730504</v>
      </c>
      <c r="AT84" s="33">
        <f t="shared" si="104"/>
        <v>0.13763588337063545</v>
      </c>
      <c r="AU84" s="33">
        <f t="shared" si="105"/>
        <v>0.13461189299251691</v>
      </c>
      <c r="AV84" s="33">
        <f t="shared" si="106"/>
        <v>9.4701572857140329E-2</v>
      </c>
      <c r="AW84" s="33">
        <f t="shared" si="107"/>
        <v>0.14049049243588768</v>
      </c>
      <c r="AX84" s="33">
        <f t="shared" si="108"/>
        <v>9.6208782760963951E-2</v>
      </c>
      <c r="AY84" s="33">
        <f t="shared" si="109"/>
        <v>0.13712143550985154</v>
      </c>
      <c r="AZ84" s="33">
        <f t="shared" si="110"/>
        <v>2.9143870178823361E-2</v>
      </c>
      <c r="BA84" s="103">
        <f t="shared" si="111"/>
        <v>0.10653692853898603</v>
      </c>
      <c r="BB84" s="100">
        <f t="shared" si="112"/>
        <v>5.7168387492323239E-2</v>
      </c>
      <c r="BC84" s="40" t="s">
        <v>30</v>
      </c>
      <c r="BD84" s="61">
        <v>59929.158274480498</v>
      </c>
      <c r="BE84" s="62">
        <f t="shared" si="67"/>
        <v>0.37774159022133369</v>
      </c>
      <c r="BF84" s="62">
        <f t="shared" si="68"/>
        <v>1.0298425536954581</v>
      </c>
      <c r="BG84" s="62">
        <f t="shared" si="69"/>
        <v>0.79293624527787199</v>
      </c>
      <c r="BH84" s="62">
        <f t="shared" si="70"/>
        <v>0.24187622493482469</v>
      </c>
      <c r="BI84" s="62">
        <f t="shared" si="71"/>
        <v>0.4667459823424428</v>
      </c>
      <c r="BJ84" s="62">
        <f t="shared" si="72"/>
        <v>0.43958610676041965</v>
      </c>
      <c r="BK84" s="62">
        <f t="shared" si="73"/>
        <v>0.60753467041340059</v>
      </c>
      <c r="BL84" s="62">
        <f t="shared" si="74"/>
        <v>0.36817758063925604</v>
      </c>
      <c r="BM84" s="62">
        <f t="shared" si="75"/>
        <v>0.43851835412906764</v>
      </c>
      <c r="BN84" s="62">
        <f t="shared" si="76"/>
        <v>0.60256475389616215</v>
      </c>
      <c r="BO84" s="62">
        <f t="shared" si="77"/>
        <v>0.2588826924620326</v>
      </c>
      <c r="BP84" s="103">
        <f t="shared" si="117"/>
        <v>5.6244067547722691</v>
      </c>
      <c r="BQ84" s="33">
        <f t="shared" si="118"/>
        <v>8.4565943768125198</v>
      </c>
      <c r="BR84" s="33">
        <f t="shared" si="78"/>
        <v>2.1141485942031299</v>
      </c>
      <c r="BS84" s="33">
        <f t="shared" si="79"/>
        <v>2.9069543170293035</v>
      </c>
      <c r="BT84" s="33">
        <f t="shared" si="80"/>
        <v>6.3424457826093903</v>
      </c>
      <c r="BU84" s="33">
        <f t="shared" si="81"/>
        <v>2.1502446406772435</v>
      </c>
      <c r="BV84" s="33">
        <f t="shared" si="82"/>
        <v>1.8893220155273658</v>
      </c>
      <c r="BW84" s="33">
        <f t="shared" si="83"/>
        <v>1.7092323261216027</v>
      </c>
      <c r="BX84" s="33">
        <f t="shared" si="84"/>
        <v>3.1183691764496175</v>
      </c>
      <c r="BY84" s="33">
        <f t="shared" si="85"/>
        <v>3.1712228913046951</v>
      </c>
      <c r="BZ84" s="33">
        <f t="shared" si="86"/>
        <v>5.2853714855078255</v>
      </c>
      <c r="CA84" s="33">
        <f t="shared" si="87"/>
        <v>4.2282971884062599</v>
      </c>
      <c r="CB84" s="107">
        <f t="shared" si="113"/>
        <v>41.372202794648949</v>
      </c>
      <c r="CC84" s="60">
        <f t="shared" si="114"/>
        <v>46.996609549421215</v>
      </c>
      <c r="CD84" s="60"/>
      <c r="CE84" s="60"/>
      <c r="CF84" s="60"/>
    </row>
    <row r="85" spans="1:84" x14ac:dyDescent="0.2">
      <c r="A85" s="22" t="s">
        <v>31</v>
      </c>
      <c r="B85" s="22">
        <v>1616.119389371881</v>
      </c>
      <c r="C85" s="22">
        <v>836.27332821974187</v>
      </c>
      <c r="D85" s="22">
        <v>1161.5028488896883</v>
      </c>
      <c r="E85" s="22">
        <v>1566.1331878867504</v>
      </c>
      <c r="F85" s="22">
        <v>1393.6138487872367</v>
      </c>
      <c r="G85" s="22">
        <v>1094.0027150913199</v>
      </c>
      <c r="H85" s="22">
        <v>2320.369855113051</v>
      </c>
      <c r="I85" s="22">
        <v>908.22766290203003</v>
      </c>
      <c r="J85" s="22">
        <v>1708.7720642133804</v>
      </c>
      <c r="K85" s="22">
        <v>1510.4075489690372</v>
      </c>
      <c r="L85" s="22">
        <v>922.73150531260637</v>
      </c>
      <c r="M85" s="89">
        <v>15038.153954756723</v>
      </c>
      <c r="N85" s="28">
        <f>'GDP by Eco_Activity N''MN'!M85</f>
        <v>10588.81275164699</v>
      </c>
      <c r="O85" s="28">
        <f>'GDP by Eco_Activity N''MN'!N85</f>
        <v>2842.5231478000001</v>
      </c>
      <c r="P85" s="28">
        <f>'GDP by Eco_Activity N''MN'!O85</f>
        <v>3652.2546397999999</v>
      </c>
      <c r="Q85" s="28">
        <f>'GDP by Eco_Activity N''MN'!P85</f>
        <v>4626.4773642352702</v>
      </c>
      <c r="R85" s="28">
        <f>'GDP by Eco_Activity N''MN'!Q85</f>
        <v>2362.3695210000001</v>
      </c>
      <c r="S85" s="28">
        <f>'GDP by Eco_Activity N''MN'!R85</f>
        <v>1925.2386821176344</v>
      </c>
      <c r="T85" s="28">
        <f>'GDP by Eco_Activity N''MN'!S85</f>
        <v>1135.5841203</v>
      </c>
      <c r="U85" s="28">
        <f>'GDP by Eco_Activity N''MN'!T85</f>
        <v>2813.09670529409</v>
      </c>
      <c r="V85" s="28">
        <f>'GDP by Eco_Activity N''MN'!U85</f>
        <v>2738.3353874117201</v>
      </c>
      <c r="W85" s="28">
        <f>'GDP by Eco_Activity N''MN'!V85</f>
        <v>2450.4232579999998</v>
      </c>
      <c r="X85" s="28">
        <f>'GDP by Eco_Activity N''MN'!W85</f>
        <v>7700.9547284705377</v>
      </c>
      <c r="Y85" s="90">
        <f t="shared" si="115"/>
        <v>42836.070306076246</v>
      </c>
      <c r="Z85" s="98">
        <f t="shared" si="116"/>
        <v>57874.224260832969</v>
      </c>
      <c r="AA85" s="93"/>
      <c r="AB85" s="22" t="s">
        <v>31</v>
      </c>
      <c r="AD85" s="57">
        <f t="shared" si="88"/>
        <v>3.6446715384774134E-2</v>
      </c>
      <c r="AE85" s="37">
        <f t="shared" si="89"/>
        <v>3.0225274551906659E-2</v>
      </c>
      <c r="AF85" s="37">
        <f t="shared" si="90"/>
        <v>6.8874216346496972E-2</v>
      </c>
      <c r="AG85" s="37">
        <f t="shared" si="91"/>
        <v>4.6522892605111818E-2</v>
      </c>
      <c r="AH85" s="37">
        <f t="shared" si="92"/>
        <v>6.6211863709568899E-2</v>
      </c>
      <c r="AI85" s="37">
        <f t="shared" si="93"/>
        <v>5.1240202901014095E-2</v>
      </c>
      <c r="AJ85" s="37">
        <f t="shared" si="94"/>
        <v>0.11829918915760569</v>
      </c>
      <c r="AK85" s="37">
        <f t="shared" si="95"/>
        <v>8.6623742744443497E-2</v>
      </c>
      <c r="AL85" s="37">
        <f t="shared" si="96"/>
        <v>0.10365111305766976</v>
      </c>
      <c r="AM85" s="37">
        <f t="shared" si="97"/>
        <v>3.71730069199264E-2</v>
      </c>
      <c r="AN85" s="37">
        <f t="shared" si="98"/>
        <v>0.11857517268626733</v>
      </c>
      <c r="AO85" s="103">
        <f t="shared" si="99"/>
        <v>5.7853578991790465E-2</v>
      </c>
      <c r="AP85" s="33">
        <f t="shared" si="100"/>
        <v>0.52061535295989447</v>
      </c>
      <c r="AQ85" s="33">
        <f t="shared" si="101"/>
        <v>0.22930281769657704</v>
      </c>
      <c r="AR85" s="33">
        <f t="shared" si="102"/>
        <v>0.35320695926237228</v>
      </c>
      <c r="AS85" s="33">
        <f t="shared" si="103"/>
        <v>0.25762686424366998</v>
      </c>
      <c r="AT85" s="33">
        <f t="shared" si="104"/>
        <v>0.25232103274401374</v>
      </c>
      <c r="AU85" s="33">
        <f t="shared" si="105"/>
        <v>0.22888843377935209</v>
      </c>
      <c r="AV85" s="33">
        <f t="shared" si="106"/>
        <v>0.10498741124022337</v>
      </c>
      <c r="AW85" s="33">
        <f t="shared" si="107"/>
        <v>0.21147833861586524</v>
      </c>
      <c r="AX85" s="33">
        <f t="shared" si="108"/>
        <v>0.13862335741447943</v>
      </c>
      <c r="AY85" s="33">
        <f t="shared" si="109"/>
        <v>0.106079816983821</v>
      </c>
      <c r="AZ85" s="33">
        <f t="shared" si="110"/>
        <v>8.8570299187133245E-2</v>
      </c>
      <c r="BA85" s="103">
        <f t="shared" si="111"/>
        <v>0.18406150632082771</v>
      </c>
      <c r="BB85" s="100">
        <f t="shared" si="112"/>
        <v>0.11747255630085121</v>
      </c>
      <c r="BC85" s="40" t="s">
        <v>31</v>
      </c>
      <c r="BD85" s="61">
        <v>154617.95840828519</v>
      </c>
      <c r="BE85" s="62">
        <f t="shared" si="67"/>
        <v>1.0452339469548197</v>
      </c>
      <c r="BF85" s="62">
        <f t="shared" si="68"/>
        <v>0.54086429340340469</v>
      </c>
      <c r="BG85" s="62">
        <f t="shared" si="69"/>
        <v>0.7512082431088738</v>
      </c>
      <c r="BH85" s="62">
        <f t="shared" si="70"/>
        <v>1.0129051010693135</v>
      </c>
      <c r="BI85" s="62">
        <f t="shared" si="71"/>
        <v>0.90132728638626225</v>
      </c>
      <c r="BJ85" s="62">
        <f t="shared" si="72"/>
        <v>0.70755216687216194</v>
      </c>
      <c r="BK85" s="62">
        <f t="shared" si="73"/>
        <v>1.5007117407318671</v>
      </c>
      <c r="BL85" s="62">
        <f t="shared" si="74"/>
        <v>0.58740114812779909</v>
      </c>
      <c r="BM85" s="62">
        <f t="shared" si="75"/>
        <v>1.1051575650101302</v>
      </c>
      <c r="BN85" s="62">
        <f t="shared" si="76"/>
        <v>0.97686424301415575</v>
      </c>
      <c r="BO85" s="62">
        <f t="shared" si="77"/>
        <v>0.59678158657096958</v>
      </c>
      <c r="BP85" s="103">
        <f t="shared" si="117"/>
        <v>9.7260073212497584</v>
      </c>
      <c r="BQ85" s="33">
        <f t="shared" si="118"/>
        <v>6.8483718583879511</v>
      </c>
      <c r="BR85" s="33">
        <f t="shared" si="78"/>
        <v>1.8384172039667055</v>
      </c>
      <c r="BS85" s="33">
        <f t="shared" si="79"/>
        <v>2.3621154213896891</v>
      </c>
      <c r="BT85" s="33">
        <f t="shared" si="80"/>
        <v>2.9921992321348361</v>
      </c>
      <c r="BU85" s="33">
        <f t="shared" si="81"/>
        <v>1.5278752515680691</v>
      </c>
      <c r="BV85" s="33">
        <f t="shared" si="82"/>
        <v>1.2451585197069002</v>
      </c>
      <c r="BW85" s="33">
        <f t="shared" si="83"/>
        <v>0.73444516535483484</v>
      </c>
      <c r="BX85" s="33">
        <f t="shared" si="84"/>
        <v>1.8193854932852034</v>
      </c>
      <c r="BY85" s="33">
        <f t="shared" si="85"/>
        <v>1.7710332070100512</v>
      </c>
      <c r="BZ85" s="33">
        <f t="shared" si="86"/>
        <v>1.5848244817263699</v>
      </c>
      <c r="CA85" s="33">
        <f t="shared" si="87"/>
        <v>4.9806340788276007</v>
      </c>
      <c r="CB85" s="107">
        <f t="shared" si="113"/>
        <v>27.704459913358214</v>
      </c>
      <c r="CC85" s="60">
        <f t="shared" si="114"/>
        <v>37.430467234607974</v>
      </c>
      <c r="CD85" s="60"/>
      <c r="CE85" s="60"/>
      <c r="CF85" s="60"/>
    </row>
    <row r="86" spans="1:84" x14ac:dyDescent="0.2">
      <c r="A86" s="22" t="s">
        <v>32</v>
      </c>
      <c r="B86" s="22">
        <v>10122.431700675699</v>
      </c>
      <c r="C86" s="22">
        <v>5260.9463503378502</v>
      </c>
      <c r="D86" s="22">
        <v>9175.783062729477</v>
      </c>
      <c r="E86" s="22">
        <v>10273.59994347722</v>
      </c>
      <c r="F86" s="22">
        <v>16286.773879007951</v>
      </c>
      <c r="G86" s="22">
        <v>15782.839051013552</v>
      </c>
      <c r="H86" s="22">
        <v>13152.365875844625</v>
      </c>
      <c r="I86" s="22">
        <v>8891.4195255067807</v>
      </c>
      <c r="J86" s="22">
        <v>9921.3537006756978</v>
      </c>
      <c r="K86" s="22">
        <v>10521.8927006757</v>
      </c>
      <c r="L86" s="22">
        <v>5260.9463503378502</v>
      </c>
      <c r="M86" s="89">
        <v>114650.3521402824</v>
      </c>
      <c r="N86" s="28">
        <f>'GDP by Eco_Activity N''MN'!M86</f>
        <v>13960.091896292535</v>
      </c>
      <c r="O86" s="28">
        <f>'GDP by Eco_Activity N''MN'!N86</f>
        <v>4353.8512419374656</v>
      </c>
      <c r="P86" s="28">
        <f>'GDP by Eco_Activity N''MN'!O86</f>
        <v>3523.2341780000002</v>
      </c>
      <c r="Q86" s="28">
        <f>'GDP by Eco_Activity N''MN'!P86</f>
        <v>6530.7768629061984</v>
      </c>
      <c r="R86" s="28">
        <f>'GDP by Eco_Activity N''MN'!Q86</f>
        <v>4348.3418256300001</v>
      </c>
      <c r="S86" s="28">
        <f>'GDP by Eco_Activity N''MN'!R86</f>
        <v>1413.20013229037</v>
      </c>
      <c r="T86" s="28">
        <f>'GDP by Eco_Activity N''MN'!S86</f>
        <v>1306.1553725812396</v>
      </c>
      <c r="U86" s="28">
        <f>'GDP by Eco_Activity N''MN'!T86</f>
        <v>2635.5781244999998</v>
      </c>
      <c r="V86" s="28">
        <f>'GDP by Eco_Activity N''MN'!U86</f>
        <v>2176.9256209687328</v>
      </c>
      <c r="W86" s="28">
        <f>'GDP by Eco_Activity N''MN'!V86</f>
        <v>3562.1458746200001</v>
      </c>
      <c r="X86" s="28">
        <f>'GDP by Eco_Activity N''MN'!W86</f>
        <v>10890.137521151131</v>
      </c>
      <c r="Y86" s="90">
        <f t="shared" si="115"/>
        <v>54700.438650877673</v>
      </c>
      <c r="Z86" s="98">
        <f t="shared" si="116"/>
        <v>169350.79079116008</v>
      </c>
      <c r="AA86" s="93"/>
      <c r="AB86" s="22" t="s">
        <v>32</v>
      </c>
      <c r="AD86" s="57">
        <f t="shared" si="88"/>
        <v>0.22828102281461396</v>
      </c>
      <c r="AE86" s="37">
        <f t="shared" si="89"/>
        <v>0.19014542551574709</v>
      </c>
      <c r="AF86" s="37">
        <f t="shared" si="90"/>
        <v>0.54410100536135086</v>
      </c>
      <c r="AG86" s="37">
        <f t="shared" si="91"/>
        <v>0.30518323124433744</v>
      </c>
      <c r="AH86" s="37">
        <f t="shared" si="92"/>
        <v>0.77379946624660545</v>
      </c>
      <c r="AI86" s="37">
        <f t="shared" si="93"/>
        <v>0.73922657062188113</v>
      </c>
      <c r="AJ86" s="37">
        <f t="shared" si="94"/>
        <v>0.67054578182355151</v>
      </c>
      <c r="AK86" s="37">
        <f t="shared" si="95"/>
        <v>0.84803410980612592</v>
      </c>
      <c r="AL86" s="37">
        <f t="shared" si="96"/>
        <v>0.60181189501553811</v>
      </c>
      <c r="AM86" s="37">
        <f t="shared" si="97"/>
        <v>0.25895685600877444</v>
      </c>
      <c r="AN86" s="37">
        <f t="shared" si="98"/>
        <v>0.67605540549215248</v>
      </c>
      <c r="AO86" s="103">
        <f t="shared" si="99"/>
        <v>0.44107363336883221</v>
      </c>
      <c r="AP86" s="33">
        <f t="shared" si="100"/>
        <v>0.68636950528853735</v>
      </c>
      <c r="AQ86" s="33">
        <f t="shared" si="101"/>
        <v>0.35121978105285995</v>
      </c>
      <c r="AR86" s="33">
        <f t="shared" si="102"/>
        <v>0.34072948178903256</v>
      </c>
      <c r="AS86" s="33">
        <f t="shared" si="103"/>
        <v>0.36366838780453953</v>
      </c>
      <c r="AT86" s="33">
        <f t="shared" si="104"/>
        <v>0.46443966128656788</v>
      </c>
      <c r="AU86" s="33">
        <f t="shared" si="105"/>
        <v>0.16801301984070141</v>
      </c>
      <c r="AV86" s="33">
        <f t="shared" si="106"/>
        <v>0.12075712295852345</v>
      </c>
      <c r="AW86" s="33">
        <f t="shared" si="107"/>
        <v>0.19813313989975648</v>
      </c>
      <c r="AX86" s="33">
        <f t="shared" si="108"/>
        <v>0.11020298675156895</v>
      </c>
      <c r="AY86" s="33">
        <f t="shared" si="109"/>
        <v>0.15420674008692528</v>
      </c>
      <c r="AZ86" s="33">
        <f t="shared" si="110"/>
        <v>0.12524976089931464</v>
      </c>
      <c r="BA86" s="103">
        <f t="shared" si="111"/>
        <v>0.23504128792744089</v>
      </c>
      <c r="BB86" s="100">
        <f t="shared" si="112"/>
        <v>0.3437466429985786</v>
      </c>
      <c r="BC86" s="40" t="s">
        <v>32</v>
      </c>
      <c r="BD86" s="61">
        <v>259283.11347182404</v>
      </c>
      <c r="BE86" s="62">
        <f t="shared" si="67"/>
        <v>3.9040073088969951</v>
      </c>
      <c r="BF86" s="62">
        <f t="shared" si="68"/>
        <v>2.029035473962538</v>
      </c>
      <c r="BG86" s="62">
        <f t="shared" si="69"/>
        <v>3.538904998426208</v>
      </c>
      <c r="BH86" s="62">
        <f t="shared" si="70"/>
        <v>3.9623096953414358</v>
      </c>
      <c r="BI86" s="62">
        <f t="shared" si="71"/>
        <v>6.2814634015021635</v>
      </c>
      <c r="BJ86" s="62">
        <f t="shared" si="72"/>
        <v>6.087106421887615</v>
      </c>
      <c r="BK86" s="62">
        <f t="shared" si="73"/>
        <v>5.0725886849063446</v>
      </c>
      <c r="BL86" s="62">
        <f t="shared" si="74"/>
        <v>3.4292320106966785</v>
      </c>
      <c r="BM86" s="62">
        <f t="shared" si="75"/>
        <v>3.8264557872002869</v>
      </c>
      <c r="BN86" s="62">
        <f t="shared" si="76"/>
        <v>4.0580709479250761</v>
      </c>
      <c r="BO86" s="62">
        <f t="shared" si="77"/>
        <v>2.029035473962538</v>
      </c>
      <c r="BP86" s="103">
        <f t="shared" si="117"/>
        <v>44.218210204707873</v>
      </c>
      <c r="BQ86" s="33">
        <f t="shared" si="118"/>
        <v>5.3841114870018556</v>
      </c>
      <c r="BR86" s="33">
        <f t="shared" si="78"/>
        <v>1.6791881212929793</v>
      </c>
      <c r="BS86" s="33">
        <f t="shared" si="79"/>
        <v>1.3588367290193257</v>
      </c>
      <c r="BT86" s="33">
        <f t="shared" si="80"/>
        <v>2.5187821819394691</v>
      </c>
      <c r="BU86" s="33">
        <f t="shared" si="81"/>
        <v>1.6770632562241772</v>
      </c>
      <c r="BV86" s="33">
        <f t="shared" si="82"/>
        <v>0.54504133083234541</v>
      </c>
      <c r="BW86" s="33">
        <f t="shared" si="83"/>
        <v>0.50375643638789369</v>
      </c>
      <c r="BX86" s="33">
        <f t="shared" si="84"/>
        <v>1.0164866077120771</v>
      </c>
      <c r="BY86" s="33">
        <f t="shared" si="85"/>
        <v>0.83959406064648967</v>
      </c>
      <c r="BZ86" s="33">
        <f t="shared" si="86"/>
        <v>1.373844145468075</v>
      </c>
      <c r="CA86" s="33">
        <f t="shared" si="87"/>
        <v>4.2000951683012513</v>
      </c>
      <c r="CB86" s="107">
        <f t="shared" si="113"/>
        <v>21.09679952482594</v>
      </c>
      <c r="CC86" s="60">
        <f t="shared" si="114"/>
        <v>65.315009729533813</v>
      </c>
      <c r="CD86" s="60"/>
      <c r="CE86" s="60"/>
      <c r="CF86" s="60"/>
    </row>
    <row r="87" spans="1:84" x14ac:dyDescent="0.2">
      <c r="A87" s="22" t="s">
        <v>33</v>
      </c>
      <c r="B87" s="22">
        <v>3406.0556015890129</v>
      </c>
      <c r="C87" s="22">
        <v>2554.5417011917598</v>
      </c>
      <c r="D87" s="22">
        <v>1092.3133342532158</v>
      </c>
      <c r="E87" s="22">
        <v>5109.0834023835196</v>
      </c>
      <c r="F87" s="22">
        <v>10557.799143394372</v>
      </c>
      <c r="G87" s="22">
        <v>27248.444812712103</v>
      </c>
      <c r="H87" s="22">
        <v>17030.278007945064</v>
      </c>
      <c r="I87" s="22">
        <v>1703.0278007945064</v>
      </c>
      <c r="J87" s="22">
        <v>16962.156895913286</v>
      </c>
      <c r="K87" s="22">
        <v>11904.164327553603</v>
      </c>
      <c r="L87" s="22">
        <v>851.51390039725322</v>
      </c>
      <c r="M87" s="89">
        <v>98419.378928127699</v>
      </c>
      <c r="N87" s="28">
        <f>'GDP by Eco_Activity N''MN'!M87</f>
        <v>15082.5702048491</v>
      </c>
      <c r="O87" s="28">
        <f>'GDP by Eco_Activity N''MN'!N87</f>
        <v>1286.2153645648</v>
      </c>
      <c r="P87" s="28">
        <f>'GDP by Eco_Activity N''MN'!O87</f>
        <v>2092.1989539271581</v>
      </c>
      <c r="Q87" s="28">
        <f>'GDP by Eco_Activity N''MN'!P87</f>
        <v>2789.5986052362105</v>
      </c>
      <c r="R87" s="28">
        <f>'GDP by Eco_Activity N''MN'!Q87</f>
        <v>1394.7993026181052</v>
      </c>
      <c r="S87" s="28">
        <f>'GDP by Eco_Activity N''MN'!R87</f>
        <v>1116.1596569999999</v>
      </c>
      <c r="T87" s="28">
        <f>'GDP by Eco_Activity N''MN'!S87</f>
        <v>1697.3996513090499</v>
      </c>
      <c r="U87" s="28">
        <f>'GDP by Eco_Activity N''MN'!T87</f>
        <v>2368.79581570863</v>
      </c>
      <c r="V87" s="28">
        <f>'GDP by Eco_Activity N''MN'!U87</f>
        <v>1236.564248632</v>
      </c>
      <c r="W87" s="28">
        <f>'GDP by Eco_Activity N''MN'!V87</f>
        <v>1813.2390934035368</v>
      </c>
      <c r="X87" s="28">
        <f>'GDP by Eco_Activity N''MN'!W87</f>
        <v>6973.9965130905257</v>
      </c>
      <c r="Y87" s="90">
        <f t="shared" si="115"/>
        <v>37851.537410339115</v>
      </c>
      <c r="Z87" s="98">
        <f t="shared" si="116"/>
        <v>136270.91633846681</v>
      </c>
      <c r="AA87" s="93"/>
      <c r="AB87" s="22" t="s">
        <v>33</v>
      </c>
      <c r="AD87" s="57">
        <f t="shared" si="88"/>
        <v>7.6813346781315656E-2</v>
      </c>
      <c r="AE87" s="37">
        <f t="shared" si="89"/>
        <v>9.232833532690074E-2</v>
      </c>
      <c r="AF87" s="37">
        <f t="shared" si="90"/>
        <v>6.4771451032975033E-2</v>
      </c>
      <c r="AG87" s="37">
        <f t="shared" si="91"/>
        <v>0.15176827889100034</v>
      </c>
      <c r="AH87" s="37">
        <f t="shared" si="92"/>
        <v>0.50161065675672378</v>
      </c>
      <c r="AI87" s="37">
        <f t="shared" si="93"/>
        <v>1.276245316104089</v>
      </c>
      <c r="AJ87" s="37">
        <f t="shared" si="94"/>
        <v>0.86825299640446696</v>
      </c>
      <c r="AK87" s="37">
        <f t="shared" si="95"/>
        <v>0.16242914428666974</v>
      </c>
      <c r="AL87" s="37">
        <f t="shared" si="96"/>
        <v>1.0288946542028059</v>
      </c>
      <c r="AM87" s="37">
        <f t="shared" si="97"/>
        <v>0.2929762786382647</v>
      </c>
      <c r="AN87" s="37">
        <f t="shared" si="98"/>
        <v>0.10942338828038051</v>
      </c>
      <c r="AO87" s="103">
        <f t="shared" si="99"/>
        <v>0.37863113586095126</v>
      </c>
      <c r="AP87" s="33">
        <f t="shared" si="100"/>
        <v>0.74155788707459791</v>
      </c>
      <c r="AQ87" s="33">
        <f t="shared" si="101"/>
        <v>0.10375739859413456</v>
      </c>
      <c r="AR87" s="33">
        <f t="shared" si="102"/>
        <v>0.20233507889499039</v>
      </c>
      <c r="AS87" s="33">
        <f t="shared" si="103"/>
        <v>0.15533968602574438</v>
      </c>
      <c r="AT87" s="33">
        <f t="shared" si="104"/>
        <v>0.1489763550446816</v>
      </c>
      <c r="AU87" s="33">
        <f t="shared" si="105"/>
        <v>0.13269837039500068</v>
      </c>
      <c r="AV87" s="33">
        <f t="shared" si="106"/>
        <v>0.1569285727453783</v>
      </c>
      <c r="AW87" s="33">
        <f t="shared" si="107"/>
        <v>0.17807742004870164</v>
      </c>
      <c r="AX87" s="33">
        <f t="shared" si="108"/>
        <v>6.259886520551608E-2</v>
      </c>
      <c r="AY87" s="33">
        <f t="shared" si="109"/>
        <v>7.8495855990670133E-2</v>
      </c>
      <c r="AZ87" s="33">
        <f t="shared" si="110"/>
        <v>8.0209399934640199E-2</v>
      </c>
      <c r="BA87" s="103">
        <f t="shared" si="111"/>
        <v>0.16264356049760981</v>
      </c>
      <c r="BB87" s="100">
        <f t="shared" si="112"/>
        <v>0.27660142483452316</v>
      </c>
      <c r="BC87" s="40" t="s">
        <v>33</v>
      </c>
      <c r="BD87" s="61">
        <v>221951.17396380281</v>
      </c>
      <c r="BE87" s="62">
        <f t="shared" si="67"/>
        <v>1.5345967947637411</v>
      </c>
      <c r="BF87" s="62">
        <f t="shared" si="68"/>
        <v>1.1509475960728057</v>
      </c>
      <c r="BG87" s="62">
        <f t="shared" si="69"/>
        <v>0.49214127357188797</v>
      </c>
      <c r="BH87" s="62">
        <f t="shared" si="70"/>
        <v>2.3018951921456114</v>
      </c>
      <c r="BI87" s="62">
        <f t="shared" si="71"/>
        <v>4.756811579251301</v>
      </c>
      <c r="BJ87" s="62">
        <f t="shared" si="72"/>
        <v>12.276774358109929</v>
      </c>
      <c r="BK87" s="62">
        <f t="shared" si="73"/>
        <v>7.6729839738187051</v>
      </c>
      <c r="BL87" s="62">
        <f t="shared" si="74"/>
        <v>0.76729839738187056</v>
      </c>
      <c r="BM87" s="62">
        <f t="shared" si="75"/>
        <v>7.6422920379234318</v>
      </c>
      <c r="BN87" s="62">
        <f t="shared" si="76"/>
        <v>5.3634157976992762</v>
      </c>
      <c r="BO87" s="62">
        <f t="shared" si="77"/>
        <v>0.38364919869093528</v>
      </c>
      <c r="BP87" s="103">
        <f t="shared" si="117"/>
        <v>44.342806199429496</v>
      </c>
      <c r="BQ87" s="33">
        <f t="shared" si="118"/>
        <v>6.7954451132161431</v>
      </c>
      <c r="BR87" s="33">
        <f t="shared" si="78"/>
        <v>0.57950374471754951</v>
      </c>
      <c r="BS87" s="33">
        <f t="shared" si="79"/>
        <v>0.94263928257859397</v>
      </c>
      <c r="BT87" s="33">
        <f t="shared" si="80"/>
        <v>1.2568523767714586</v>
      </c>
      <c r="BU87" s="33">
        <f t="shared" si="81"/>
        <v>0.62842618838572928</v>
      </c>
      <c r="BV87" s="33">
        <f t="shared" si="82"/>
        <v>0.50288522338792874</v>
      </c>
      <c r="BW87" s="33">
        <f t="shared" si="83"/>
        <v>0.76476263720320414</v>
      </c>
      <c r="BX87" s="33">
        <f t="shared" si="84"/>
        <v>1.0672598722523308</v>
      </c>
      <c r="BY87" s="33">
        <f t="shared" si="85"/>
        <v>0.55713345712407303</v>
      </c>
      <c r="BZ87" s="33">
        <f t="shared" si="86"/>
        <v>0.81695404490144807</v>
      </c>
      <c r="CA87" s="33">
        <f t="shared" si="87"/>
        <v>3.1421309419286461</v>
      </c>
      <c r="CB87" s="107">
        <f t="shared" si="113"/>
        <v>17.053992882467107</v>
      </c>
      <c r="CC87" s="60">
        <f t="shared" si="114"/>
        <v>61.396799081896603</v>
      </c>
      <c r="CD87" s="60"/>
      <c r="CE87" s="60"/>
      <c r="CF87" s="60"/>
    </row>
    <row r="88" spans="1:84" x14ac:dyDescent="0.2">
      <c r="A88" s="22" t="s">
        <v>34</v>
      </c>
      <c r="B88" s="22">
        <v>86.802152761605754</v>
      </c>
      <c r="C88" s="22">
        <v>68.252101841070512</v>
      </c>
      <c r="D88" s="22">
        <v>115.736203682141</v>
      </c>
      <c r="E88" s="22">
        <v>173.60430552321151</v>
      </c>
      <c r="F88" s="22">
        <v>309.83326524700874</v>
      </c>
      <c r="G88" s="22">
        <v>462.94481472856398</v>
      </c>
      <c r="H88" s="22">
        <v>405.07671288749356</v>
      </c>
      <c r="I88" s="22">
        <v>47.484101841070498</v>
      </c>
      <c r="J88" s="22">
        <v>434.01076380802874</v>
      </c>
      <c r="K88" s="22">
        <v>173.60430552321151</v>
      </c>
      <c r="L88" s="22">
        <v>34.720861104642296</v>
      </c>
      <c r="M88" s="89">
        <v>2312.069588948048</v>
      </c>
      <c r="N88" s="28">
        <f>'GDP by Eco_Activity N''MN'!M88</f>
        <v>714.99984287771247</v>
      </c>
      <c r="O88" s="28">
        <f>'GDP by Eco_Activity N''MN'!N88</f>
        <v>25.94075198133314</v>
      </c>
      <c r="P88" s="28">
        <f>'GDP by Eco_Activity N''MN'!O88</f>
        <v>21.617293317777619</v>
      </c>
      <c r="Q88" s="28">
        <f>'GDP by Eco_Activity N''MN'!P88</f>
        <v>86.469173271110478</v>
      </c>
      <c r="R88" s="28">
        <f>'GDP by Eco_Activity N''MN'!Q88</f>
        <v>43.234586635555239</v>
      </c>
      <c r="S88" s="28">
        <f>'GDP by Eco_Activity N''MN'!R88</f>
        <v>33.632541000000003</v>
      </c>
      <c r="T88" s="28">
        <f>'GDP by Eco_Activity N''MN'!S88</f>
        <v>23.2651478921</v>
      </c>
      <c r="U88" s="28">
        <f>'GDP by Eco_Activity N''MN'!T88</f>
        <v>32.256421400000001</v>
      </c>
      <c r="V88" s="28">
        <f>'GDP by Eco_Activity N''MN'!U88</f>
        <v>36.563258742099997</v>
      </c>
      <c r="W88" s="28">
        <f>'GDP by Eco_Activity N''MN'!V88</f>
        <v>44.214321300000002</v>
      </c>
      <c r="X88" s="28">
        <f>'GDP by Eco_Activity N''MN'!W88</f>
        <v>64.851879953332841</v>
      </c>
      <c r="Y88" s="90">
        <f t="shared" si="115"/>
        <v>1127.0452183710217</v>
      </c>
      <c r="Z88" s="98">
        <f t="shared" si="116"/>
        <v>3439.1148073190698</v>
      </c>
      <c r="AA88" s="93"/>
      <c r="AB88" s="22" t="s">
        <v>34</v>
      </c>
      <c r="AD88" s="57">
        <f t="shared" si="88"/>
        <v>1.9575616611576651E-3</v>
      </c>
      <c r="AE88" s="37">
        <f t="shared" si="89"/>
        <v>2.4668232828645061E-3</v>
      </c>
      <c r="AF88" s="37">
        <f t="shared" si="90"/>
        <v>6.8628676538726877E-3</v>
      </c>
      <c r="AG88" s="37">
        <f t="shared" si="91"/>
        <v>5.1570163534682845E-3</v>
      </c>
      <c r="AH88" s="37">
        <f t="shared" si="92"/>
        <v>1.4720460728112086E-2</v>
      </c>
      <c r="AI88" s="37">
        <f t="shared" si="93"/>
        <v>2.168311459508937E-2</v>
      </c>
      <c r="AJ88" s="37">
        <f t="shared" si="94"/>
        <v>2.0651986395886016E-2</v>
      </c>
      <c r="AK88" s="37">
        <f t="shared" si="95"/>
        <v>4.5288761731710654E-3</v>
      </c>
      <c r="AL88" s="37">
        <f t="shared" si="96"/>
        <v>2.6326330872233922E-2</v>
      </c>
      <c r="AM88" s="37">
        <f t="shared" si="97"/>
        <v>4.2726177149659166E-3</v>
      </c>
      <c r="AN88" s="37">
        <f t="shared" si="98"/>
        <v>4.4617877222086167E-3</v>
      </c>
      <c r="AO88" s="103">
        <f t="shared" si="99"/>
        <v>8.8948085650108841E-3</v>
      </c>
      <c r="AP88" s="33">
        <f t="shared" si="100"/>
        <v>3.5154072916073704E-2</v>
      </c>
      <c r="AQ88" s="33">
        <f t="shared" si="101"/>
        <v>2.0926082966435965E-3</v>
      </c>
      <c r="AR88" s="33">
        <f t="shared" si="102"/>
        <v>2.0905931248739961E-3</v>
      </c>
      <c r="AS88" s="33">
        <f t="shared" si="103"/>
        <v>4.815063429422178E-3</v>
      </c>
      <c r="AT88" s="33">
        <f t="shared" si="104"/>
        <v>4.6178192925237244E-3</v>
      </c>
      <c r="AU88" s="33">
        <f t="shared" si="105"/>
        <v>3.9985170176626865E-3</v>
      </c>
      <c r="AV88" s="33">
        <f t="shared" si="106"/>
        <v>2.15091740510359E-3</v>
      </c>
      <c r="AW88" s="33">
        <f t="shared" si="107"/>
        <v>2.4249199803645202E-3</v>
      </c>
      <c r="AX88" s="33">
        <f t="shared" si="108"/>
        <v>1.8509499267856278E-3</v>
      </c>
      <c r="AY88" s="33">
        <f t="shared" si="109"/>
        <v>1.9140559069766468E-3</v>
      </c>
      <c r="AZ88" s="33">
        <f t="shared" si="110"/>
        <v>7.4587510417108073E-4</v>
      </c>
      <c r="BA88" s="103">
        <f t="shared" si="111"/>
        <v>4.8427794403827591E-3</v>
      </c>
      <c r="BB88" s="100">
        <f t="shared" si="112"/>
        <v>6.9806829031018765E-3</v>
      </c>
      <c r="BC88" s="40" t="s">
        <v>34</v>
      </c>
      <c r="BD88" s="61">
        <v>5755.2720686036664</v>
      </c>
      <c r="BE88" s="62">
        <f t="shared" si="67"/>
        <v>1.5082197978985472</v>
      </c>
      <c r="BF88" s="62">
        <f t="shared" si="68"/>
        <v>1.1859057404671003</v>
      </c>
      <c r="BG88" s="62">
        <f t="shared" si="69"/>
        <v>2.010959730531396</v>
      </c>
      <c r="BH88" s="62">
        <f t="shared" si="70"/>
        <v>3.0164395957970944</v>
      </c>
      <c r="BI88" s="62">
        <f t="shared" si="71"/>
        <v>5.3834686102368732</v>
      </c>
      <c r="BJ88" s="62">
        <f t="shared" si="72"/>
        <v>8.0438389221255839</v>
      </c>
      <c r="BK88" s="62">
        <f t="shared" si="73"/>
        <v>7.0383590568598873</v>
      </c>
      <c r="BL88" s="62">
        <f t="shared" si="74"/>
        <v>0.82505399006429603</v>
      </c>
      <c r="BM88" s="62">
        <f t="shared" si="75"/>
        <v>7.5410989894927356</v>
      </c>
      <c r="BN88" s="62">
        <f t="shared" si="76"/>
        <v>3.0164395957970944</v>
      </c>
      <c r="BO88" s="62">
        <f t="shared" si="77"/>
        <v>0.60328791915941882</v>
      </c>
      <c r="BP88" s="103">
        <f t="shared" si="117"/>
        <v>40.173071948430028</v>
      </c>
      <c r="BQ88" s="33">
        <f t="shared" si="118"/>
        <v>12.423389100546631</v>
      </c>
      <c r="BR88" s="33">
        <f t="shared" si="78"/>
        <v>0.4507302464960069</v>
      </c>
      <c r="BS88" s="33">
        <f t="shared" si="79"/>
        <v>0.37560853874667244</v>
      </c>
      <c r="BT88" s="33">
        <f t="shared" si="80"/>
        <v>1.5024341549866898</v>
      </c>
      <c r="BU88" s="33">
        <f t="shared" si="81"/>
        <v>0.75121707749334488</v>
      </c>
      <c r="BV88" s="33">
        <f t="shared" si="82"/>
        <v>0.58437795119145197</v>
      </c>
      <c r="BW88" s="33">
        <f t="shared" si="83"/>
        <v>0.40424062693780782</v>
      </c>
      <c r="BX88" s="33">
        <f t="shared" si="84"/>
        <v>0.56046735958784999</v>
      </c>
      <c r="BY88" s="33">
        <f t="shared" si="85"/>
        <v>0.63530026567398945</v>
      </c>
      <c r="BZ88" s="33">
        <f t="shared" si="86"/>
        <v>0.76824033291491634</v>
      </c>
      <c r="CA88" s="33">
        <f t="shared" si="87"/>
        <v>1.126825616240017</v>
      </c>
      <c r="CB88" s="107">
        <f t="shared" si="113"/>
        <v>19.582831270815376</v>
      </c>
      <c r="CC88" s="60">
        <f t="shared" si="114"/>
        <v>59.755903219245404</v>
      </c>
      <c r="CD88" s="60"/>
      <c r="CE88" s="60"/>
      <c r="CF88" s="60"/>
    </row>
    <row r="89" spans="1:84" x14ac:dyDescent="0.2">
      <c r="A89" s="22" t="s">
        <v>35</v>
      </c>
      <c r="B89" s="22">
        <v>6410.5835968107422</v>
      </c>
      <c r="C89" s="22">
        <v>3205.2917984053711</v>
      </c>
      <c r="D89" s="22">
        <v>4006.6147480067129</v>
      </c>
      <c r="E89" s="22">
        <v>8113.2294960134304</v>
      </c>
      <c r="F89" s="22">
        <v>8573.5706534718829</v>
      </c>
      <c r="G89" s="22">
        <v>12831.140740033574</v>
      </c>
      <c r="H89" s="22">
        <v>9615.8753952161132</v>
      </c>
      <c r="I89" s="22">
        <v>3095.3017984053699</v>
      </c>
      <c r="J89" s="22">
        <v>8013.2459496013398</v>
      </c>
      <c r="K89" s="22">
        <v>5609.2606472093994</v>
      </c>
      <c r="L89" s="22">
        <v>1602.6458992026855</v>
      </c>
      <c r="M89" s="89">
        <v>71076.760722376624</v>
      </c>
      <c r="N89" s="28">
        <f>'GDP by Eco_Activity N''MN'!M89</f>
        <v>12860.355980207823</v>
      </c>
      <c r="O89" s="28">
        <f>'GDP by Eco_Activity N''MN'!N89</f>
        <v>2032.9310195418147</v>
      </c>
      <c r="P89" s="28">
        <f>'GDP by Eco_Activity N''MN'!O89</f>
        <v>1355.28734636121</v>
      </c>
      <c r="Q89" s="28">
        <f>'GDP by Eco_Activity N''MN'!P89</f>
        <v>5421.1493854448399</v>
      </c>
      <c r="R89" s="28">
        <f>'GDP by Eco_Activity N''MN'!Q89</f>
        <v>1762.2365156200001</v>
      </c>
      <c r="S89" s="28">
        <f>'GDP by Eco_Activity N''MN'!R89</f>
        <v>1238.5469214570001</v>
      </c>
      <c r="T89" s="28">
        <f>'GDP by Eco_Activity N''MN'!S89</f>
        <v>1032.6654897000001</v>
      </c>
      <c r="U89" s="28">
        <f>'GDP by Eco_Activity N''MN'!T89</f>
        <v>9487.0114245284694</v>
      </c>
      <c r="V89" s="28">
        <f>'GDP by Eco_Activity N''MN'!U89</f>
        <v>4065.8620390836295</v>
      </c>
      <c r="W89" s="28">
        <f>'GDP by Eco_Activity N''MN'!V89</f>
        <v>2710.57469272242</v>
      </c>
      <c r="X89" s="28">
        <f>'GDP by Eco_Activity N''MN'!W89</f>
        <v>4065.8620390836295</v>
      </c>
      <c r="Y89" s="90">
        <f t="shared" si="115"/>
        <v>46032.482853750837</v>
      </c>
      <c r="Z89" s="98">
        <f t="shared" si="116"/>
        <v>117109.24357612745</v>
      </c>
      <c r="AA89" s="93"/>
      <c r="AB89" s="22" t="s">
        <v>35</v>
      </c>
      <c r="AD89" s="57">
        <f t="shared" si="88"/>
        <v>0.14457144524085613</v>
      </c>
      <c r="AE89" s="37">
        <f t="shared" si="89"/>
        <v>0.11584827753865694</v>
      </c>
      <c r="AF89" s="37">
        <f t="shared" si="90"/>
        <v>0.23758224203674588</v>
      </c>
      <c r="AG89" s="37">
        <f t="shared" si="91"/>
        <v>0.24100817698204119</v>
      </c>
      <c r="AH89" s="37">
        <f t="shared" si="92"/>
        <v>0.40733815332421147</v>
      </c>
      <c r="AI89" s="37">
        <f t="shared" si="93"/>
        <v>0.60097680371470319</v>
      </c>
      <c r="AJ89" s="37">
        <f t="shared" si="94"/>
        <v>0.4902452338742414</v>
      </c>
      <c r="AK89" s="37">
        <f t="shared" si="95"/>
        <v>0.29521962130590018</v>
      </c>
      <c r="AL89" s="37">
        <f t="shared" si="96"/>
        <v>0.48606942919762364</v>
      </c>
      <c r="AM89" s="37">
        <f t="shared" si="97"/>
        <v>0.13805087573662561</v>
      </c>
      <c r="AN89" s="37">
        <f t="shared" si="98"/>
        <v>0.20594724809847711</v>
      </c>
      <c r="AO89" s="103">
        <f t="shared" si="99"/>
        <v>0.27344080951052668</v>
      </c>
      <c r="AP89" s="33">
        <f t="shared" si="100"/>
        <v>0.63229928839608529</v>
      </c>
      <c r="AQ89" s="33">
        <f t="shared" si="101"/>
        <v>0.1639940245779529</v>
      </c>
      <c r="AR89" s="33">
        <f t="shared" si="102"/>
        <v>0.13106887929403144</v>
      </c>
      <c r="AS89" s="33">
        <f t="shared" si="103"/>
        <v>0.30187842862158004</v>
      </c>
      <c r="AT89" s="33">
        <f t="shared" si="104"/>
        <v>0.18822175515210207</v>
      </c>
      <c r="AU89" s="33">
        <f t="shared" si="105"/>
        <v>0.14724878927879831</v>
      </c>
      <c r="AV89" s="33">
        <f t="shared" si="106"/>
        <v>9.5472342825715872E-2</v>
      </c>
      <c r="AW89" s="33">
        <f t="shared" si="107"/>
        <v>0.71319887820183159</v>
      </c>
      <c r="AX89" s="33">
        <f t="shared" si="108"/>
        <v>0.20582703244929834</v>
      </c>
      <c r="AY89" s="33">
        <f t="shared" si="109"/>
        <v>0.11734187813727125</v>
      </c>
      <c r="AZ89" s="33">
        <f t="shared" si="110"/>
        <v>4.6762334016053356E-2</v>
      </c>
      <c r="BA89" s="103">
        <f t="shared" si="111"/>
        <v>0.19779611138949862</v>
      </c>
      <c r="BB89" s="100">
        <f t="shared" si="112"/>
        <v>0.23770724160975093</v>
      </c>
      <c r="BC89" s="40" t="s">
        <v>35</v>
      </c>
      <c r="BD89" s="61">
        <v>195763.19658760796</v>
      </c>
      <c r="BE89" s="62">
        <f t="shared" si="67"/>
        <v>3.2746623004502671</v>
      </c>
      <c r="BF89" s="62">
        <f t="shared" si="68"/>
        <v>1.6373311502251335</v>
      </c>
      <c r="BG89" s="62">
        <f t="shared" si="69"/>
        <v>2.0466639377814166</v>
      </c>
      <c r="BH89" s="62">
        <f t="shared" si="70"/>
        <v>4.144410000161904</v>
      </c>
      <c r="BI89" s="62">
        <f t="shared" si="71"/>
        <v>4.3795620437956213</v>
      </c>
      <c r="BJ89" s="62">
        <f t="shared" si="72"/>
        <v>6.5544193003057041</v>
      </c>
      <c r="BK89" s="62">
        <f t="shared" si="73"/>
        <v>4.9119934506754008</v>
      </c>
      <c r="BL89" s="62">
        <f t="shared" si="74"/>
        <v>1.5811459213786183</v>
      </c>
      <c r="BM89" s="62">
        <f t="shared" si="75"/>
        <v>4.0933362804051123</v>
      </c>
      <c r="BN89" s="62">
        <f t="shared" si="76"/>
        <v>2.8653295128939842</v>
      </c>
      <c r="BO89" s="62">
        <f t="shared" si="77"/>
        <v>0.81866557511256677</v>
      </c>
      <c r="BP89" s="103">
        <f t="shared" si="117"/>
        <v>36.307519473185728</v>
      </c>
      <c r="BQ89" s="33">
        <f t="shared" si="118"/>
        <v>6.5693430656934311</v>
      </c>
      <c r="BR89" s="33">
        <f t="shared" si="78"/>
        <v>1.0384643564154499</v>
      </c>
      <c r="BS89" s="33">
        <f t="shared" si="79"/>
        <v>0.69230957094363321</v>
      </c>
      <c r="BT89" s="33">
        <f t="shared" si="80"/>
        <v>2.7692382837745328</v>
      </c>
      <c r="BU89" s="33">
        <f t="shared" si="81"/>
        <v>0.90018785263927992</v>
      </c>
      <c r="BV89" s="33">
        <f t="shared" si="82"/>
        <v>0.63267608163658351</v>
      </c>
      <c r="BW89" s="33">
        <f t="shared" si="83"/>
        <v>0.52750747214012805</v>
      </c>
      <c r="BX89" s="33">
        <f t="shared" si="84"/>
        <v>4.8461669966054322</v>
      </c>
      <c r="BY89" s="33">
        <f t="shared" si="85"/>
        <v>2.0769287128308997</v>
      </c>
      <c r="BZ89" s="33">
        <f t="shared" si="86"/>
        <v>1.3846191418872664</v>
      </c>
      <c r="CA89" s="33">
        <f t="shared" si="87"/>
        <v>2.0769287128308997</v>
      </c>
      <c r="CB89" s="107">
        <f t="shared" si="113"/>
        <v>23.514370247397537</v>
      </c>
      <c r="CC89" s="60">
        <f t="shared" si="114"/>
        <v>59.821889720583265</v>
      </c>
      <c r="CD89" s="60"/>
      <c r="CE89" s="60"/>
      <c r="CF89" s="60"/>
    </row>
    <row r="90" spans="1:84" x14ac:dyDescent="0.2">
      <c r="A90" s="22" t="s">
        <v>36</v>
      </c>
      <c r="B90" s="22">
        <v>1773.7164663442461</v>
      </c>
      <c r="C90" s="22">
        <v>928.66556640249996</v>
      </c>
      <c r="D90" s="22">
        <v>900.49557850020142</v>
      </c>
      <c r="E90" s="22">
        <v>1342.84974401052</v>
      </c>
      <c r="F90" s="22">
        <v>5644.2864286873655</v>
      </c>
      <c r="G90" s="22">
        <v>4871.2152500472803</v>
      </c>
      <c r="H90" s="22">
        <v>2052.9948515613401</v>
      </c>
      <c r="I90" s="22">
        <v>556.76954436028336</v>
      </c>
      <c r="J90" s="22">
        <v>1113.5390887205667</v>
      </c>
      <c r="K90" s="22">
        <v>2360.9197127087782</v>
      </c>
      <c r="L90" s="22">
        <v>509.75360030878898</v>
      </c>
      <c r="M90" s="89">
        <v>22055.205831651871</v>
      </c>
      <c r="N90" s="28">
        <f>'GDP by Eco_Activity N''MN'!M90</f>
        <v>10172.307113662995</v>
      </c>
      <c r="O90" s="28">
        <f>'GDP by Eco_Activity N''MN'!N90</f>
        <v>212.6542178</v>
      </c>
      <c r="P90" s="28">
        <f>'GDP by Eco_Activity N''MN'!O90</f>
        <v>1541.2586535853025</v>
      </c>
      <c r="Q90" s="28">
        <f>'GDP by Eco_Activity N''MN'!P90</f>
        <v>411.00230762274731</v>
      </c>
      <c r="R90" s="28">
        <f>'GDP by Eco_Activity N''MN'!Q90</f>
        <v>3.0825173071706051</v>
      </c>
      <c r="S90" s="28">
        <f>'GDP by Eco_Activity N''MN'!R90</f>
        <v>32.880184609819786</v>
      </c>
      <c r="T90" s="28">
        <f>'GDP by Eco_Activity N''MN'!S90</f>
        <v>205.50115381137365</v>
      </c>
      <c r="U90" s="28">
        <f>'GDP by Eco_Activity N''MN'!T90</f>
        <v>41.100230762274727</v>
      </c>
      <c r="V90" s="28">
        <f>'GDP by Eco_Activity N''MN'!U90</f>
        <v>1027.5057690568683</v>
      </c>
      <c r="W90" s="28">
        <f>'GDP by Eco_Activity N''MN'!V90</f>
        <v>20.961117688760112</v>
      </c>
      <c r="X90" s="28">
        <f>'GDP by Eco_Activity N''MN'!W90</f>
        <v>2466.0138457364842</v>
      </c>
      <c r="Y90" s="90">
        <f t="shared" si="115"/>
        <v>16134.267111643796</v>
      </c>
      <c r="Z90" s="98">
        <f t="shared" si="116"/>
        <v>38189.472943295666</v>
      </c>
      <c r="AA90" s="93"/>
      <c r="AB90" s="22" t="s">
        <v>36</v>
      </c>
      <c r="AD90" s="57">
        <f t="shared" si="88"/>
        <v>4.0000843778788729E-2</v>
      </c>
      <c r="AE90" s="37">
        <f t="shared" si="89"/>
        <v>3.356459038478616E-2</v>
      </c>
      <c r="AF90" s="37">
        <f t="shared" si="90"/>
        <v>5.339713746890444E-2</v>
      </c>
      <c r="AG90" s="37">
        <f t="shared" si="91"/>
        <v>3.9890128699527218E-2</v>
      </c>
      <c r="AH90" s="37">
        <f t="shared" si="92"/>
        <v>0.26816519086634949</v>
      </c>
      <c r="AI90" s="37">
        <f t="shared" si="93"/>
        <v>0.22815487963949133</v>
      </c>
      <c r="AJ90" s="37">
        <f t="shared" si="94"/>
        <v>0.10466763552770461</v>
      </c>
      <c r="AK90" s="37">
        <f t="shared" si="95"/>
        <v>5.3102832856356946E-2</v>
      </c>
      <c r="AL90" s="37">
        <f t="shared" si="96"/>
        <v>6.75453259076087E-2</v>
      </c>
      <c r="AM90" s="37">
        <f t="shared" si="97"/>
        <v>5.810516828906101E-2</v>
      </c>
      <c r="AN90" s="37">
        <f t="shared" si="98"/>
        <v>6.5505643663465965E-2</v>
      </c>
      <c r="AO90" s="103">
        <f t="shared" si="99"/>
        <v>8.4849017811662056E-2</v>
      </c>
      <c r="AP90" s="33">
        <f t="shared" si="100"/>
        <v>0.5001372092043449</v>
      </c>
      <c r="AQ90" s="33">
        <f t="shared" si="101"/>
        <v>1.7154552065597635E-2</v>
      </c>
      <c r="AR90" s="33">
        <f t="shared" si="102"/>
        <v>0.14905403268910447</v>
      </c>
      <c r="AS90" s="33">
        <f t="shared" si="103"/>
        <v>2.2886794287226092E-2</v>
      </c>
      <c r="AT90" s="33">
        <f t="shared" si="104"/>
        <v>3.2923890334791663E-4</v>
      </c>
      <c r="AU90" s="33">
        <f t="shared" si="105"/>
        <v>3.9090706142677458E-3</v>
      </c>
      <c r="AV90" s="33">
        <f t="shared" si="106"/>
        <v>1.8999062913838002E-2</v>
      </c>
      <c r="AW90" s="33">
        <f t="shared" si="107"/>
        <v>3.0897652761019694E-3</v>
      </c>
      <c r="AX90" s="33">
        <f t="shared" si="108"/>
        <v>5.2015651597754384E-2</v>
      </c>
      <c r="AY90" s="33">
        <f t="shared" si="109"/>
        <v>9.074152887427443E-4</v>
      </c>
      <c r="AZ90" s="33">
        <f t="shared" si="110"/>
        <v>2.8362143632530132E-2</v>
      </c>
      <c r="BA90" s="103">
        <f t="shared" si="111"/>
        <v>6.9327029457473335E-2</v>
      </c>
      <c r="BB90" s="100">
        <f t="shared" si="112"/>
        <v>7.7516633142454605E-2</v>
      </c>
      <c r="BC90" s="40" t="s">
        <v>36</v>
      </c>
      <c r="BD90" s="61">
        <v>67142.775481328674</v>
      </c>
      <c r="BE90" s="62">
        <f t="shared" si="67"/>
        <v>2.64170858834617</v>
      </c>
      <c r="BF90" s="62">
        <f t="shared" si="68"/>
        <v>1.3831206108850043</v>
      </c>
      <c r="BG90" s="62">
        <f t="shared" si="69"/>
        <v>1.3411652587263312</v>
      </c>
      <c r="BH90" s="62">
        <f t="shared" si="70"/>
        <v>1.9999914129018168</v>
      </c>
      <c r="BI90" s="62">
        <f t="shared" si="71"/>
        <v>8.4063942668812537</v>
      </c>
      <c r="BJ90" s="62">
        <f t="shared" si="72"/>
        <v>7.2550102600418818</v>
      </c>
      <c r="BK90" s="62">
        <f t="shared" si="73"/>
        <v>3.0576556254101308</v>
      </c>
      <c r="BL90" s="62">
        <f t="shared" si="74"/>
        <v>0.82923224482299218</v>
      </c>
      <c r="BM90" s="62">
        <f t="shared" si="75"/>
        <v>1.6584644896459844</v>
      </c>
      <c r="BN90" s="62">
        <f t="shared" si="76"/>
        <v>3.5162676785163756</v>
      </c>
      <c r="BO90" s="62">
        <f t="shared" si="77"/>
        <v>0.75920841319784771</v>
      </c>
      <c r="BP90" s="103">
        <f t="shared" si="117"/>
        <v>32.84821884937579</v>
      </c>
      <c r="BQ90" s="33">
        <f t="shared" si="118"/>
        <v>15.150263063658651</v>
      </c>
      <c r="BR90" s="33">
        <f t="shared" si="78"/>
        <v>0.31671943299266159</v>
      </c>
      <c r="BS90" s="33">
        <f t="shared" si="79"/>
        <v>2.2954944035846441</v>
      </c>
      <c r="BT90" s="33">
        <f t="shared" si="80"/>
        <v>0.61213184095590512</v>
      </c>
      <c r="BU90" s="33">
        <f t="shared" si="81"/>
        <v>4.5909888071692887E-3</v>
      </c>
      <c r="BV90" s="33">
        <f t="shared" si="82"/>
        <v>4.8970547276472404E-2</v>
      </c>
      <c r="BW90" s="33">
        <f t="shared" si="83"/>
        <v>0.30606592047795256</v>
      </c>
      <c r="BX90" s="33">
        <f t="shared" si="84"/>
        <v>6.1213184095590512E-2</v>
      </c>
      <c r="BY90" s="33">
        <f t="shared" si="85"/>
        <v>1.530329602389763</v>
      </c>
      <c r="BZ90" s="33">
        <f t="shared" si="86"/>
        <v>3.1218723888751163E-2</v>
      </c>
      <c r="CA90" s="33">
        <f t="shared" si="87"/>
        <v>3.6727910457354316</v>
      </c>
      <c r="CB90" s="107">
        <f t="shared" si="113"/>
        <v>24.029788753862988</v>
      </c>
      <c r="CC90" s="60">
        <f t="shared" si="114"/>
        <v>56.878007603238778</v>
      </c>
      <c r="CD90" s="60"/>
      <c r="CE90" s="60"/>
      <c r="CF90" s="60"/>
    </row>
    <row r="91" spans="1:84" x14ac:dyDescent="0.2">
      <c r="A91" s="22" t="s">
        <v>37</v>
      </c>
      <c r="B91" s="22">
        <v>1826.4832649081234</v>
      </c>
      <c r="C91" s="22">
        <v>1342.1383501238533</v>
      </c>
      <c r="D91" s="22">
        <v>10925.063017390421</v>
      </c>
      <c r="E91" s="22">
        <v>2234.110126378127</v>
      </c>
      <c r="F91" s="22">
        <v>1296.8931170456867</v>
      </c>
      <c r="G91" s="22">
        <v>2023.4096379247337</v>
      </c>
      <c r="H91" s="22">
        <v>5169.5380287442067</v>
      </c>
      <c r="I91" s="22">
        <v>3692.790847876513</v>
      </c>
      <c r="J91" s="22">
        <v>9775.2002924149838</v>
      </c>
      <c r="K91" s="22">
        <v>1893.6761598822698</v>
      </c>
      <c r="L91" s="22">
        <v>1820.6194306570967</v>
      </c>
      <c r="M91" s="89">
        <v>41999.922273346019</v>
      </c>
      <c r="N91" s="28">
        <f>'GDP by Eco_Activity N''MN'!M91</f>
        <v>6428.5389429525003</v>
      </c>
      <c r="O91" s="28">
        <f>'GDP by Eco_Activity N''MN'!N91</f>
        <v>1143.9935752379479</v>
      </c>
      <c r="P91" s="28">
        <f>'GDP by Eco_Activity N''MN'!O91</f>
        <v>1585.6713884411893</v>
      </c>
      <c r="Q91" s="28">
        <f>'GDP by Eco_Activity N''MN'!P91</f>
        <v>3696.8699818373352</v>
      </c>
      <c r="R91" s="28">
        <f>'GDP by Eco_Activity N''MN'!Q91</f>
        <v>1196.431765311035</v>
      </c>
      <c r="S91" s="28">
        <f>'GDP by Eco_Activity N''MN'!R91</f>
        <v>1912.01700845953</v>
      </c>
      <c r="T91" s="28">
        <f>'GDP by Eco_Activity N''MN'!S91</f>
        <v>1617.832784754775</v>
      </c>
      <c r="U91" s="28">
        <f>'GDP by Eco_Activity N''MN'!T91</f>
        <v>1786.2957080434346</v>
      </c>
      <c r="V91" s="28">
        <f>'GDP by Eco_Activity N''MN'!U91</f>
        <v>2454.7889771168798</v>
      </c>
      <c r="W91" s="28">
        <f>'GDP by Eco_Activity N''MN'!V91</f>
        <v>1813.073057391877</v>
      </c>
      <c r="X91" s="28">
        <f>'GDP by Eco_Activity N''MN'!W91</f>
        <v>997.44490189235944</v>
      </c>
      <c r="Y91" s="90">
        <f t="shared" si="115"/>
        <v>24632.958091438864</v>
      </c>
      <c r="Z91" s="98">
        <f t="shared" si="116"/>
        <v>66632.880364784884</v>
      </c>
      <c r="AA91" s="93"/>
      <c r="AB91" s="22" t="s">
        <v>37</v>
      </c>
      <c r="AD91" s="57">
        <f t="shared" si="88"/>
        <v>4.1190840323394762E-2</v>
      </c>
      <c r="AE91" s="37">
        <f t="shared" si="89"/>
        <v>4.8508661881510005E-2</v>
      </c>
      <c r="AF91" s="37">
        <f t="shared" si="90"/>
        <v>0.64782893522659279</v>
      </c>
      <c r="AG91" s="37">
        <f t="shared" si="91"/>
        <v>6.6365534094663642E-2</v>
      </c>
      <c r="AH91" s="37">
        <f t="shared" si="92"/>
        <v>6.1616573620040672E-2</v>
      </c>
      <c r="AI91" s="37">
        <f t="shared" si="93"/>
        <v>9.4771172839800799E-2</v>
      </c>
      <c r="AJ91" s="37">
        <f t="shared" si="94"/>
        <v>0.26355805121854226</v>
      </c>
      <c r="AK91" s="37">
        <f t="shared" si="95"/>
        <v>0.35220614553115198</v>
      </c>
      <c r="AL91" s="37">
        <f t="shared" si="96"/>
        <v>0.59294648589476762</v>
      </c>
      <c r="AM91" s="37">
        <f t="shared" si="97"/>
        <v>4.6605723762074704E-2</v>
      </c>
      <c r="AN91" s="37">
        <f t="shared" si="98"/>
        <v>0.23395783295922273</v>
      </c>
      <c r="AO91" s="103">
        <f t="shared" si="99"/>
        <v>0.16157873022183675</v>
      </c>
      <c r="AP91" s="33">
        <f t="shared" si="100"/>
        <v>0.31606905791030065</v>
      </c>
      <c r="AQ91" s="33">
        <f t="shared" si="101"/>
        <v>9.2284543199540367E-2</v>
      </c>
      <c r="AR91" s="33">
        <f t="shared" si="102"/>
        <v>0.15334915681873876</v>
      </c>
      <c r="AS91" s="33">
        <f t="shared" si="103"/>
        <v>0.20586138133947929</v>
      </c>
      <c r="AT91" s="33">
        <f t="shared" si="104"/>
        <v>0.12778902536095824</v>
      </c>
      <c r="AU91" s="33">
        <f t="shared" si="105"/>
        <v>0.22731653092717347</v>
      </c>
      <c r="AV91" s="33">
        <f t="shared" si="106"/>
        <v>0.14957242960221531</v>
      </c>
      <c r="AW91" s="33">
        <f t="shared" si="107"/>
        <v>0.13428718888431659</v>
      </c>
      <c r="AX91" s="33">
        <f t="shared" si="108"/>
        <v>0.12426932483009007</v>
      </c>
      <c r="AY91" s="33">
        <f t="shared" si="109"/>
        <v>7.8488668224364011E-2</v>
      </c>
      <c r="AZ91" s="33">
        <f t="shared" si="110"/>
        <v>1.1471823494388049E-2</v>
      </c>
      <c r="BA91" s="103">
        <f t="shared" si="111"/>
        <v>0.10584489517949358</v>
      </c>
      <c r="BB91" s="100">
        <f t="shared" si="112"/>
        <v>0.13525079411625821</v>
      </c>
      <c r="BC91" s="40" t="s">
        <v>37</v>
      </c>
      <c r="BD91" s="61">
        <v>434498.15601417178</v>
      </c>
      <c r="BE91" s="62">
        <f t="shared" si="67"/>
        <v>0.42036617178383373</v>
      </c>
      <c r="BF91" s="62">
        <f t="shared" si="68"/>
        <v>0.3088939116418431</v>
      </c>
      <c r="BG91" s="62">
        <f t="shared" si="69"/>
        <v>2.5144095242222582</v>
      </c>
      <c r="BH91" s="62">
        <f t="shared" si="70"/>
        <v>0.51418172792090244</v>
      </c>
      <c r="BI91" s="62">
        <f t="shared" si="71"/>
        <v>0.29848069527903515</v>
      </c>
      <c r="BJ91" s="62">
        <f t="shared" si="72"/>
        <v>0.46568888956544557</v>
      </c>
      <c r="BK91" s="62">
        <f t="shared" si="73"/>
        <v>1.1897721445279494</v>
      </c>
      <c r="BL91" s="62">
        <f t="shared" si="74"/>
        <v>0.84989793322760787</v>
      </c>
      <c r="BM91" s="62">
        <f t="shared" si="75"/>
        <v>2.2497679580707244</v>
      </c>
      <c r="BN91" s="62">
        <f t="shared" si="76"/>
        <v>0.43583065512952485</v>
      </c>
      <c r="BO91" s="62">
        <f t="shared" si="77"/>
        <v>0.41901660696523518</v>
      </c>
      <c r="BP91" s="103">
        <f t="shared" si="117"/>
        <v>9.6663062183343609</v>
      </c>
      <c r="BQ91" s="33">
        <f t="shared" si="118"/>
        <v>1.4795319275745842</v>
      </c>
      <c r="BR91" s="33">
        <f t="shared" si="78"/>
        <v>0.26329077797067446</v>
      </c>
      <c r="BS91" s="33">
        <f t="shared" si="79"/>
        <v>0.36494318019371991</v>
      </c>
      <c r="BT91" s="33">
        <f t="shared" si="80"/>
        <v>0.85083674825003319</v>
      </c>
      <c r="BU91" s="33">
        <f t="shared" si="81"/>
        <v>0.27535945751447827</v>
      </c>
      <c r="BV91" s="33">
        <f t="shared" si="82"/>
        <v>0.44005181195686516</v>
      </c>
      <c r="BW91" s="33">
        <f t="shared" si="83"/>
        <v>0.37234514401529634</v>
      </c>
      <c r="BX91" s="33">
        <f t="shared" si="84"/>
        <v>0.41111698250456374</v>
      </c>
      <c r="BY91" s="33">
        <f t="shared" si="85"/>
        <v>0.56497109208371721</v>
      </c>
      <c r="BZ91" s="33">
        <f t="shared" si="86"/>
        <v>0.41727980482677607</v>
      </c>
      <c r="CA91" s="33">
        <f t="shared" si="87"/>
        <v>0.22956251668415054</v>
      </c>
      <c r="CB91" s="107">
        <f t="shared" si="113"/>
        <v>5.6692894435748586</v>
      </c>
      <c r="CC91" s="60">
        <f t="shared" si="114"/>
        <v>15.33559566190922</v>
      </c>
      <c r="CD91" s="60"/>
      <c r="CE91" s="60"/>
      <c r="CF91" s="60"/>
    </row>
    <row r="92" spans="1:84" x14ac:dyDescent="0.2">
      <c r="A92" s="22" t="s">
        <v>38</v>
      </c>
      <c r="B92" s="22">
        <v>8637.2819362854843</v>
      </c>
      <c r="C92" s="22">
        <v>0</v>
      </c>
      <c r="D92" s="22">
        <v>25835.409685526494</v>
      </c>
      <c r="E92" s="22">
        <v>104886.58539230231</v>
      </c>
      <c r="F92" s="22">
        <v>0</v>
      </c>
      <c r="G92" s="22">
        <v>0</v>
      </c>
      <c r="H92" s="22">
        <v>55492.625537550994</v>
      </c>
      <c r="I92" s="22">
        <v>0</v>
      </c>
      <c r="J92" s="22">
        <v>0</v>
      </c>
      <c r="K92" s="22">
        <v>20796.740435615528</v>
      </c>
      <c r="L92" s="22">
        <v>0</v>
      </c>
      <c r="M92" s="89">
        <v>215648.64298728079</v>
      </c>
      <c r="N92" s="28">
        <f>'GDP by Eco_Activity N''MN'!M92</f>
        <v>0</v>
      </c>
      <c r="O92" s="28">
        <f>'GDP by Eco_Activity N''MN'!N92</f>
        <v>0</v>
      </c>
      <c r="P92" s="28">
        <f>'GDP by Eco_Activity N''MN'!O92</f>
        <v>0</v>
      </c>
      <c r="Q92" s="28">
        <f>'GDP by Eco_Activity N''MN'!P92</f>
        <v>34396.255498482031</v>
      </c>
      <c r="R92" s="28">
        <f>'GDP by Eco_Activity N''MN'!Q92</f>
        <v>0</v>
      </c>
      <c r="S92" s="28">
        <f>'GDP by Eco_Activity N''MN'!R92</f>
        <v>0</v>
      </c>
      <c r="T92" s="28">
        <f>'GDP by Eco_Activity N''MN'!S92</f>
        <v>0</v>
      </c>
      <c r="U92" s="28">
        <f>'GDP by Eco_Activity N''MN'!T92</f>
        <v>37468.49449047869</v>
      </c>
      <c r="V92" s="28">
        <f>'GDP by Eco_Activity N''MN'!U92</f>
        <v>40281.836994888952</v>
      </c>
      <c r="W92" s="28">
        <f>'GDP by Eco_Activity N''MN'!V92</f>
        <v>16577.466427801737</v>
      </c>
      <c r="X92" s="28">
        <f>'GDP by Eco_Activity N''MN'!W92</f>
        <v>0</v>
      </c>
      <c r="Y92" s="90">
        <f t="shared" si="115"/>
        <v>128724.0534116514</v>
      </c>
      <c r="Z92" s="98">
        <f t="shared" si="116"/>
        <v>344372.6963989322</v>
      </c>
      <c r="AA92" s="93"/>
      <c r="AB92" s="22" t="s">
        <v>38</v>
      </c>
      <c r="AD92" s="57">
        <f t="shared" si="88"/>
        <v>0.19478793367623531</v>
      </c>
      <c r="AE92" s="37">
        <f t="shared" si="89"/>
        <v>0</v>
      </c>
      <c r="AF92" s="37">
        <f t="shared" si="90"/>
        <v>1.5319752317287083</v>
      </c>
      <c r="AG92" s="37">
        <f t="shared" si="91"/>
        <v>3.115716712770296</v>
      </c>
      <c r="AH92" s="37">
        <f t="shared" si="92"/>
        <v>0</v>
      </c>
      <c r="AI92" s="37">
        <f t="shared" si="93"/>
        <v>0</v>
      </c>
      <c r="AJ92" s="37">
        <f t="shared" si="94"/>
        <v>2.8291750950191017</v>
      </c>
      <c r="AK92" s="37">
        <f t="shared" si="95"/>
        <v>0</v>
      </c>
      <c r="AL92" s="37">
        <f t="shared" si="96"/>
        <v>0</v>
      </c>
      <c r="AM92" s="37">
        <f t="shared" si="97"/>
        <v>0.51183362838243929</v>
      </c>
      <c r="AN92" s="37">
        <f t="shared" si="98"/>
        <v>0</v>
      </c>
      <c r="AO92" s="103">
        <f t="shared" si="99"/>
        <v>0.82962615219075941</v>
      </c>
      <c r="AP92" s="33">
        <f t="shared" si="100"/>
        <v>0</v>
      </c>
      <c r="AQ92" s="33">
        <f t="shared" si="101"/>
        <v>0</v>
      </c>
      <c r="AR92" s="33">
        <f t="shared" si="102"/>
        <v>0</v>
      </c>
      <c r="AS92" s="33">
        <f t="shared" si="103"/>
        <v>1.9153664328503108</v>
      </c>
      <c r="AT92" s="33">
        <f t="shared" si="104"/>
        <v>0</v>
      </c>
      <c r="AU92" s="33">
        <f t="shared" si="105"/>
        <v>0</v>
      </c>
      <c r="AV92" s="33">
        <f t="shared" si="106"/>
        <v>0</v>
      </c>
      <c r="AW92" s="33">
        <f t="shared" si="107"/>
        <v>2.8167446040415296</v>
      </c>
      <c r="AX92" s="33">
        <f t="shared" si="108"/>
        <v>2.0391963353810731</v>
      </c>
      <c r="AY92" s="33">
        <f t="shared" si="109"/>
        <v>0.71764524719371781</v>
      </c>
      <c r="AZ92" s="33">
        <f t="shared" si="110"/>
        <v>0</v>
      </c>
      <c r="BA92" s="103">
        <f t="shared" si="111"/>
        <v>0.55311196852038014</v>
      </c>
      <c r="BB92" s="100">
        <f t="shared" si="112"/>
        <v>0.69900446153500218</v>
      </c>
      <c r="BC92" s="35" t="s">
        <v>38</v>
      </c>
      <c r="BD92" s="64">
        <v>531954.58666298713</v>
      </c>
      <c r="BE92" s="59">
        <f t="shared" si="67"/>
        <v>1.623687839683488</v>
      </c>
      <c r="BF92" s="59">
        <f t="shared" si="68"/>
        <v>0</v>
      </c>
      <c r="BG92" s="59">
        <f t="shared" si="69"/>
        <v>4.8566946001152127</v>
      </c>
      <c r="BH92" s="59">
        <f t="shared" si="70"/>
        <v>19.717206698088276</v>
      </c>
      <c r="BI92" s="59">
        <f t="shared" si="71"/>
        <v>0</v>
      </c>
      <c r="BJ92" s="59">
        <f t="shared" si="72"/>
        <v>0</v>
      </c>
      <c r="BK92" s="59">
        <f t="shared" si="73"/>
        <v>10.431835146993031</v>
      </c>
      <c r="BL92" s="59">
        <f t="shared" si="74"/>
        <v>0</v>
      </c>
      <c r="BM92" s="59">
        <f t="shared" si="75"/>
        <v>0</v>
      </c>
      <c r="BN92" s="59">
        <f t="shared" si="76"/>
        <v>3.9094954639033932</v>
      </c>
      <c r="BO92" s="59">
        <f t="shared" si="77"/>
        <v>0</v>
      </c>
      <c r="BP92" s="103">
        <f t="shared" si="117"/>
        <v>40.5389197487834</v>
      </c>
      <c r="BQ92" s="33">
        <f t="shared" si="118"/>
        <v>0</v>
      </c>
      <c r="BR92" s="33">
        <f t="shared" si="78"/>
        <v>0</v>
      </c>
      <c r="BS92" s="33">
        <f t="shared" si="79"/>
        <v>0</v>
      </c>
      <c r="BT92" s="33">
        <f t="shared" si="80"/>
        <v>6.4660135208634504</v>
      </c>
      <c r="BU92" s="33">
        <f t="shared" si="81"/>
        <v>0</v>
      </c>
      <c r="BV92" s="33">
        <f t="shared" si="82"/>
        <v>0</v>
      </c>
      <c r="BW92" s="33">
        <f t="shared" si="83"/>
        <v>0</v>
      </c>
      <c r="BX92" s="33">
        <f t="shared" si="84"/>
        <v>7.0435513537956131</v>
      </c>
      <c r="BY92" s="33">
        <f t="shared" si="85"/>
        <v>7.5724202788778632</v>
      </c>
      <c r="BZ92" s="33">
        <f t="shared" si="86"/>
        <v>3.1163311386774777</v>
      </c>
      <c r="CA92" s="33">
        <f t="shared" si="87"/>
        <v>0</v>
      </c>
      <c r="CB92" s="107">
        <f t="shared" si="113"/>
        <v>24.198316292214404</v>
      </c>
      <c r="CC92" s="60">
        <f t="shared" si="114"/>
        <v>64.7372360409978</v>
      </c>
      <c r="CD92" s="60"/>
      <c r="CE92" s="60"/>
      <c r="CF92" s="60"/>
    </row>
    <row r="93" spans="1:84" x14ac:dyDescent="0.2">
      <c r="A93" s="22" t="s">
        <v>39</v>
      </c>
      <c r="B93" s="22">
        <v>3099.0688243362702</v>
      </c>
      <c r="C93" s="22">
        <v>2189.7077489568301</v>
      </c>
      <c r="D93" s="22">
        <v>2032.4395215089862</v>
      </c>
      <c r="E93" s="22">
        <v>2636.2108809301199</v>
      </c>
      <c r="F93" s="22">
        <v>1697.49116485131</v>
      </c>
      <c r="G93" s="22">
        <v>2704.2728839064098</v>
      </c>
      <c r="H93" s="22">
        <v>2057.0384536820961</v>
      </c>
      <c r="I93" s="22">
        <v>1449.4622562849299</v>
      </c>
      <c r="J93" s="22">
        <v>1821.77487856267</v>
      </c>
      <c r="K93" s="22">
        <v>2853.1794231465801</v>
      </c>
      <c r="L93" s="22">
        <v>1564.01387248274</v>
      </c>
      <c r="M93" s="89">
        <v>24104.65990864894</v>
      </c>
      <c r="N93" s="28">
        <f>'GDP by Eco_Activity N''MN'!M93</f>
        <v>3590.9598764892617</v>
      </c>
      <c r="O93" s="28">
        <f>'GDP by Eco_Activity N''MN'!N93</f>
        <v>2127.7332141357774</v>
      </c>
      <c r="P93" s="28">
        <f>'GDP by Eco_Activity N''MN'!O93</f>
        <v>2330.9117028624819</v>
      </c>
      <c r="Q93" s="28">
        <f>'GDP by Eco_Activity N''MN'!P93</f>
        <v>2009.9198568618069</v>
      </c>
      <c r="R93" s="28">
        <f>'GDP by Eco_Activity N''MN'!Q93</f>
        <v>1974.5290406528479</v>
      </c>
      <c r="S93" s="28">
        <f>'GDP by Eco_Activity N''MN'!R93</f>
        <v>2202.0462540749504</v>
      </c>
      <c r="T93" s="28">
        <f>'GDP by Eco_Activity N''MN'!S93</f>
        <v>1519.0987713376201</v>
      </c>
      <c r="U93" s="28">
        <f>'GDP by Eco_Activity N''MN'!T93</f>
        <v>1983.4186510176496</v>
      </c>
      <c r="V93" s="28">
        <f>'GDP by Eco_Activity N''MN'!U93</f>
        <v>2112.5113944199352</v>
      </c>
      <c r="W93" s="28">
        <f>'GDP by Eco_Activity N''MN'!V93</f>
        <v>2683.978874867139</v>
      </c>
      <c r="X93" s="28">
        <f>'GDP by Eco_Activity N''MN'!W93</f>
        <v>8068.1041739084167</v>
      </c>
      <c r="Y93" s="90">
        <f t="shared" si="115"/>
        <v>30603.211810627887</v>
      </c>
      <c r="Z93" s="98">
        <f t="shared" si="116"/>
        <v>54707.871719276824</v>
      </c>
      <c r="AA93" s="93"/>
      <c r="AB93" s="22" t="s">
        <v>39</v>
      </c>
      <c r="AD93" s="57">
        <f t="shared" si="88"/>
        <v>6.9890182706309811E-2</v>
      </c>
      <c r="AE93" s="37">
        <f t="shared" si="89"/>
        <v>7.9142208255704213E-2</v>
      </c>
      <c r="AF93" s="37">
        <f t="shared" si="90"/>
        <v>0.12051858456429436</v>
      </c>
      <c r="AG93" s="37">
        <f t="shared" si="91"/>
        <v>7.8310169688331627E-2</v>
      </c>
      <c r="AH93" s="37">
        <f t="shared" si="92"/>
        <v>8.0649351865397192E-2</v>
      </c>
      <c r="AI93" s="37">
        <f t="shared" si="93"/>
        <v>0.1266610122256491</v>
      </c>
      <c r="AJ93" s="37">
        <f t="shared" si="94"/>
        <v>0.10487379009875601</v>
      </c>
      <c r="AK93" s="37">
        <f t="shared" si="95"/>
        <v>0.13824490349150514</v>
      </c>
      <c r="AL93" s="37">
        <f t="shared" si="96"/>
        <v>0.11050566535943918</v>
      </c>
      <c r="AM93" s="37">
        <f t="shared" si="97"/>
        <v>7.0220291545029651E-2</v>
      </c>
      <c r="AN93" s="37">
        <f t="shared" si="98"/>
        <v>0.20098285790136755</v>
      </c>
      <c r="AO93" s="103">
        <f t="shared" si="99"/>
        <v>9.273351305558078E-2</v>
      </c>
      <c r="AP93" s="33">
        <f t="shared" si="100"/>
        <v>0.1765550952133412</v>
      </c>
      <c r="AQ93" s="33">
        <f t="shared" si="101"/>
        <v>0.1716416000642034</v>
      </c>
      <c r="AR93" s="33">
        <f t="shared" si="102"/>
        <v>0.2254208197603165</v>
      </c>
      <c r="AS93" s="33">
        <f t="shared" si="103"/>
        <v>0.11192302681675051</v>
      </c>
      <c r="AT93" s="33">
        <f t="shared" si="104"/>
        <v>0.21089639122573708</v>
      </c>
      <c r="AU93" s="33">
        <f t="shared" si="105"/>
        <v>0.26179762690541458</v>
      </c>
      <c r="AV93" s="33">
        <f t="shared" si="106"/>
        <v>0.14044423884582632</v>
      </c>
      <c r="AW93" s="33">
        <f t="shared" si="107"/>
        <v>0.14910617196612957</v>
      </c>
      <c r="AX93" s="33">
        <f t="shared" si="108"/>
        <v>0.10694213112719957</v>
      </c>
      <c r="AY93" s="33">
        <f t="shared" si="109"/>
        <v>0.11619053439230291</v>
      </c>
      <c r="AZ93" s="33">
        <f t="shared" si="110"/>
        <v>9.2792962139377544E-2</v>
      </c>
      <c r="BA93" s="103">
        <f t="shared" si="111"/>
        <v>0.13149836630370124</v>
      </c>
      <c r="BB93" s="100">
        <f t="shared" si="112"/>
        <v>0.11104552368042395</v>
      </c>
      <c r="BC93" s="35" t="s">
        <v>39</v>
      </c>
      <c r="BD93" s="64">
        <v>90037.368907692216</v>
      </c>
      <c r="BE93" s="59">
        <f t="shared" si="67"/>
        <v>3.4419806597341664</v>
      </c>
      <c r="BF93" s="59">
        <f t="shared" si="68"/>
        <v>2.4319988195143223</v>
      </c>
      <c r="BG93" s="59">
        <f t="shared" si="69"/>
        <v>2.2573288692972318</v>
      </c>
      <c r="BH93" s="59">
        <f t="shared" si="70"/>
        <v>2.9279075043083571</v>
      </c>
      <c r="BI93" s="59">
        <f t="shared" si="71"/>
        <v>1.8853184910274374</v>
      </c>
      <c r="BJ93" s="59">
        <f t="shared" si="72"/>
        <v>3.0035005650585758</v>
      </c>
      <c r="BK93" s="59">
        <f t="shared" si="73"/>
        <v>2.2846496722833001</v>
      </c>
      <c r="BL93" s="59">
        <f t="shared" si="74"/>
        <v>1.6098451941337184</v>
      </c>
      <c r="BM93" s="59">
        <f t="shared" si="75"/>
        <v>2.0233541924468978</v>
      </c>
      <c r="BN93" s="59">
        <f t="shared" si="76"/>
        <v>3.1688836066186101</v>
      </c>
      <c r="BO93" s="59">
        <f t="shared" si="77"/>
        <v>1.737071941858044</v>
      </c>
      <c r="BP93" s="103">
        <f t="shared" si="117"/>
        <v>26.771839516280661</v>
      </c>
      <c r="BQ93" s="33">
        <f t="shared" si="118"/>
        <v>3.9882994361716326</v>
      </c>
      <c r="BR93" s="33">
        <f t="shared" si="78"/>
        <v>2.3631668050153314</v>
      </c>
      <c r="BS93" s="33">
        <f t="shared" si="79"/>
        <v>2.5888269849957197</v>
      </c>
      <c r="BT93" s="33">
        <f t="shared" si="80"/>
        <v>2.2323174047016074</v>
      </c>
      <c r="BU93" s="33">
        <f t="shared" si="81"/>
        <v>2.1930105961638744</v>
      </c>
      <c r="BV93" s="33">
        <f t="shared" si="82"/>
        <v>2.4457025797061265</v>
      </c>
      <c r="BW93" s="33">
        <f t="shared" si="83"/>
        <v>1.6871869866555353</v>
      </c>
      <c r="BX93" s="33">
        <f t="shared" si="84"/>
        <v>2.2028838415425964</v>
      </c>
      <c r="BY93" s="33">
        <f t="shared" si="85"/>
        <v>2.3462606915865303</v>
      </c>
      <c r="BZ93" s="33">
        <f t="shared" si="86"/>
        <v>2.9809610247705018</v>
      </c>
      <c r="CA93" s="33">
        <f t="shared" si="87"/>
        <v>8.9608395622710493</v>
      </c>
      <c r="CB93" s="107">
        <f t="shared" si="113"/>
        <v>33.989455913580507</v>
      </c>
      <c r="CC93" s="60">
        <f t="shared" si="114"/>
        <v>60.761295429861164</v>
      </c>
      <c r="CD93" s="60"/>
      <c r="CE93" s="60"/>
      <c r="CF93" s="60"/>
    </row>
    <row r="94" spans="1:84" x14ac:dyDescent="0.2">
      <c r="A94" s="22" t="s">
        <v>40</v>
      </c>
      <c r="B94" s="22">
        <v>69105.742887732646</v>
      </c>
      <c r="C94" s="22">
        <v>36267.153710011698</v>
      </c>
      <c r="D94" s="22">
        <v>57309.117050187502</v>
      </c>
      <c r="E94" s="22">
        <v>35254.1518027028</v>
      </c>
      <c r="F94" s="22">
        <v>30887.797553519398</v>
      </c>
      <c r="G94" s="22">
        <v>30635.060054218</v>
      </c>
      <c r="H94" s="22">
        <v>27331.829066705999</v>
      </c>
      <c r="I94" s="22">
        <v>10668.114298909088</v>
      </c>
      <c r="J94" s="22">
        <v>15879.398024035676</v>
      </c>
      <c r="K94" s="22">
        <v>149987.23956379481</v>
      </c>
      <c r="L94" s="22">
        <v>26915.385279985072</v>
      </c>
      <c r="M94" s="89">
        <v>490240.98929180269</v>
      </c>
      <c r="N94" s="28">
        <f>'GDP by Eco_Activity N''MN'!M94</f>
        <v>97437.152669031639</v>
      </c>
      <c r="O94" s="28">
        <f>'GDP by Eco_Activity N''MN'!N94</f>
        <v>42235.655414259207</v>
      </c>
      <c r="P94" s="28">
        <f>'GDP by Eco_Activity N''MN'!O94</f>
        <v>39152.803071989998</v>
      </c>
      <c r="Q94" s="28">
        <f>'GDP by Eco_Activity N''MN'!P94</f>
        <v>33473.799150282997</v>
      </c>
      <c r="R94" s="28">
        <f>'GDP by Eco_Activity N''MN'!Q94</f>
        <v>16843.081131584098</v>
      </c>
      <c r="S94" s="28">
        <f>'GDP by Eco_Activity N''MN'!R94</f>
        <v>36643.350876514</v>
      </c>
      <c r="T94" s="28">
        <f>'GDP by Eco_Activity N''MN'!S94</f>
        <v>28356.669572613999</v>
      </c>
      <c r="U94" s="28">
        <f>'GDP by Eco_Activity N''MN'!T94</f>
        <v>35358.766716598002</v>
      </c>
      <c r="V94" s="28">
        <f>'GDP by Eco_Activity N''MN'!U94</f>
        <v>38201.066866789399</v>
      </c>
      <c r="W94" s="28">
        <f>'GDP by Eco_Activity N''MN'!V94</f>
        <v>34174.708920482197</v>
      </c>
      <c r="X94" s="28">
        <f>'GDP by Eco_Activity N''MN'!W94</f>
        <v>1252877.2312247795</v>
      </c>
      <c r="Y94" s="90">
        <f t="shared" si="115"/>
        <v>1654754.285614925</v>
      </c>
      <c r="Z94" s="98">
        <f t="shared" si="116"/>
        <v>2144995.2749067275</v>
      </c>
      <c r="AA94" s="93"/>
      <c r="AB94" s="22" t="s">
        <v>40</v>
      </c>
      <c r="AD94" s="57">
        <f t="shared" si="88"/>
        <v>1.5584723251550601</v>
      </c>
      <c r="AE94" s="37">
        <f t="shared" si="89"/>
        <v>1.3107971294921734</v>
      </c>
      <c r="AF94" s="37">
        <f t="shared" si="90"/>
        <v>3.3982874257385514</v>
      </c>
      <c r="AG94" s="37">
        <f t="shared" si="91"/>
        <v>1.0472449794736434</v>
      </c>
      <c r="AH94" s="37">
        <f t="shared" si="92"/>
        <v>1.46750740435173</v>
      </c>
      <c r="AI94" s="37">
        <f t="shared" si="93"/>
        <v>1.4348654454041738</v>
      </c>
      <c r="AJ94" s="37">
        <f t="shared" si="94"/>
        <v>1.3934559655051488</v>
      </c>
      <c r="AK94" s="37">
        <f t="shared" si="95"/>
        <v>1.0174893656555617</v>
      </c>
      <c r="AL94" s="37">
        <f t="shared" si="96"/>
        <v>0.96321640220326554</v>
      </c>
      <c r="AM94" s="37">
        <f t="shared" si="97"/>
        <v>3.6913723703322789</v>
      </c>
      <c r="AN94" s="37">
        <f t="shared" si="98"/>
        <v>3.4587487683217457</v>
      </c>
      <c r="AO94" s="103">
        <f t="shared" si="99"/>
        <v>1.8860157891943619</v>
      </c>
      <c r="AP94" s="33">
        <f t="shared" si="100"/>
        <v>4.790648283048057</v>
      </c>
      <c r="AQ94" s="33">
        <f t="shared" si="101"/>
        <v>3.4070979514263384</v>
      </c>
      <c r="AR94" s="33">
        <f t="shared" si="102"/>
        <v>3.7864398525107612</v>
      </c>
      <c r="AS94" s="33">
        <f t="shared" si="103"/>
        <v>1.8639991575610551</v>
      </c>
      <c r="AT94" s="33">
        <f t="shared" si="104"/>
        <v>1.7989834308027843</v>
      </c>
      <c r="AU94" s="33">
        <f t="shared" si="105"/>
        <v>4.3564672102511119</v>
      </c>
      <c r="AV94" s="33">
        <f t="shared" si="106"/>
        <v>2.6216405078266356</v>
      </c>
      <c r="AW94" s="33">
        <f t="shared" si="107"/>
        <v>2.6581429734213007</v>
      </c>
      <c r="AX94" s="33">
        <f t="shared" si="108"/>
        <v>1.9338610493927655</v>
      </c>
      <c r="AY94" s="33">
        <f t="shared" si="109"/>
        <v>1.4794370139626332</v>
      </c>
      <c r="AZ94" s="33">
        <f t="shared" si="110"/>
        <v>14.409604409707367</v>
      </c>
      <c r="BA94" s="103">
        <f t="shared" si="111"/>
        <v>7.1102826245460795</v>
      </c>
      <c r="BB94" s="100">
        <f t="shared" si="112"/>
        <v>4.3538912428597234</v>
      </c>
      <c r="BC94" s="35" t="s">
        <v>40</v>
      </c>
      <c r="BD94" s="64">
        <v>3188822.9009887404</v>
      </c>
      <c r="BE94" s="59">
        <f t="shared" si="67"/>
        <v>2.1671238897056786</v>
      </c>
      <c r="BF94" s="59">
        <f t="shared" si="68"/>
        <v>1.1373210377649554</v>
      </c>
      <c r="BG94" s="59">
        <f t="shared" si="69"/>
        <v>1.7971872013468664</v>
      </c>
      <c r="BH94" s="59">
        <f t="shared" si="70"/>
        <v>1.1055537700689411</v>
      </c>
      <c r="BI94" s="59">
        <f t="shared" si="71"/>
        <v>0.96862693578693859</v>
      </c>
      <c r="BJ94" s="59">
        <f t="shared" si="72"/>
        <v>0.96070120559906791</v>
      </c>
      <c r="BK94" s="59">
        <f t="shared" si="73"/>
        <v>0.85711342132645163</v>
      </c>
      <c r="BL94" s="59">
        <f t="shared" si="74"/>
        <v>0.33454709245851455</v>
      </c>
      <c r="BM94" s="59">
        <f t="shared" si="75"/>
        <v>0.49797052132032921</v>
      </c>
      <c r="BN94" s="59">
        <f t="shared" si="76"/>
        <v>4.7035299300343425</v>
      </c>
      <c r="BO94" s="59">
        <f t="shared" si="77"/>
        <v>0.84405393826165676</v>
      </c>
      <c r="BP94" s="103">
        <f t="shared" si="117"/>
        <v>15.373728943673742</v>
      </c>
      <c r="BQ94" s="33">
        <f t="shared" si="118"/>
        <v>3.0555836963796215</v>
      </c>
      <c r="BR94" s="33">
        <f t="shared" si="78"/>
        <v>1.3244904695448416</v>
      </c>
      <c r="BS94" s="33">
        <f t="shared" si="79"/>
        <v>1.2278136568779066</v>
      </c>
      <c r="BT94" s="33">
        <f t="shared" si="80"/>
        <v>1.0497227406358618</v>
      </c>
      <c r="BU94" s="33">
        <f t="shared" si="81"/>
        <v>0.52819117444125419</v>
      </c>
      <c r="BV94" s="33">
        <f t="shared" si="82"/>
        <v>1.1491184055769357</v>
      </c>
      <c r="BW94" s="33">
        <f t="shared" si="83"/>
        <v>0.88925194195706525</v>
      </c>
      <c r="BX94" s="33">
        <f t="shared" si="84"/>
        <v>1.1088344450121237</v>
      </c>
      <c r="BY94" s="33">
        <f t="shared" si="85"/>
        <v>1.1979676530466654</v>
      </c>
      <c r="BZ94" s="33">
        <f t="shared" si="86"/>
        <v>1.0717029443650143</v>
      </c>
      <c r="CA94" s="33">
        <f t="shared" si="87"/>
        <v>39.289646058309067</v>
      </c>
      <c r="CB94" s="107">
        <f t="shared" si="113"/>
        <v>51.892323186146356</v>
      </c>
      <c r="CC94" s="60">
        <f t="shared" si="114"/>
        <v>67.266052129820096</v>
      </c>
      <c r="CD94" s="60"/>
      <c r="CE94" s="60"/>
      <c r="CF94" s="60"/>
    </row>
    <row r="95" spans="1:84" x14ac:dyDescent="0.2">
      <c r="A95" s="22" t="s">
        <v>41</v>
      </c>
      <c r="B95" s="22">
        <v>187468.96201286884</v>
      </c>
      <c r="C95" s="22">
        <v>100862.68964596</v>
      </c>
      <c r="D95" s="22">
        <v>120192.121525325</v>
      </c>
      <c r="E95" s="22">
        <v>173795.8109740268</v>
      </c>
      <c r="F95" s="22">
        <v>328377.86510122602</v>
      </c>
      <c r="G95" s="22">
        <v>339180.98616582807</v>
      </c>
      <c r="H95" s="22">
        <v>166211.94556313846</v>
      </c>
      <c r="I95" s="22">
        <v>131346.02092511719</v>
      </c>
      <c r="J95" s="22">
        <v>275691.24299961544</v>
      </c>
      <c r="K95" s="22">
        <v>218474.49748747027</v>
      </c>
      <c r="L95" s="22">
        <v>123012.07181560225</v>
      </c>
      <c r="M95" s="89">
        <v>2164614.2142161783</v>
      </c>
      <c r="N95" s="28">
        <f>'GDP by Eco_Activity N''MN'!M95</f>
        <v>342976.94571070798</v>
      </c>
      <c r="O95" s="28">
        <f>'GDP by Eco_Activity N''MN'!N95</f>
        <v>337608.16260324797</v>
      </c>
      <c r="P95" s="28">
        <f>'GDP by Eco_Activity N''MN'!O95</f>
        <v>177318.79489384024</v>
      </c>
      <c r="Q95" s="28">
        <f>'GDP by Eco_Activity N''MN'!P95</f>
        <v>280024.11075035471</v>
      </c>
      <c r="R95" s="28">
        <f>'GDP by Eco_Activity N''MN'!Q95</f>
        <v>187135.01083835997</v>
      </c>
      <c r="S95" s="28">
        <f>'GDP by Eco_Activity N''MN'!R95</f>
        <v>200765.26712789794</v>
      </c>
      <c r="T95" s="28">
        <f>'GDP by Eco_Activity N''MN'!S95</f>
        <v>360458.96404773614</v>
      </c>
      <c r="U95" s="28">
        <f>'GDP by Eco_Activity N''MN'!T95</f>
        <v>263211.50409154169</v>
      </c>
      <c r="V95" s="28">
        <f>'GDP by Eco_Activity N''MN'!U95</f>
        <v>309065.93508666812</v>
      </c>
      <c r="W95" s="28">
        <f>'GDP by Eco_Activity N''MN'!V95</f>
        <v>274132.10126498219</v>
      </c>
      <c r="X95" s="28">
        <f>'GDP by Eco_Activity N''MN'!W95</f>
        <v>1714328.1442477587</v>
      </c>
      <c r="Y95" s="90">
        <f t="shared" si="115"/>
        <v>4447024.9406630956</v>
      </c>
      <c r="Z95" s="98">
        <f t="shared" si="116"/>
        <v>6611639.1548792738</v>
      </c>
      <c r="AA95" s="93"/>
      <c r="AB95" s="22" t="s">
        <v>41</v>
      </c>
      <c r="AD95" s="57">
        <f t="shared" si="88"/>
        <v>4.2277989775357039</v>
      </c>
      <c r="AE95" s="37">
        <f t="shared" si="89"/>
        <v>3.6454618169908124</v>
      </c>
      <c r="AF95" s="37">
        <f t="shared" si="90"/>
        <v>7.1270924466461567</v>
      </c>
      <c r="AG95" s="37">
        <f t="shared" si="91"/>
        <v>5.1627051337013343</v>
      </c>
      <c r="AH95" s="37">
        <f t="shared" si="92"/>
        <v>15.601531563598153</v>
      </c>
      <c r="AI95" s="37">
        <f t="shared" si="93"/>
        <v>15.886343161271174</v>
      </c>
      <c r="AJ95" s="37">
        <f t="shared" si="94"/>
        <v>8.4739673483947193</v>
      </c>
      <c r="AK95" s="37">
        <f t="shared" si="95"/>
        <v>12.527347923723115</v>
      </c>
      <c r="AL95" s="37">
        <f t="shared" si="96"/>
        <v>16.72294672626056</v>
      </c>
      <c r="AM95" s="37">
        <f t="shared" si="97"/>
        <v>5.3769289040382438</v>
      </c>
      <c r="AN95" s="37">
        <f t="shared" si="98"/>
        <v>15.80760771042384</v>
      </c>
      <c r="AO95" s="103">
        <f t="shared" si="99"/>
        <v>8.3275300815294795</v>
      </c>
      <c r="AP95" s="33">
        <f t="shared" si="100"/>
        <v>16.86299189873894</v>
      </c>
      <c r="AQ95" s="33">
        <f t="shared" si="101"/>
        <v>27.234431854039485</v>
      </c>
      <c r="AR95" s="33">
        <f t="shared" si="102"/>
        <v>17.148375056332668</v>
      </c>
      <c r="AS95" s="33">
        <f t="shared" si="103"/>
        <v>15.593231715110889</v>
      </c>
      <c r="AT95" s="33">
        <f t="shared" si="104"/>
        <v>19.987600914064274</v>
      </c>
      <c r="AU95" s="33">
        <f t="shared" si="105"/>
        <v>23.868649626161012</v>
      </c>
      <c r="AV95" s="33">
        <f t="shared" si="106"/>
        <v>33.325275351426178</v>
      </c>
      <c r="AW95" s="33">
        <f t="shared" si="107"/>
        <v>19.787279792090548</v>
      </c>
      <c r="AX95" s="33">
        <f t="shared" si="108"/>
        <v>15.645913127045949</v>
      </c>
      <c r="AY95" s="33">
        <f t="shared" si="109"/>
        <v>11.867289880081442</v>
      </c>
      <c r="AZ95" s="33">
        <f t="shared" si="110"/>
        <v>19.716848364216148</v>
      </c>
      <c r="BA95" s="103">
        <f t="shared" si="111"/>
        <v>19.108337981895406</v>
      </c>
      <c r="BB95" s="100">
        <f t="shared" si="112"/>
        <v>13.420242997332043</v>
      </c>
      <c r="BC95" s="35" t="s">
        <v>75</v>
      </c>
      <c r="BD95" s="64">
        <v>15704127.447973754</v>
      </c>
      <c r="BE95" s="59">
        <f t="shared" si="67"/>
        <v>1.1937559895252714</v>
      </c>
      <c r="BF95" s="59">
        <f t="shared" si="68"/>
        <v>0.64226866459221166</v>
      </c>
      <c r="BG95" s="59">
        <f t="shared" si="69"/>
        <v>0.76535370668322578</v>
      </c>
      <c r="BH95" s="59">
        <f t="shared" si="70"/>
        <v>1.1066887450435907</v>
      </c>
      <c r="BI95" s="59">
        <f t="shared" si="71"/>
        <v>2.0910290379972394</v>
      </c>
      <c r="BJ95" s="59">
        <f t="shared" si="72"/>
        <v>2.1598206413536927</v>
      </c>
      <c r="BK95" s="59">
        <f t="shared" si="73"/>
        <v>1.0583965655766769</v>
      </c>
      <c r="BL95" s="59">
        <f t="shared" si="74"/>
        <v>0.83637897973162656</v>
      </c>
      <c r="BM95" s="59">
        <f t="shared" si="75"/>
        <v>1.7555336577148504</v>
      </c>
      <c r="BN95" s="59">
        <f t="shared" si="76"/>
        <v>1.3911915718415748</v>
      </c>
      <c r="BO95" s="59">
        <f t="shared" si="77"/>
        <v>0.78331045276555011</v>
      </c>
      <c r="BP95" s="103">
        <f t="shared" si="117"/>
        <v>13.783728012825511</v>
      </c>
      <c r="BQ95" s="33">
        <f t="shared" si="118"/>
        <v>2.1839923730048496</v>
      </c>
      <c r="BR95" s="33">
        <f t="shared" si="78"/>
        <v>2.1498052898622411</v>
      </c>
      <c r="BS95" s="33">
        <f t="shared" si="79"/>
        <v>1.129122235420466</v>
      </c>
      <c r="BT95" s="33">
        <f t="shared" si="80"/>
        <v>1.7831242880449572</v>
      </c>
      <c r="BU95" s="33">
        <f t="shared" si="81"/>
        <v>1.1916294710312307</v>
      </c>
      <c r="BV95" s="33">
        <f t="shared" si="82"/>
        <v>1.2784235723571</v>
      </c>
      <c r="BW95" s="33">
        <f t="shared" si="83"/>
        <v>2.2953135425186888</v>
      </c>
      <c r="BX95" s="33">
        <f t="shared" si="84"/>
        <v>1.6760657665542755</v>
      </c>
      <c r="BY95" s="33">
        <f t="shared" si="85"/>
        <v>1.9680554434531525</v>
      </c>
      <c r="BZ95" s="33">
        <f t="shared" si="86"/>
        <v>1.7456054287202851</v>
      </c>
      <c r="CA95" s="33">
        <f t="shared" si="87"/>
        <v>10.916417673806844</v>
      </c>
      <c r="CB95" s="107">
        <f t="shared" si="113"/>
        <v>28.317555084774089</v>
      </c>
      <c r="CC95" s="60">
        <f t="shared" si="114"/>
        <v>42.101283097599598</v>
      </c>
      <c r="CD95" s="60"/>
      <c r="CE95" s="60"/>
      <c r="CF95" s="60"/>
    </row>
    <row r="96" spans="1:84" x14ac:dyDescent="0.2">
      <c r="A96" s="22" t="s">
        <v>42</v>
      </c>
      <c r="B96" s="22">
        <v>16122.387140647301</v>
      </c>
      <c r="C96" s="22">
        <v>10645.495050441101</v>
      </c>
      <c r="D96" s="22">
        <v>9126.9252823655861</v>
      </c>
      <c r="E96" s="22">
        <v>10659.8580038033</v>
      </c>
      <c r="F96" s="22">
        <v>18381.750758485701</v>
      </c>
      <c r="G96" s="22">
        <v>24231.578725506188</v>
      </c>
      <c r="H96" s="22">
        <v>8455.9706868679696</v>
      </c>
      <c r="I96" s="22">
        <v>10025.992506903387</v>
      </c>
      <c r="J96" s="22">
        <v>9026.5352275374735</v>
      </c>
      <c r="K96" s="22">
        <v>10501.178964525499</v>
      </c>
      <c r="L96" s="22">
        <v>2037.8896732527</v>
      </c>
      <c r="M96" s="89">
        <v>129215.56202033628</v>
      </c>
      <c r="N96" s="28">
        <f>'GDP by Eco_Activity N''MN'!M96</f>
        <v>18588.260601421021</v>
      </c>
      <c r="O96" s="28">
        <f>'GDP by Eco_Activity N''MN'!N96</f>
        <v>5745.6067532732923</v>
      </c>
      <c r="P96" s="28">
        <f>'GDP by Eco_Activity N''MN'!O96</f>
        <v>4398.1120781725585</v>
      </c>
      <c r="Q96" s="28">
        <f>'GDP by Eco_Activity N''MN'!P96</f>
        <v>5476.6832480557214</v>
      </c>
      <c r="R96" s="28">
        <f>'GDP by Eco_Activity N''MN'!Q96</f>
        <v>3364.0069077377239</v>
      </c>
      <c r="S96" s="28">
        <f>'GDP by Eco_Activity N''MN'!R96</f>
        <v>2982.3883326363548</v>
      </c>
      <c r="T96" s="28">
        <f>'GDP by Eco_Activity N''MN'!S96</f>
        <v>4871.8853242917567</v>
      </c>
      <c r="U96" s="28">
        <f>'GDP by Eco_Activity N''MN'!T96</f>
        <v>4307.7569726025577</v>
      </c>
      <c r="V96" s="28">
        <f>'GDP by Eco_Activity N''MN'!U96</f>
        <v>8327.4809051253451</v>
      </c>
      <c r="W96" s="28">
        <f>'GDP by Eco_Activity N''MN'!V96</f>
        <v>2849.0153265743479</v>
      </c>
      <c r="X96" s="28">
        <f>'GDP by Eco_Activity N''MN'!W96</f>
        <v>282395.788174733</v>
      </c>
      <c r="Y96" s="90">
        <f t="shared" si="115"/>
        <v>343306.98462462367</v>
      </c>
      <c r="Z96" s="98">
        <f t="shared" si="116"/>
        <v>472522.54664495995</v>
      </c>
      <c r="AA96" s="93"/>
      <c r="AB96" s="22" t="s">
        <v>42</v>
      </c>
      <c r="AD96" s="57">
        <f t="shared" si="88"/>
        <v>0.36359198417060862</v>
      </c>
      <c r="AE96" s="37">
        <f t="shared" si="89"/>
        <v>0.38475818824153413</v>
      </c>
      <c r="AF96" s="37">
        <f t="shared" si="90"/>
        <v>0.54120386108124086</v>
      </c>
      <c r="AG96" s="37">
        <f t="shared" si="91"/>
        <v>0.31665725043848814</v>
      </c>
      <c r="AH96" s="37">
        <f t="shared" si="92"/>
        <v>0.87333372657229769</v>
      </c>
      <c r="AI96" s="37">
        <f t="shared" si="93"/>
        <v>1.1349432623695006</v>
      </c>
      <c r="AJ96" s="37">
        <f t="shared" si="94"/>
        <v>0.43110992568390594</v>
      </c>
      <c r="AK96" s="37">
        <f t="shared" si="95"/>
        <v>0.95624591845249762</v>
      </c>
      <c r="AL96" s="37">
        <f t="shared" si="96"/>
        <v>0.54753377760727051</v>
      </c>
      <c r="AM96" s="37">
        <f t="shared" si="97"/>
        <v>0.25844706521901406</v>
      </c>
      <c r="AN96" s="37">
        <f t="shared" si="98"/>
        <v>0.26187804202007281</v>
      </c>
      <c r="AO96" s="103">
        <f t="shared" si="99"/>
        <v>0.49710773987305279</v>
      </c>
      <c r="AP96" s="33">
        <f t="shared" si="100"/>
        <v>0.91392057645122549</v>
      </c>
      <c r="AQ96" s="33">
        <f t="shared" si="101"/>
        <v>0.46349097242065657</v>
      </c>
      <c r="AR96" s="33">
        <f t="shared" si="102"/>
        <v>0.42533830382415777</v>
      </c>
      <c r="AS96" s="33">
        <f t="shared" si="103"/>
        <v>0.3049708494327959</v>
      </c>
      <c r="AT96" s="33">
        <f t="shared" si="104"/>
        <v>0.35930437197609716</v>
      </c>
      <c r="AU96" s="33">
        <f t="shared" si="105"/>
        <v>0.35457120237585105</v>
      </c>
      <c r="AV96" s="33">
        <f t="shared" si="106"/>
        <v>0.45041720724441137</v>
      </c>
      <c r="AW96" s="33">
        <f t="shared" si="107"/>
        <v>0.32384143993786363</v>
      </c>
      <c r="AX96" s="33">
        <f t="shared" si="108"/>
        <v>0.42156390600662275</v>
      </c>
      <c r="AY96" s="33">
        <f t="shared" si="109"/>
        <v>0.12333502934255446</v>
      </c>
      <c r="AZ96" s="33">
        <f t="shared" si="110"/>
        <v>3.2478933235840404</v>
      </c>
      <c r="BA96" s="103">
        <f t="shared" si="111"/>
        <v>1.4751493372048672</v>
      </c>
      <c r="BB96" s="100">
        <f t="shared" si="112"/>
        <v>0.95912182276519276</v>
      </c>
      <c r="BC96" s="35" t="s">
        <v>42</v>
      </c>
      <c r="BD96" s="64">
        <v>819784.78418365994</v>
      </c>
      <c r="BE96" s="59">
        <f t="shared" si="67"/>
        <v>1.9666609397613963</v>
      </c>
      <c r="BF96" s="59">
        <f t="shared" si="68"/>
        <v>1.2985719247084908</v>
      </c>
      <c r="BG96" s="59">
        <f t="shared" si="69"/>
        <v>1.1133318717856127</v>
      </c>
      <c r="BH96" s="59">
        <f t="shared" si="70"/>
        <v>1.3003239642241426</v>
      </c>
      <c r="BI96" s="59">
        <f t="shared" si="71"/>
        <v>2.2422654229658843</v>
      </c>
      <c r="BJ96" s="59">
        <f t="shared" si="72"/>
        <v>2.9558463627299383</v>
      </c>
      <c r="BK96" s="59">
        <f t="shared" si="73"/>
        <v>1.0314866596710999</v>
      </c>
      <c r="BL96" s="59">
        <f t="shared" si="74"/>
        <v>1.2230030003407846</v>
      </c>
      <c r="BM96" s="59">
        <f t="shared" si="75"/>
        <v>1.1010859681332192</v>
      </c>
      <c r="BN96" s="59">
        <f t="shared" si="76"/>
        <v>1.2809677816821829</v>
      </c>
      <c r="BO96" s="59">
        <f t="shared" si="77"/>
        <v>0.24858837496990463</v>
      </c>
      <c r="BP96" s="103">
        <f t="shared" si="117"/>
        <v>15.762132270972664</v>
      </c>
      <c r="BQ96" s="33">
        <f t="shared" si="118"/>
        <v>2.267456161671892</v>
      </c>
      <c r="BR96" s="33">
        <f t="shared" si="78"/>
        <v>0.70086769895281187</v>
      </c>
      <c r="BS96" s="33">
        <f t="shared" si="79"/>
        <v>0.53649593930341</v>
      </c>
      <c r="BT96" s="33">
        <f t="shared" si="80"/>
        <v>0.66806353981178013</v>
      </c>
      <c r="BU96" s="33">
        <f t="shared" si="81"/>
        <v>0.41035244525642117</v>
      </c>
      <c r="BV96" s="33">
        <f t="shared" si="82"/>
        <v>0.36380137691945713</v>
      </c>
      <c r="BW96" s="33">
        <f t="shared" si="83"/>
        <v>0.59428833253390656</v>
      </c>
      <c r="BX96" s="33">
        <f t="shared" si="84"/>
        <v>0.5254741312248451</v>
      </c>
      <c r="BY96" s="33">
        <f t="shared" si="85"/>
        <v>1.0158130604263209</v>
      </c>
      <c r="BZ96" s="33">
        <f t="shared" si="86"/>
        <v>0.34753210617484098</v>
      </c>
      <c r="CA96" s="33">
        <f t="shared" si="87"/>
        <v>34.447551799335017</v>
      </c>
      <c r="CB96" s="107">
        <f t="shared" si="113"/>
        <v>41.8776965916107</v>
      </c>
      <c r="CC96" s="60">
        <f t="shared" si="114"/>
        <v>57.639828862583364</v>
      </c>
      <c r="CD96" s="60"/>
      <c r="CE96" s="60"/>
      <c r="CF96" s="60"/>
    </row>
    <row r="97" spans="1:84" x14ac:dyDescent="0.2">
      <c r="A97" s="22" t="s">
        <v>43</v>
      </c>
      <c r="B97" s="27">
        <v>12707.451561267535</v>
      </c>
      <c r="C97" s="28">
        <v>13516.7772339905</v>
      </c>
      <c r="D97" s="28">
        <v>14738.93297805305</v>
      </c>
      <c r="E97" s="28">
        <v>42083.332910349454</v>
      </c>
      <c r="F97" s="28">
        <v>12182.564861169576</v>
      </c>
      <c r="G97" s="28">
        <v>18219.349526814764</v>
      </c>
      <c r="H97" s="28">
        <v>39269.640640291036</v>
      </c>
      <c r="I97" s="28">
        <v>9406.1527730174348</v>
      </c>
      <c r="J97" s="28">
        <v>37805.701091605682</v>
      </c>
      <c r="K97" s="28">
        <v>54466.342661346782</v>
      </c>
      <c r="L97" s="28">
        <v>3422.0403770431012</v>
      </c>
      <c r="M97" s="90">
        <v>257818.28661494891</v>
      </c>
      <c r="N97" s="28">
        <f>'GDP by Eco_Activity N''MN'!M97</f>
        <v>34235.35698266753</v>
      </c>
      <c r="O97" s="28">
        <f>'GDP by Eco_Activity N''MN'!N97</f>
        <v>8148.4215263073438</v>
      </c>
      <c r="P97" s="28">
        <f>'GDP by Eco_Activity N''MN'!O97</f>
        <v>11698.590203347134</v>
      </c>
      <c r="Q97" s="28">
        <f>'GDP by Eco_Activity N''MN'!P97</f>
        <v>28334.007173035629</v>
      </c>
      <c r="R97" s="28">
        <f>'GDP by Eco_Activity N''MN'!Q97</f>
        <v>6139.8619319991149</v>
      </c>
      <c r="S97" s="28">
        <f>'GDP by Eco_Activity N''MN'!R97</f>
        <v>8928.7112192071181</v>
      </c>
      <c r="T97" s="28">
        <f>'GDP by Eco_Activity N''MN'!S97</f>
        <v>3598.0069229512674</v>
      </c>
      <c r="U97" s="28">
        <f>'GDP by Eco_Activity N''MN'!T97</f>
        <v>10478.653121394902</v>
      </c>
      <c r="V97" s="28">
        <f>'GDP by Eco_Activity N''MN'!U97</f>
        <v>9848.3183809900784</v>
      </c>
      <c r="W97" s="28">
        <f>'GDP by Eco_Activity N''MN'!V97</f>
        <v>12078.882008866269</v>
      </c>
      <c r="X97" s="28">
        <f>'GDP by Eco_Activity N''MN'!W97</f>
        <v>146561.10882978028</v>
      </c>
      <c r="Y97" s="90">
        <f t="shared" si="115"/>
        <v>280049.91830054671</v>
      </c>
      <c r="Z97" s="98">
        <f t="shared" si="116"/>
        <v>537868.20491549559</v>
      </c>
      <c r="AA97" s="94"/>
      <c r="AB97" s="22" t="s">
        <v>43</v>
      </c>
      <c r="AD97" s="73">
        <f t="shared" si="88"/>
        <v>0.28657837618007098</v>
      </c>
      <c r="AE97" s="37">
        <f t="shared" si="89"/>
        <v>0.4885344171193905</v>
      </c>
      <c r="AF97" s="37">
        <f t="shared" si="90"/>
        <v>0.87398189304256724</v>
      </c>
      <c r="AG97" s="37">
        <f t="shared" si="91"/>
        <v>1.2501097560515586</v>
      </c>
      <c r="AH97" s="37">
        <f t="shared" si="92"/>
        <v>0.57880475636970474</v>
      </c>
      <c r="AI97" s="37">
        <f t="shared" si="93"/>
        <v>0.85334629759173508</v>
      </c>
      <c r="AJ97" s="37">
        <f t="shared" si="94"/>
        <v>2.0020802442422063</v>
      </c>
      <c r="AK97" s="37">
        <f t="shared" si="95"/>
        <v>0.89712766006411293</v>
      </c>
      <c r="AL97" s="37">
        <f t="shared" si="96"/>
        <v>2.2932274468534151</v>
      </c>
      <c r="AM97" s="37">
        <f t="shared" si="97"/>
        <v>1.3404843838574008</v>
      </c>
      <c r="AN97" s="37">
        <f t="shared" si="98"/>
        <v>0.43974766907931373</v>
      </c>
      <c r="AO97" s="103">
        <f t="shared" si="99"/>
        <v>0.99185782078577733</v>
      </c>
      <c r="AP97" s="33">
        <f t="shared" si="100"/>
        <v>1.6832342659442316</v>
      </c>
      <c r="AQ97" s="33">
        <f t="shared" si="101"/>
        <v>0.65732306074897839</v>
      </c>
      <c r="AR97" s="33">
        <f t="shared" si="102"/>
        <v>1.1313623722597532</v>
      </c>
      <c r="AS97" s="33">
        <f t="shared" si="103"/>
        <v>1.5777882057472041</v>
      </c>
      <c r="AT97" s="33">
        <f t="shared" si="104"/>
        <v>0.65578915144988947</v>
      </c>
      <c r="AU97" s="33">
        <f t="shared" si="105"/>
        <v>1.0615196679845098</v>
      </c>
      <c r="AV97" s="33">
        <f t="shared" si="106"/>
        <v>0.33264416586352241</v>
      </c>
      <c r="AW97" s="33">
        <f t="shared" si="107"/>
        <v>0.78774688011049931</v>
      </c>
      <c r="AX97" s="33">
        <f t="shared" si="108"/>
        <v>0.49855359761098189</v>
      </c>
      <c r="AY97" s="33">
        <f t="shared" si="109"/>
        <v>0.52289970260709229</v>
      </c>
      <c r="AZ97" s="33">
        <f t="shared" si="110"/>
        <v>1.6856301219718692</v>
      </c>
      <c r="BA97" s="103">
        <f t="shared" si="111"/>
        <v>1.2033412364651843</v>
      </c>
      <c r="BB97" s="100">
        <f t="shared" si="112"/>
        <v>1.0917598255763461</v>
      </c>
      <c r="BC97" s="35" t="s">
        <v>43</v>
      </c>
      <c r="BD97" s="63">
        <v>1197435.6599113957</v>
      </c>
      <c r="BE97" s="75">
        <f t="shared" si="67"/>
        <v>1.0612220753646022</v>
      </c>
      <c r="BF97" s="59">
        <f t="shared" si="68"/>
        <v>1.128810314116641</v>
      </c>
      <c r="BG97" s="59">
        <f t="shared" si="69"/>
        <v>1.2308747326886571</v>
      </c>
      <c r="BH97" s="59">
        <f t="shared" si="70"/>
        <v>3.5144546232624649</v>
      </c>
      <c r="BI97" s="59">
        <f t="shared" si="71"/>
        <v>1.0173878454622793</v>
      </c>
      <c r="BJ97" s="59">
        <f t="shared" si="72"/>
        <v>1.5215305620815487</v>
      </c>
      <c r="BK97" s="59">
        <f t="shared" si="73"/>
        <v>3.2794781343990365</v>
      </c>
      <c r="BL97" s="59">
        <f t="shared" si="74"/>
        <v>0.7855246914655476</v>
      </c>
      <c r="BM97" s="59">
        <f t="shared" si="75"/>
        <v>3.1572219165748843</v>
      </c>
      <c r="BN97" s="59">
        <f t="shared" si="76"/>
        <v>4.5485819810458139</v>
      </c>
      <c r="BO97" s="59">
        <f t="shared" si="77"/>
        <v>0.28578073057355874</v>
      </c>
      <c r="BP97" s="103">
        <f t="shared" si="117"/>
        <v>21.530867607035034</v>
      </c>
      <c r="BQ97" s="33">
        <f t="shared" si="118"/>
        <v>2.8590560753135392</v>
      </c>
      <c r="BR97" s="33">
        <f t="shared" si="78"/>
        <v>0.68048929884970077</v>
      </c>
      <c r="BS97" s="33">
        <f t="shared" si="79"/>
        <v>0.97697025360116396</v>
      </c>
      <c r="BT97" s="33">
        <f t="shared" si="80"/>
        <v>2.3662237664721126</v>
      </c>
      <c r="BU97" s="33">
        <f t="shared" si="81"/>
        <v>0.51275088403943425</v>
      </c>
      <c r="BV97" s="33">
        <f t="shared" si="82"/>
        <v>0.74565269084000707</v>
      </c>
      <c r="BW97" s="33">
        <f t="shared" si="83"/>
        <v>0.30047601248300071</v>
      </c>
      <c r="BX97" s="33">
        <f t="shared" si="84"/>
        <v>0.87509111948196627</v>
      </c>
      <c r="BY97" s="33">
        <f t="shared" si="85"/>
        <v>0.82245073457381457</v>
      </c>
      <c r="BZ97" s="33">
        <f t="shared" si="86"/>
        <v>1.008729104473141</v>
      </c>
      <c r="CA97" s="33">
        <f t="shared" si="87"/>
        <v>12.239581109570853</v>
      </c>
      <c r="CB97" s="107">
        <f t="shared" si="113"/>
        <v>23.387471049698735</v>
      </c>
      <c r="CC97" s="60">
        <f t="shared" si="114"/>
        <v>44.918338656733766</v>
      </c>
      <c r="CD97" s="60"/>
      <c r="CE97" s="60"/>
      <c r="CF97" s="60"/>
    </row>
    <row r="98" spans="1:84" x14ac:dyDescent="0.2">
      <c r="A98" s="22" t="s">
        <v>44</v>
      </c>
      <c r="B98" s="22">
        <v>10291.295995484947</v>
      </c>
      <c r="C98" s="22">
        <v>10921.400655688194</v>
      </c>
      <c r="D98" s="22">
        <v>8260.8209388851064</v>
      </c>
      <c r="E98" s="22">
        <v>37863.336333394414</v>
      </c>
      <c r="F98" s="22">
        <v>9798.2515025109478</v>
      </c>
      <c r="G98" s="22">
        <v>8120.659862895016</v>
      </c>
      <c r="H98" s="22">
        <v>37681.002898256862</v>
      </c>
      <c r="I98" s="22">
        <v>8748.2837960895886</v>
      </c>
      <c r="J98" s="22">
        <v>35861.389637394328</v>
      </c>
      <c r="K98" s="22">
        <v>38763.220055790982</v>
      </c>
      <c r="L98" s="22">
        <v>3182.7727521290071</v>
      </c>
      <c r="M98" s="89">
        <v>209492.43442851939</v>
      </c>
      <c r="N98" s="28">
        <f>'GDP by Eco_Activity N''MN'!M98</f>
        <v>31411.585565584963</v>
      </c>
      <c r="O98" s="28">
        <f>'GDP by Eco_Activity N''MN'!N98</f>
        <v>7489.9350209395961</v>
      </c>
      <c r="P98" s="28">
        <f>'GDP by Eco_Activity N''MN'!O98</f>
        <v>10913.958474662169</v>
      </c>
      <c r="Q98" s="28">
        <f>'GDP by Eco_Activity N''MN'!P98</f>
        <v>24843.860810120004</v>
      </c>
      <c r="R98" s="28">
        <f>'GDP by Eco_Activity N''MN'!Q98</f>
        <v>5543.184500882513</v>
      </c>
      <c r="S98" s="28">
        <f>'GDP by Eco_Activity N''MN'!R98</f>
        <v>8289.9694812370271</v>
      </c>
      <c r="T98" s="28">
        <f>'GDP by Eco_Activity N''MN'!S98</f>
        <v>3239.2092915763442</v>
      </c>
      <c r="U98" s="28">
        <f>'GDP by Eco_Activity N''MN'!T98</f>
        <v>9596.6924330561651</v>
      </c>
      <c r="V98" s="28">
        <f>'GDP by Eco_Activity N''MN'!U98</f>
        <v>8722.8563442506766</v>
      </c>
      <c r="W98" s="28">
        <f>'GDP by Eco_Activity N''MN'!V98</f>
        <v>10658.443592768726</v>
      </c>
      <c r="X98" s="28">
        <f>'GDP by Eco_Activity N''MN'!W98</f>
        <v>116504.86323537541</v>
      </c>
      <c r="Y98" s="90">
        <f t="shared" si="115"/>
        <v>237214.55875045358</v>
      </c>
      <c r="Z98" s="98">
        <f t="shared" si="116"/>
        <v>446706.99317897297</v>
      </c>
      <c r="AA98" s="93"/>
      <c r="AB98" s="22" t="s">
        <v>44</v>
      </c>
      <c r="AD98" s="57">
        <f t="shared" si="88"/>
        <v>0.23208924944195197</v>
      </c>
      <c r="AE98" s="37">
        <f t="shared" si="89"/>
        <v>0.39473019426826716</v>
      </c>
      <c r="AF98" s="37">
        <f t="shared" si="90"/>
        <v>0.48984603790539716</v>
      </c>
      <c r="AG98" s="37">
        <f t="shared" si="91"/>
        <v>1.1247523157890671</v>
      </c>
      <c r="AH98" s="37">
        <f t="shared" si="92"/>
        <v>0.46552385629699633</v>
      </c>
      <c r="AI98" s="37">
        <f t="shared" si="93"/>
        <v>0.38035029833552875</v>
      </c>
      <c r="AJ98" s="37">
        <f t="shared" si="94"/>
        <v>1.921086881768681</v>
      </c>
      <c r="AK98" s="37">
        <f t="shared" si="95"/>
        <v>0.83438229858188373</v>
      </c>
      <c r="AL98" s="37">
        <f t="shared" si="96"/>
        <v>2.175288927971696</v>
      </c>
      <c r="AM98" s="37">
        <f t="shared" si="97"/>
        <v>0.95401102063883225</v>
      </c>
      <c r="AN98" s="37">
        <f t="shared" si="98"/>
        <v>0.40900069687876006</v>
      </c>
      <c r="AO98" s="103">
        <f t="shared" si="99"/>
        <v>0.80594248069652108</v>
      </c>
      <c r="AP98" s="33">
        <f t="shared" si="100"/>
        <v>1.5443991776805508</v>
      </c>
      <c r="AQ98" s="33">
        <f t="shared" si="101"/>
        <v>0.6042037708628577</v>
      </c>
      <c r="AR98" s="33">
        <f t="shared" si="102"/>
        <v>1.0554811935463295</v>
      </c>
      <c r="AS98" s="33">
        <f t="shared" si="103"/>
        <v>1.3834382949100144</v>
      </c>
      <c r="AT98" s="33">
        <f t="shared" si="104"/>
        <v>0.59205895839751044</v>
      </c>
      <c r="AU98" s="33">
        <f t="shared" si="105"/>
        <v>0.98558072215330272</v>
      </c>
      <c r="AV98" s="33">
        <f t="shared" si="106"/>
        <v>0.29947248460821779</v>
      </c>
      <c r="AW98" s="33">
        <f t="shared" si="107"/>
        <v>0.72144429593578208</v>
      </c>
      <c r="AX98" s="33">
        <f t="shared" si="108"/>
        <v>0.44157908422866754</v>
      </c>
      <c r="AY98" s="33">
        <f t="shared" si="109"/>
        <v>0.46140834729756153</v>
      </c>
      <c r="AZ98" s="33">
        <f t="shared" si="110"/>
        <v>1.339946923121653</v>
      </c>
      <c r="BA98" s="103">
        <f t="shared" si="111"/>
        <v>1.0192827841783971</v>
      </c>
      <c r="BB98" s="100">
        <f t="shared" si="112"/>
        <v>0.90672165504453195</v>
      </c>
      <c r="BC98" s="40" t="s">
        <v>44</v>
      </c>
      <c r="BD98" s="61">
        <v>1017156.3706411285</v>
      </c>
      <c r="BE98" s="62">
        <f t="shared" si="67"/>
        <v>1.0117712765243945</v>
      </c>
      <c r="BF98" s="62">
        <f t="shared" si="68"/>
        <v>1.0737189453775211</v>
      </c>
      <c r="BG98" s="62">
        <f t="shared" si="69"/>
        <v>0.81214857197209422</v>
      </c>
      <c r="BH98" s="62">
        <f t="shared" si="70"/>
        <v>3.7224695657687912</v>
      </c>
      <c r="BI98" s="62">
        <f t="shared" si="71"/>
        <v>0.96329844508912299</v>
      </c>
      <c r="BJ98" s="62">
        <f t="shared" si="72"/>
        <v>0.79836887397917444</v>
      </c>
      <c r="BK98" s="62">
        <f t="shared" si="73"/>
        <v>3.7045437639549927</v>
      </c>
      <c r="BL98" s="62">
        <f t="shared" si="74"/>
        <v>0.86007265437224933</v>
      </c>
      <c r="BM98" s="62">
        <f t="shared" si="75"/>
        <v>3.5256515785070857</v>
      </c>
      <c r="BN98" s="62">
        <f t="shared" si="76"/>
        <v>3.8109401046525382</v>
      </c>
      <c r="BO98" s="62">
        <f t="shared" si="77"/>
        <v>0.31290889424630541</v>
      </c>
      <c r="BP98" s="103">
        <f t="shared" si="117"/>
        <v>20.595892674444269</v>
      </c>
      <c r="BQ98" s="33">
        <f t="shared" si="118"/>
        <v>3.0881766532893837</v>
      </c>
      <c r="BR98" s="33">
        <f t="shared" si="78"/>
        <v>0.73636023301103459</v>
      </c>
      <c r="BS98" s="33">
        <f t="shared" si="79"/>
        <v>1.0729872799973659</v>
      </c>
      <c r="BT98" s="33">
        <f t="shared" si="80"/>
        <v>2.4424819553025614</v>
      </c>
      <c r="BU98" s="33">
        <f t="shared" si="81"/>
        <v>0.54496876398547867</v>
      </c>
      <c r="BV98" s="33">
        <f t="shared" si="82"/>
        <v>0.81501426137770128</v>
      </c>
      <c r="BW98" s="33">
        <f t="shared" si="83"/>
        <v>0.31845735671248104</v>
      </c>
      <c r="BX98" s="33">
        <f t="shared" si="84"/>
        <v>0.94348250770992381</v>
      </c>
      <c r="BY98" s="33">
        <f t="shared" si="85"/>
        <v>0.85757279765671957</v>
      </c>
      <c r="BZ98" s="33">
        <f t="shared" si="86"/>
        <v>1.0478667686120429</v>
      </c>
      <c r="CA98" s="33">
        <f t="shared" si="87"/>
        <v>11.453977637867094</v>
      </c>
      <c r="CB98" s="107">
        <f t="shared" si="113"/>
        <v>23.321346215521785</v>
      </c>
      <c r="CC98" s="60">
        <f t="shared" si="114"/>
        <v>43.917238889966058</v>
      </c>
      <c r="CD98" s="60"/>
      <c r="CE98" s="60"/>
      <c r="CF98" s="60"/>
    </row>
    <row r="99" spans="1:84" x14ac:dyDescent="0.2">
      <c r="A99" s="22" t="s">
        <v>45</v>
      </c>
      <c r="B99" s="22">
        <v>0</v>
      </c>
      <c r="C99" s="22">
        <v>0</v>
      </c>
      <c r="D99" s="22">
        <v>0</v>
      </c>
      <c r="E99" s="22">
        <v>0</v>
      </c>
      <c r="F99" s="22">
        <v>38.012994241905893</v>
      </c>
      <c r="G99" s="22">
        <v>9.910277828429841</v>
      </c>
      <c r="H99" s="22">
        <v>13.80360126102728</v>
      </c>
      <c r="I99" s="22">
        <v>6.8664067811263907</v>
      </c>
      <c r="J99" s="22">
        <v>4.5304127215679282</v>
      </c>
      <c r="K99" s="22">
        <v>2.6191448546564584</v>
      </c>
      <c r="L99" s="22">
        <v>7.7866468651948759</v>
      </c>
      <c r="M99" s="89">
        <v>83.529484553908674</v>
      </c>
      <c r="N99" s="28">
        <f>'GDP by Eco_Activity N''MN'!M99</f>
        <v>0</v>
      </c>
      <c r="O99" s="28">
        <f>'GDP by Eco_Activity N''MN'!N99</f>
        <v>16.281170718134739</v>
      </c>
      <c r="P99" s="28">
        <f>'GDP by Eco_Activity N''MN'!O99</f>
        <v>0</v>
      </c>
      <c r="Q99" s="28">
        <f>'GDP by Eco_Activity N''MN'!P99</f>
        <v>0</v>
      </c>
      <c r="R99" s="28">
        <f>'GDP by Eco_Activity N''MN'!Q99</f>
        <v>0</v>
      </c>
      <c r="S99" s="28">
        <f>'GDP by Eco_Activity N''MN'!R99</f>
        <v>12.246271887988305</v>
      </c>
      <c r="T99" s="28">
        <f>'GDP by Eco_Activity N''MN'!S99</f>
        <v>12.741785779409796</v>
      </c>
      <c r="U99" s="28">
        <f>'GDP by Eco_Activity N''MN'!T99</f>
        <v>0</v>
      </c>
      <c r="V99" s="28">
        <f>'GDP by Eco_Activity N''MN'!U99</f>
        <v>25.341996161270597</v>
      </c>
      <c r="W99" s="28">
        <f>'GDP by Eco_Activity N''MN'!V99</f>
        <v>0</v>
      </c>
      <c r="X99" s="28">
        <f>'GDP by Eco_Activity N''MN'!W99</f>
        <v>0</v>
      </c>
      <c r="Y99" s="90">
        <f t="shared" si="115"/>
        <v>66.611224546803442</v>
      </c>
      <c r="Z99" s="98">
        <f t="shared" si="116"/>
        <v>150.14070910071212</v>
      </c>
      <c r="AA99" s="93"/>
      <c r="AB99" s="22" t="s">
        <v>45</v>
      </c>
      <c r="AD99" s="57">
        <f t="shared" si="88"/>
        <v>0</v>
      </c>
      <c r="AE99" s="37">
        <f t="shared" si="89"/>
        <v>0</v>
      </c>
      <c r="AF99" s="37">
        <f t="shared" si="90"/>
        <v>0</v>
      </c>
      <c r="AG99" s="37">
        <f t="shared" si="91"/>
        <v>0</v>
      </c>
      <c r="AH99" s="37">
        <f t="shared" si="92"/>
        <v>1.8060319909478438E-3</v>
      </c>
      <c r="AI99" s="37">
        <f t="shared" si="93"/>
        <v>4.6417128561859045E-4</v>
      </c>
      <c r="AJ99" s="37">
        <f t="shared" si="94"/>
        <v>7.0374765170997766E-4</v>
      </c>
      <c r="AK99" s="37">
        <f t="shared" si="95"/>
        <v>6.548951093236574E-4</v>
      </c>
      <c r="AL99" s="37">
        <f t="shared" si="96"/>
        <v>2.7480688093839547E-4</v>
      </c>
      <c r="AM99" s="37">
        <f t="shared" si="97"/>
        <v>6.446040995550535E-5</v>
      </c>
      <c r="AN99" s="37">
        <f t="shared" si="98"/>
        <v>1.0006193474174966E-3</v>
      </c>
      <c r="AO99" s="103">
        <f t="shared" si="99"/>
        <v>3.2134792922867603E-4</v>
      </c>
      <c r="AP99" s="33">
        <f t="shared" si="100"/>
        <v>0</v>
      </c>
      <c r="AQ99" s="33">
        <f t="shared" si="101"/>
        <v>1.3133818537086454E-3</v>
      </c>
      <c r="AR99" s="33">
        <f t="shared" si="102"/>
        <v>0</v>
      </c>
      <c r="AS99" s="33">
        <f t="shared" si="103"/>
        <v>0</v>
      </c>
      <c r="AT99" s="33">
        <f t="shared" si="104"/>
        <v>0</v>
      </c>
      <c r="AU99" s="33">
        <f t="shared" si="105"/>
        <v>1.455938953498797E-3</v>
      </c>
      <c r="AV99" s="33">
        <f t="shared" si="106"/>
        <v>1.1780079341055984E-3</v>
      </c>
      <c r="AW99" s="33">
        <f t="shared" si="107"/>
        <v>0</v>
      </c>
      <c r="AX99" s="33">
        <f t="shared" si="108"/>
        <v>1.282893471562907E-3</v>
      </c>
      <c r="AY99" s="33">
        <f t="shared" si="109"/>
        <v>0</v>
      </c>
      <c r="AZ99" s="33">
        <f t="shared" si="110"/>
        <v>0</v>
      </c>
      <c r="BA99" s="103">
        <f t="shared" si="111"/>
        <v>2.8622052023806645E-4</v>
      </c>
      <c r="BB99" s="100">
        <f t="shared" si="112"/>
        <v>3.0475419978664747E-4</v>
      </c>
      <c r="BC99" s="40" t="s">
        <v>45</v>
      </c>
      <c r="BD99" s="61">
        <v>252.49972152863748</v>
      </c>
      <c r="BE99" s="62">
        <f t="shared" si="67"/>
        <v>0</v>
      </c>
      <c r="BF99" s="62">
        <f t="shared" si="68"/>
        <v>0</v>
      </c>
      <c r="BG99" s="62">
        <f t="shared" si="69"/>
        <v>0</v>
      </c>
      <c r="BH99" s="62">
        <f t="shared" si="70"/>
        <v>0</v>
      </c>
      <c r="BI99" s="62">
        <f t="shared" si="71"/>
        <v>15.054667788057191</v>
      </c>
      <c r="BJ99" s="62">
        <f t="shared" si="72"/>
        <v>3.9248668348752451</v>
      </c>
      <c r="BK99" s="62">
        <f t="shared" si="73"/>
        <v>5.4667788057190911</v>
      </c>
      <c r="BL99" s="62">
        <f t="shared" si="74"/>
        <v>2.7193720213064201</v>
      </c>
      <c r="BM99" s="62">
        <f t="shared" si="75"/>
        <v>1.7942248388001121</v>
      </c>
      <c r="BN99" s="62">
        <f t="shared" si="76"/>
        <v>1.0372862349313148</v>
      </c>
      <c r="BO99" s="62">
        <f t="shared" si="77"/>
        <v>3.0838239416876925</v>
      </c>
      <c r="BP99" s="103">
        <f t="shared" si="117"/>
        <v>33.081020465377073</v>
      </c>
      <c r="BQ99" s="33">
        <f t="shared" si="118"/>
        <v>0</v>
      </c>
      <c r="BR99" s="33">
        <f t="shared" si="78"/>
        <v>6.4479955144379026</v>
      </c>
      <c r="BS99" s="33">
        <f t="shared" si="79"/>
        <v>0</v>
      </c>
      <c r="BT99" s="33">
        <f t="shared" si="80"/>
        <v>0</v>
      </c>
      <c r="BU99" s="33">
        <f t="shared" si="81"/>
        <v>0</v>
      </c>
      <c r="BV99" s="33">
        <f t="shared" si="82"/>
        <v>4.8500140173815538</v>
      </c>
      <c r="BW99" s="33">
        <f t="shared" si="83"/>
        <v>5.046257359125315</v>
      </c>
      <c r="BX99" s="33">
        <f t="shared" si="84"/>
        <v>0</v>
      </c>
      <c r="BY99" s="33">
        <f t="shared" si="85"/>
        <v>10.036445192038128</v>
      </c>
      <c r="BZ99" s="33">
        <f t="shared" si="86"/>
        <v>0</v>
      </c>
      <c r="CA99" s="33">
        <f t="shared" si="87"/>
        <v>0</v>
      </c>
      <c r="CB99" s="107">
        <f t="shared" si="113"/>
        <v>26.380712082982903</v>
      </c>
      <c r="CC99" s="60">
        <f t="shared" si="114"/>
        <v>59.461732548359976</v>
      </c>
      <c r="CD99" s="60"/>
      <c r="CE99" s="60"/>
      <c r="CF99" s="60"/>
    </row>
    <row r="100" spans="1:84" x14ac:dyDescent="0.2">
      <c r="A100" s="22" t="s">
        <v>46</v>
      </c>
      <c r="B100" s="22">
        <v>142.97700385857291</v>
      </c>
      <c r="C100" s="22">
        <v>2144.6550578785932</v>
      </c>
      <c r="D100" s="22">
        <v>1462.9187871210895</v>
      </c>
      <c r="E100" s="22">
        <v>398.3008539874055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1449.5627731459094</v>
      </c>
      <c r="L100" s="22">
        <v>0</v>
      </c>
      <c r="M100" s="89">
        <v>5598.4144759915707</v>
      </c>
      <c r="N100" s="28">
        <f>'GDP by Eco_Activity N''MN'!M100</f>
        <v>78.637352122215106</v>
      </c>
      <c r="O100" s="28">
        <f>'GDP by Eco_Activity N''MN'!N100</f>
        <v>0</v>
      </c>
      <c r="P100" s="28">
        <f>'GDP by Eco_Activity N''MN'!O100</f>
        <v>0</v>
      </c>
      <c r="Q100" s="28">
        <f>'GDP by Eco_Activity N''MN'!P100</f>
        <v>0</v>
      </c>
      <c r="R100" s="28">
        <f>'GDP by Eco_Activity N''MN'!Q100</f>
        <v>0</v>
      </c>
      <c r="S100" s="28">
        <f>'GDP by Eco_Activity N''MN'!R100</f>
        <v>0</v>
      </c>
      <c r="T100" s="28">
        <f>'GDP by Eco_Activity N''MN'!S100</f>
        <v>0</v>
      </c>
      <c r="U100" s="28">
        <f>'GDP by Eco_Activity N''MN'!T100</f>
        <v>0</v>
      </c>
      <c r="V100" s="28">
        <f>'GDP by Eco_Activity N''MN'!U100</f>
        <v>62.654477318019993</v>
      </c>
      <c r="W100" s="28">
        <f>'GDP by Eco_Activity N''MN'!V100</f>
        <v>119.04350690423865</v>
      </c>
      <c r="X100" s="28">
        <f>'GDP by Eco_Activity N''MN'!W100</f>
        <v>0</v>
      </c>
      <c r="Y100" s="90">
        <f t="shared" si="115"/>
        <v>260.33533634447372</v>
      </c>
      <c r="Z100" s="98">
        <f t="shared" si="116"/>
        <v>5858.7498123360447</v>
      </c>
      <c r="AA100" s="93"/>
      <c r="AB100" s="22" t="s">
        <v>46</v>
      </c>
      <c r="AD100" s="57">
        <f t="shared" si="88"/>
        <v>3.2244165873329921E-3</v>
      </c>
      <c r="AE100" s="37">
        <f t="shared" si="89"/>
        <v>7.7513877049636942E-2</v>
      </c>
      <c r="AF100" s="37">
        <f t="shared" si="90"/>
        <v>8.6747428245956992E-2</v>
      </c>
      <c r="AG100" s="37">
        <f t="shared" si="91"/>
        <v>1.1831757348545717E-2</v>
      </c>
      <c r="AH100" s="37">
        <f t="shared" si="92"/>
        <v>0</v>
      </c>
      <c r="AI100" s="37">
        <f t="shared" si="93"/>
        <v>0</v>
      </c>
      <c r="AJ100" s="37">
        <f t="shared" si="94"/>
        <v>0</v>
      </c>
      <c r="AK100" s="37">
        <f t="shared" si="95"/>
        <v>0</v>
      </c>
      <c r="AL100" s="37">
        <f t="shared" si="96"/>
        <v>0</v>
      </c>
      <c r="AM100" s="37">
        <f t="shared" si="97"/>
        <v>3.5675541368818474E-2</v>
      </c>
      <c r="AN100" s="37">
        <f t="shared" si="98"/>
        <v>0</v>
      </c>
      <c r="AO100" s="103">
        <f t="shared" si="99"/>
        <v>2.1537770865360264E-2</v>
      </c>
      <c r="AP100" s="33">
        <f t="shared" si="100"/>
        <v>3.8663270180663758E-3</v>
      </c>
      <c r="AQ100" s="33">
        <f t="shared" si="101"/>
        <v>0</v>
      </c>
      <c r="AR100" s="33">
        <f t="shared" si="102"/>
        <v>0</v>
      </c>
      <c r="AS100" s="33">
        <f t="shared" si="103"/>
        <v>0</v>
      </c>
      <c r="AT100" s="33">
        <f t="shared" si="104"/>
        <v>0</v>
      </c>
      <c r="AU100" s="33">
        <f t="shared" si="105"/>
        <v>0</v>
      </c>
      <c r="AV100" s="33">
        <f t="shared" si="106"/>
        <v>0</v>
      </c>
      <c r="AW100" s="33">
        <f t="shared" si="107"/>
        <v>0</v>
      </c>
      <c r="AX100" s="33">
        <f t="shared" si="108"/>
        <v>3.1717714502030783E-3</v>
      </c>
      <c r="AY100" s="33">
        <f t="shared" si="109"/>
        <v>5.1534417102377461E-3</v>
      </c>
      <c r="AZ100" s="33">
        <f t="shared" si="110"/>
        <v>0</v>
      </c>
      <c r="BA100" s="103">
        <f t="shared" si="111"/>
        <v>1.1186300193672548E-3</v>
      </c>
      <c r="BB100" s="100">
        <f t="shared" si="112"/>
        <v>1.1892035288117431E-2</v>
      </c>
      <c r="BC100" s="40" t="s">
        <v>46</v>
      </c>
      <c r="BD100" s="61">
        <v>7148.8501929286449</v>
      </c>
      <c r="BE100" s="62">
        <f t="shared" ref="BE100:BE119" si="119">B100/$BD100*100</f>
        <v>2.0000000000000004</v>
      </c>
      <c r="BF100" s="62">
        <f t="shared" ref="BF100:BF119" si="120">C100/$BD100*100</f>
        <v>30</v>
      </c>
      <c r="BG100" s="62">
        <f t="shared" ref="BG100:BG119" si="121">D100/$BD100*100</f>
        <v>20.463693428184438</v>
      </c>
      <c r="BH100" s="62">
        <f t="shared" ref="BH100:BH119" si="122">E100/$BD100*100</f>
        <v>5.5715372855538181</v>
      </c>
      <c r="BI100" s="62">
        <f t="shared" ref="BI100:BI119" si="123">F100/$BD100*100</f>
        <v>0</v>
      </c>
      <c r="BJ100" s="62">
        <f t="shared" ref="BJ100:BJ119" si="124">G100/$BD100*100</f>
        <v>0</v>
      </c>
      <c r="BK100" s="62">
        <f t="shared" ref="BK100:BK119" si="125">H100/$BD100*100</f>
        <v>0</v>
      </c>
      <c r="BL100" s="62">
        <f t="shared" ref="BL100:BL119" si="126">I100/$BD100*100</f>
        <v>0</v>
      </c>
      <c r="BM100" s="62">
        <f t="shared" ref="BM100:BM119" si="127">J100/$BD100*100</f>
        <v>0</v>
      </c>
      <c r="BN100" s="62">
        <f t="shared" ref="BN100:BN119" si="128">K100/$BD100*100</f>
        <v>20.276865985802285</v>
      </c>
      <c r="BO100" s="62">
        <f t="shared" ref="BO100:BO119" si="129">L100/$BD100*100</f>
        <v>0</v>
      </c>
      <c r="BP100" s="103">
        <f t="shared" si="117"/>
        <v>78.312096699540533</v>
      </c>
      <c r="BQ100" s="33">
        <f t="shared" si="118"/>
        <v>1.1000000000000001</v>
      </c>
      <c r="BR100" s="33">
        <f t="shared" si="78"/>
        <v>0</v>
      </c>
      <c r="BS100" s="33">
        <f t="shared" si="79"/>
        <v>0</v>
      </c>
      <c r="BT100" s="33">
        <f t="shared" si="80"/>
        <v>0</v>
      </c>
      <c r="BU100" s="33">
        <f t="shared" si="81"/>
        <v>0</v>
      </c>
      <c r="BV100" s="33">
        <f t="shared" si="82"/>
        <v>0</v>
      </c>
      <c r="BW100" s="33">
        <f t="shared" si="83"/>
        <v>0</v>
      </c>
      <c r="BX100" s="33">
        <f t="shared" si="84"/>
        <v>0</v>
      </c>
      <c r="BY100" s="33">
        <f t="shared" si="85"/>
        <v>0.87642733624485913</v>
      </c>
      <c r="BZ100" s="33">
        <f t="shared" si="86"/>
        <v>1.6652119388652415</v>
      </c>
      <c r="CA100" s="33">
        <f t="shared" si="87"/>
        <v>0</v>
      </c>
      <c r="CB100" s="107">
        <f t="shared" si="113"/>
        <v>3.6416392751101005</v>
      </c>
      <c r="CC100" s="60">
        <f t="shared" si="114"/>
        <v>81.953735974650627</v>
      </c>
      <c r="CD100" s="60"/>
      <c r="CE100" s="60"/>
      <c r="CF100" s="60"/>
    </row>
    <row r="101" spans="1:84" s="42" customFormat="1" x14ac:dyDescent="0.2">
      <c r="A101" s="22" t="s">
        <v>47</v>
      </c>
      <c r="B101" s="26">
        <v>1104.0187608298997</v>
      </c>
      <c r="C101" s="22">
        <v>0</v>
      </c>
      <c r="D101" s="22">
        <v>1124.9272277062389</v>
      </c>
      <c r="E101" s="22">
        <v>1791.8492288435157</v>
      </c>
      <c r="F101" s="22">
        <v>1221.4741332878948</v>
      </c>
      <c r="G101" s="22">
        <v>2531.1829826521748</v>
      </c>
      <c r="H101" s="22">
        <v>0</v>
      </c>
      <c r="I101" s="22">
        <v>0</v>
      </c>
      <c r="J101" s="22">
        <v>603.6598529289638</v>
      </c>
      <c r="K101" s="22">
        <v>7708.7880661977015</v>
      </c>
      <c r="L101" s="22">
        <v>0</v>
      </c>
      <c r="M101" s="89">
        <v>16085.900252446389</v>
      </c>
      <c r="N101" s="28">
        <f>'GDP by Eco_Activity N''MN'!M101</f>
        <v>0</v>
      </c>
      <c r="O101" s="28">
        <f>'GDP by Eco_Activity N''MN'!N101</f>
        <v>0</v>
      </c>
      <c r="P101" s="28">
        <f>'GDP by Eco_Activity N''MN'!O101</f>
        <v>0</v>
      </c>
      <c r="Q101" s="28">
        <f>'GDP by Eco_Activity N''MN'!P101</f>
        <v>1358.4212089516705</v>
      </c>
      <c r="R101" s="28">
        <f>'GDP by Eco_Activity N''MN'!Q101</f>
        <v>0</v>
      </c>
      <c r="S101" s="28">
        <f>'GDP by Eco_Activity N''MN'!R101</f>
        <v>0</v>
      </c>
      <c r="T101" s="28">
        <f>'GDP by Eco_Activity N''MN'!S101</f>
        <v>0</v>
      </c>
      <c r="U101" s="28">
        <f>'GDP by Eco_Activity N''MN'!T101</f>
        <v>0</v>
      </c>
      <c r="V101" s="28">
        <f>'GDP by Eco_Activity N''MN'!U101</f>
        <v>210.49608708147142</v>
      </c>
      <c r="W101" s="28">
        <f>'GDP by Eco_Activity N''MN'!V101</f>
        <v>209.57428917366082</v>
      </c>
      <c r="X101" s="28">
        <f>'GDP by Eco_Activity N''MN'!W101</f>
        <v>21968.793892313253</v>
      </c>
      <c r="Y101" s="90">
        <f t="shared" si="115"/>
        <v>23747.285477520058</v>
      </c>
      <c r="Z101" s="98">
        <f t="shared" si="116"/>
        <v>39833.185729966448</v>
      </c>
      <c r="AA101" s="93"/>
      <c r="AB101" s="41" t="s">
        <v>47</v>
      </c>
      <c r="AD101" s="72">
        <f t="shared" ref="AD101:AD119" si="130">B101/B$121*100</f>
        <v>2.4897824888455291E-2</v>
      </c>
      <c r="AE101" s="43">
        <f t="shared" ref="AE101:AE119" si="131">C101/C$121*100</f>
        <v>0</v>
      </c>
      <c r="AF101" s="43">
        <f t="shared" ref="AF101:AF119" si="132">D101/D$121*100</f>
        <v>6.670537341270262E-2</v>
      </c>
      <c r="AG101" s="43">
        <f t="shared" ref="AG101:AG119" si="133">E101/E$121*100</f>
        <v>5.3227918214620806E-2</v>
      </c>
      <c r="AH101" s="43">
        <f t="shared" ref="AH101:AH119" si="134">F101/F$121*100</f>
        <v>5.803334898573418E-2</v>
      </c>
      <c r="AI101" s="43">
        <f t="shared" ref="AI101:AI119" si="135">G101/G$121*100</f>
        <v>0.11855393759225283</v>
      </c>
      <c r="AJ101" s="43">
        <f t="shared" ref="AJ101:AJ119" si="136">H101/H$121*100</f>
        <v>0</v>
      </c>
      <c r="AK101" s="43">
        <f t="shared" ref="AK101:AK119" si="137">I101/I$121*100</f>
        <v>0</v>
      </c>
      <c r="AL101" s="43">
        <f t="shared" ref="AL101:AL119" si="138">J101/J$121*100</f>
        <v>3.6616946738955464E-2</v>
      </c>
      <c r="AM101" s="43">
        <f t="shared" ref="AM101:AM119" si="139">K101/K$121*100</f>
        <v>0.18972285481796647</v>
      </c>
      <c r="AN101" s="43">
        <f t="shared" ref="AN101:AN119" si="140">L101/L$121*100</f>
        <v>0</v>
      </c>
      <c r="AO101" s="103">
        <f t="shared" si="99"/>
        <v>6.1884384460274958E-2</v>
      </c>
      <c r="AP101" s="33">
        <f t="shared" si="100"/>
        <v>0</v>
      </c>
      <c r="AQ101" s="33">
        <f t="shared" si="101"/>
        <v>0</v>
      </c>
      <c r="AR101" s="33">
        <f t="shared" si="102"/>
        <v>0</v>
      </c>
      <c r="AS101" s="33">
        <f t="shared" si="103"/>
        <v>7.5644117290988064E-2</v>
      </c>
      <c r="AT101" s="33">
        <f t="shared" si="104"/>
        <v>0</v>
      </c>
      <c r="AU101" s="33">
        <f t="shared" si="105"/>
        <v>0</v>
      </c>
      <c r="AV101" s="33">
        <f t="shared" si="106"/>
        <v>0</v>
      </c>
      <c r="AW101" s="33">
        <f t="shared" si="107"/>
        <v>0</v>
      </c>
      <c r="AX101" s="33">
        <f t="shared" si="108"/>
        <v>1.0655989930227238E-2</v>
      </c>
      <c r="AY101" s="33">
        <f t="shared" si="109"/>
        <v>9.0725560033254951E-3</v>
      </c>
      <c r="AZ101" s="33">
        <f t="shared" si="110"/>
        <v>0.25266771672206623</v>
      </c>
      <c r="BA101" s="103">
        <f t="shared" si="111"/>
        <v>0.1020392651518046</v>
      </c>
      <c r="BB101" s="100">
        <f t="shared" si="112"/>
        <v>8.0853025903493969E-2</v>
      </c>
      <c r="BC101" s="45" t="s">
        <v>47</v>
      </c>
      <c r="BD101" s="65">
        <v>84407.810224285582</v>
      </c>
      <c r="BE101" s="77">
        <f t="shared" si="119"/>
        <v>1.307958064421217</v>
      </c>
      <c r="BF101" s="66">
        <f t="shared" si="120"/>
        <v>0</v>
      </c>
      <c r="BG101" s="66">
        <f t="shared" si="121"/>
        <v>1.3327288371977906</v>
      </c>
      <c r="BH101" s="66">
        <f t="shared" si="122"/>
        <v>2.1228476654971553</v>
      </c>
      <c r="BI101" s="66">
        <f t="shared" si="123"/>
        <v>1.44711032076562</v>
      </c>
      <c r="BJ101" s="66">
        <f t="shared" si="124"/>
        <v>2.9987544706187745</v>
      </c>
      <c r="BK101" s="66">
        <f t="shared" si="125"/>
        <v>0</v>
      </c>
      <c r="BL101" s="66">
        <f t="shared" si="126"/>
        <v>0</v>
      </c>
      <c r="BM101" s="66">
        <f t="shared" si="127"/>
        <v>0.71517061196699594</v>
      </c>
      <c r="BN101" s="66">
        <f t="shared" si="128"/>
        <v>9.1327900175518941</v>
      </c>
      <c r="BO101" s="66">
        <f t="shared" si="129"/>
        <v>0</v>
      </c>
      <c r="BP101" s="103">
        <f t="shared" si="117"/>
        <v>19.057359988019449</v>
      </c>
      <c r="BQ101" s="33">
        <f t="shared" si="118"/>
        <v>0</v>
      </c>
      <c r="BR101" s="33">
        <f t="shared" si="78"/>
        <v>0</v>
      </c>
      <c r="BS101" s="33">
        <f t="shared" si="79"/>
        <v>0</v>
      </c>
      <c r="BT101" s="33">
        <f t="shared" si="80"/>
        <v>1.6093548752682003</v>
      </c>
      <c r="BU101" s="33">
        <f t="shared" si="81"/>
        <v>0</v>
      </c>
      <c r="BV101" s="33">
        <f t="shared" si="82"/>
        <v>0</v>
      </c>
      <c r="BW101" s="33">
        <f t="shared" si="83"/>
        <v>0</v>
      </c>
      <c r="BX101" s="33">
        <f t="shared" si="84"/>
        <v>0</v>
      </c>
      <c r="BY101" s="33">
        <f t="shared" si="85"/>
        <v>0.24937986961413677</v>
      </c>
      <c r="BZ101" s="33">
        <f t="shared" si="86"/>
        <v>0.24828779305704896</v>
      </c>
      <c r="CA101" s="33">
        <f t="shared" si="87"/>
        <v>26.026968160811798</v>
      </c>
      <c r="CB101" s="107">
        <f t="shared" si="113"/>
        <v>28.133990698751184</v>
      </c>
      <c r="CC101" s="60">
        <f t="shared" si="114"/>
        <v>47.191350686770633</v>
      </c>
      <c r="CD101" s="67"/>
      <c r="CE101" s="67"/>
      <c r="CF101" s="67"/>
    </row>
    <row r="102" spans="1:84" x14ac:dyDescent="0.2">
      <c r="A102" s="22" t="s">
        <v>48</v>
      </c>
      <c r="B102" s="22">
        <v>742.64376119216229</v>
      </c>
      <c r="C102" s="22">
        <v>283.55249708653548</v>
      </c>
      <c r="D102" s="22">
        <v>3548.3462229679462</v>
      </c>
      <c r="E102" s="22">
        <v>1199.1672889892466</v>
      </c>
      <c r="F102" s="22">
        <v>349.48789711805438</v>
      </c>
      <c r="G102" s="22">
        <v>6714.8989948006647</v>
      </c>
      <c r="H102" s="22">
        <v>190.30906017309394</v>
      </c>
      <c r="I102" s="22">
        <v>152.1569821898</v>
      </c>
      <c r="J102" s="22">
        <v>374.42134868269358</v>
      </c>
      <c r="K102" s="22">
        <v>5354.5873064434554</v>
      </c>
      <c r="L102" s="22">
        <v>79.406824622759004</v>
      </c>
      <c r="M102" s="89">
        <v>18988.978184266412</v>
      </c>
      <c r="N102" s="28">
        <f>'GDP by Eco_Activity N''MN'!M102</f>
        <v>1732.9060971578899</v>
      </c>
      <c r="O102" s="28">
        <f>'GDP by Eco_Activity N''MN'!N102</f>
        <v>413.20276679452382</v>
      </c>
      <c r="P102" s="28">
        <f>'GDP by Eco_Activity N''MN'!O102</f>
        <v>602.09839281692723</v>
      </c>
      <c r="Q102" s="28">
        <f>'GDP by Eco_Activity N''MN'!P102</f>
        <v>1370.5795839216551</v>
      </c>
      <c r="R102" s="28">
        <f>'GDP by Eco_Activity N''MN'!Q102</f>
        <v>305.80494573233864</v>
      </c>
      <c r="S102" s="28">
        <f>'GDP by Eco_Activity N''MN'!R102</f>
        <v>457.33885764199709</v>
      </c>
      <c r="T102" s="28">
        <f>'GDP by Eco_Activity N''MN'!S102</f>
        <v>178.69984689639793</v>
      </c>
      <c r="U102" s="28">
        <f>'GDP by Eco_Activity N''MN'!T102</f>
        <v>529.4278060262036</v>
      </c>
      <c r="V102" s="28">
        <f>'GDP by Eco_Activity N''MN'!U102</f>
        <v>481.22024633311065</v>
      </c>
      <c r="W102" s="28">
        <f>'GDP by Eco_Activity N''MN'!V102</f>
        <v>588.00221496486597</v>
      </c>
      <c r="X102" s="28">
        <f>'GDP by Eco_Activity N''MN'!W102</f>
        <v>6427.3096761573288</v>
      </c>
      <c r="Y102" s="90">
        <f t="shared" si="115"/>
        <v>13086.590434443238</v>
      </c>
      <c r="Z102" s="98">
        <f t="shared" si="116"/>
        <v>32075.568618709651</v>
      </c>
      <c r="AA102" s="93"/>
      <c r="AB102" s="22" t="s">
        <v>48</v>
      </c>
      <c r="AD102" s="57">
        <f t="shared" si="130"/>
        <v>1.6748097927943743E-2</v>
      </c>
      <c r="AE102" s="37">
        <f t="shared" si="131"/>
        <v>1.0248386245396611E-2</v>
      </c>
      <c r="AF102" s="37">
        <f t="shared" si="132"/>
        <v>0.21040806371382409</v>
      </c>
      <c r="AG102" s="37">
        <f t="shared" si="133"/>
        <v>3.5621958229802853E-2</v>
      </c>
      <c r="AH102" s="37">
        <f t="shared" si="134"/>
        <v>1.660448841855423E-2</v>
      </c>
      <c r="AI102" s="37">
        <f t="shared" si="135"/>
        <v>0.31450816547990085</v>
      </c>
      <c r="AJ102" s="37">
        <f t="shared" si="136"/>
        <v>9.7025081834318707E-3</v>
      </c>
      <c r="AK102" s="37">
        <f t="shared" si="137"/>
        <v>1.4512228398621093E-2</v>
      </c>
      <c r="AL102" s="37">
        <f t="shared" si="138"/>
        <v>2.2711741581157324E-2</v>
      </c>
      <c r="AM102" s="37">
        <f t="shared" si="139"/>
        <v>0.13178304831145479</v>
      </c>
      <c r="AN102" s="37">
        <f t="shared" si="140"/>
        <v>1.0204136184687781E-2</v>
      </c>
      <c r="AO102" s="103">
        <f t="shared" si="99"/>
        <v>7.3052872889983328E-2</v>
      </c>
      <c r="AP102" s="33">
        <f t="shared" si="100"/>
        <v>8.5201007948495722E-2</v>
      </c>
      <c r="AQ102" s="33">
        <f t="shared" si="101"/>
        <v>3.333255483929394E-2</v>
      </c>
      <c r="AR102" s="33">
        <f t="shared" si="102"/>
        <v>5.8228509093022587E-2</v>
      </c>
      <c r="AS102" s="33">
        <f t="shared" si="103"/>
        <v>7.6321160270173508E-2</v>
      </c>
      <c r="AT102" s="33">
        <f t="shared" si="104"/>
        <v>3.2662553017001418E-2</v>
      </c>
      <c r="AU102" s="33">
        <f t="shared" si="105"/>
        <v>5.4372258257856215E-2</v>
      </c>
      <c r="AV102" s="33">
        <f t="shared" si="106"/>
        <v>1.6521219326068703E-2</v>
      </c>
      <c r="AW102" s="33">
        <f t="shared" si="107"/>
        <v>3.9800449314364821E-2</v>
      </c>
      <c r="AX102" s="33">
        <f t="shared" si="108"/>
        <v>2.4360918866688386E-2</v>
      </c>
      <c r="AY102" s="33">
        <f t="shared" si="109"/>
        <v>2.5454854440315783E-2</v>
      </c>
      <c r="AZ102" s="33">
        <f t="shared" si="110"/>
        <v>7.3921839701383607E-2</v>
      </c>
      <c r="BA102" s="103">
        <f t="shared" si="111"/>
        <v>5.62315247583689E-2</v>
      </c>
      <c r="BB102" s="100">
        <f t="shared" si="112"/>
        <v>6.5106687624204088E-2</v>
      </c>
      <c r="BC102" s="40" t="s">
        <v>48</v>
      </c>
      <c r="BD102" s="61">
        <v>63545.969953914668</v>
      </c>
      <c r="BE102" s="62">
        <f t="shared" si="119"/>
        <v>1.1686716903223737</v>
      </c>
      <c r="BF102" s="62">
        <f t="shared" si="120"/>
        <v>0.44621633329725824</v>
      </c>
      <c r="BG102" s="62">
        <f t="shared" si="121"/>
        <v>5.5839044168203067</v>
      </c>
      <c r="BH102" s="62">
        <f t="shared" si="122"/>
        <v>1.8870862933698496</v>
      </c>
      <c r="BI102" s="62">
        <f t="shared" si="123"/>
        <v>0.5499764931930583</v>
      </c>
      <c r="BJ102" s="62">
        <f t="shared" si="124"/>
        <v>10.56699425576555</v>
      </c>
      <c r="BK102" s="62">
        <f t="shared" si="125"/>
        <v>0.29948250111078867</v>
      </c>
      <c r="BL102" s="62">
        <f t="shared" si="126"/>
        <v>0.23944395262224896</v>
      </c>
      <c r="BM102" s="62">
        <f t="shared" si="127"/>
        <v>0.58921336625160414</v>
      </c>
      <c r="BN102" s="62">
        <f t="shared" si="128"/>
        <v>8.4263208356513442</v>
      </c>
      <c r="BO102" s="62">
        <f t="shared" si="129"/>
        <v>0.12495965468832576</v>
      </c>
      <c r="BP102" s="103">
        <f t="shared" si="117"/>
        <v>29.882269793092707</v>
      </c>
      <c r="BQ102" s="33">
        <f t="shared" si="118"/>
        <v>2.7270117969945886</v>
      </c>
      <c r="BR102" s="33">
        <f t="shared" si="78"/>
        <v>0.65024228459206801</v>
      </c>
      <c r="BS102" s="33">
        <f t="shared" si="79"/>
        <v>0.94750051538057567</v>
      </c>
      <c r="BT102" s="33">
        <f t="shared" si="80"/>
        <v>2.1568316368695579</v>
      </c>
      <c r="BU102" s="33">
        <f t="shared" si="81"/>
        <v>0.48123420880052192</v>
      </c>
      <c r="BV102" s="33">
        <f t="shared" si="82"/>
        <v>0.71969765820503195</v>
      </c>
      <c r="BW102" s="33">
        <f t="shared" si="83"/>
        <v>0.28121350107016402</v>
      </c>
      <c r="BX102" s="33">
        <f t="shared" si="84"/>
        <v>0.83314143510620675</v>
      </c>
      <c r="BY102" s="33">
        <f t="shared" si="85"/>
        <v>0.75727893788088396</v>
      </c>
      <c r="BZ102" s="33">
        <f t="shared" si="86"/>
        <v>0.9253178689243422</v>
      </c>
      <c r="CA102" s="33">
        <f t="shared" si="87"/>
        <v>10.114425322044175</v>
      </c>
      <c r="CB102" s="107">
        <f t="shared" si="113"/>
        <v>20.593895165868116</v>
      </c>
      <c r="CC102" s="60">
        <f t="shared" si="114"/>
        <v>50.476164958960823</v>
      </c>
      <c r="CD102" s="60"/>
      <c r="CE102" s="60"/>
      <c r="CF102" s="60"/>
    </row>
    <row r="103" spans="1:84" x14ac:dyDescent="0.2">
      <c r="A103" s="22" t="s">
        <v>49</v>
      </c>
      <c r="B103" s="22">
        <v>426.51603990195304</v>
      </c>
      <c r="C103" s="22">
        <v>167.16902333717749</v>
      </c>
      <c r="D103" s="22">
        <v>341.91980137266842</v>
      </c>
      <c r="E103" s="22">
        <v>830.67920513487252</v>
      </c>
      <c r="F103" s="22">
        <v>775.338334010773</v>
      </c>
      <c r="G103" s="22">
        <v>842.69740863848074</v>
      </c>
      <c r="H103" s="22">
        <v>1384.525080600057</v>
      </c>
      <c r="I103" s="22">
        <v>498.84558795692095</v>
      </c>
      <c r="J103" s="22">
        <v>961.69983987812873</v>
      </c>
      <c r="K103" s="22">
        <v>1187.565314914073</v>
      </c>
      <c r="L103" s="22">
        <v>152.07415342613996</v>
      </c>
      <c r="M103" s="89">
        <v>7569.0297891712453</v>
      </c>
      <c r="N103" s="28">
        <f>'GDP by Eco_Activity N''MN'!M103</f>
        <v>1012.2279678024614</v>
      </c>
      <c r="O103" s="28">
        <f>'GDP by Eco_Activity N''MN'!N103</f>
        <v>229.00256785508887</v>
      </c>
      <c r="P103" s="28">
        <f>'GDP by Eco_Activity N''MN'!O103</f>
        <v>182.5333358680372</v>
      </c>
      <c r="Q103" s="28">
        <f>'GDP by Eco_Activity N''MN'!P103</f>
        <v>761.14557004229937</v>
      </c>
      <c r="R103" s="28">
        <f>'GDP by Eco_Activity N''MN'!Q103</f>
        <v>290.87248538426354</v>
      </c>
      <c r="S103" s="28">
        <f>'GDP by Eco_Activity N''MN'!R103</f>
        <v>169.1566084401052</v>
      </c>
      <c r="T103" s="28">
        <f>'GDP by Eco_Activity N''MN'!S103</f>
        <v>167.35599869911528</v>
      </c>
      <c r="U103" s="28">
        <f>'GDP by Eco_Activity N''MN'!T103</f>
        <v>352.53288231253208</v>
      </c>
      <c r="V103" s="28">
        <f>'GDP by Eco_Activity N''MN'!U103</f>
        <v>345.74922984552819</v>
      </c>
      <c r="W103" s="28">
        <f>'GDP by Eco_Activity N''MN'!V103</f>
        <v>503.81840505477771</v>
      </c>
      <c r="X103" s="28">
        <f>'GDP by Eco_Activity N''MN'!W103</f>
        <v>1660.1420259342792</v>
      </c>
      <c r="Y103" s="90">
        <f t="shared" si="115"/>
        <v>5674.5370772384886</v>
      </c>
      <c r="Z103" s="98">
        <f t="shared" si="116"/>
        <v>13243.566866409734</v>
      </c>
      <c r="AA103" s="93"/>
      <c r="AB103" s="22" t="s">
        <v>49</v>
      </c>
      <c r="AD103" s="57">
        <f t="shared" si="130"/>
        <v>9.6187873343869679E-3</v>
      </c>
      <c r="AE103" s="37">
        <f t="shared" si="131"/>
        <v>6.0419595560897883E-3</v>
      </c>
      <c r="AF103" s="37">
        <f t="shared" si="132"/>
        <v>2.0274989764686325E-2</v>
      </c>
      <c r="AG103" s="37">
        <f t="shared" si="133"/>
        <v>2.4675806469522214E-2</v>
      </c>
      <c r="AH103" s="37">
        <f t="shared" si="134"/>
        <v>3.6837030677472175E-2</v>
      </c>
      <c r="AI103" s="37">
        <f t="shared" si="135"/>
        <v>3.9469724898434255E-2</v>
      </c>
      <c r="AJ103" s="37">
        <f t="shared" si="136"/>
        <v>7.0587106638383496E-2</v>
      </c>
      <c r="AK103" s="37">
        <f t="shared" si="137"/>
        <v>4.7578237974284447E-2</v>
      </c>
      <c r="AL103" s="37">
        <f t="shared" si="138"/>
        <v>5.8335023680667619E-2</v>
      </c>
      <c r="AM103" s="37">
        <f t="shared" si="139"/>
        <v>2.9227458310373138E-2</v>
      </c>
      <c r="AN103" s="37">
        <f t="shared" si="140"/>
        <v>1.9542216668448353E-2</v>
      </c>
      <c r="AO103" s="103">
        <f t="shared" si="99"/>
        <v>2.911896394440908E-2</v>
      </c>
      <c r="AP103" s="33">
        <f t="shared" si="100"/>
        <v>4.9767753297118994E-2</v>
      </c>
      <c r="AQ103" s="33">
        <f t="shared" si="101"/>
        <v>1.8473353193118176E-2</v>
      </c>
      <c r="AR103" s="33">
        <f t="shared" si="102"/>
        <v>1.7652669620401185E-2</v>
      </c>
      <c r="AS103" s="33">
        <f t="shared" si="103"/>
        <v>4.2384633276028379E-2</v>
      </c>
      <c r="AT103" s="33">
        <f t="shared" si="104"/>
        <v>3.1067640035377604E-2</v>
      </c>
      <c r="AU103" s="33">
        <f t="shared" si="105"/>
        <v>2.0110748619851952E-2</v>
      </c>
      <c r="AV103" s="33">
        <f t="shared" si="106"/>
        <v>1.5472453995130336E-2</v>
      </c>
      <c r="AW103" s="33">
        <f t="shared" si="107"/>
        <v>2.6502134860352272E-2</v>
      </c>
      <c r="AX103" s="33">
        <f t="shared" si="108"/>
        <v>1.7502939663632713E-2</v>
      </c>
      <c r="AY103" s="33">
        <f t="shared" si="109"/>
        <v>2.1810503155651743E-2</v>
      </c>
      <c r="AZ103" s="33">
        <f t="shared" si="110"/>
        <v>1.9093642426766432E-2</v>
      </c>
      <c r="BA103" s="103">
        <f t="shared" si="111"/>
        <v>2.4382811837008009E-2</v>
      </c>
      <c r="BB103" s="100">
        <f t="shared" si="112"/>
        <v>2.6881667516212057E-2</v>
      </c>
      <c r="BC103" s="40" t="s">
        <v>49</v>
      </c>
      <c r="BD103" s="61">
        <v>24924.159177609676</v>
      </c>
      <c r="BE103" s="62">
        <f t="shared" si="119"/>
        <v>1.7112554805263347</v>
      </c>
      <c r="BF103" s="62">
        <f t="shared" si="120"/>
        <v>0.67071078364541914</v>
      </c>
      <c r="BG103" s="62">
        <f t="shared" si="121"/>
        <v>1.3718408670725712</v>
      </c>
      <c r="BH103" s="62">
        <f t="shared" si="122"/>
        <v>3.3328273953614587</v>
      </c>
      <c r="BI103" s="62">
        <f t="shared" si="123"/>
        <v>3.1107903319253754</v>
      </c>
      <c r="BJ103" s="62">
        <f t="shared" si="124"/>
        <v>3.3810464884027382</v>
      </c>
      <c r="BK103" s="62">
        <f t="shared" si="125"/>
        <v>5.5549520075438643</v>
      </c>
      <c r="BL103" s="62">
        <f t="shared" si="126"/>
        <v>2.0014540286079257</v>
      </c>
      <c r="BM103" s="62">
        <f t="shared" si="127"/>
        <v>3.8585046461349055</v>
      </c>
      <c r="BN103" s="62">
        <f t="shared" si="128"/>
        <v>4.7647156578140786</v>
      </c>
      <c r="BO103" s="62">
        <f t="shared" si="129"/>
        <v>0.61014757746674142</v>
      </c>
      <c r="BP103" s="103">
        <f t="shared" si="117"/>
        <v>30.368245264501414</v>
      </c>
      <c r="BQ103" s="33">
        <f t="shared" si="118"/>
        <v>4.0612321586831479</v>
      </c>
      <c r="BR103" s="33">
        <f t="shared" si="78"/>
        <v>0.91879756594080253</v>
      </c>
      <c r="BS103" s="33">
        <f t="shared" si="79"/>
        <v>0.73235503981219108</v>
      </c>
      <c r="BT103" s="33">
        <f t="shared" si="80"/>
        <v>3.0538465294591184</v>
      </c>
      <c r="BU103" s="33">
        <f t="shared" si="81"/>
        <v>1.1670302829937205</v>
      </c>
      <c r="BV103" s="33">
        <f t="shared" si="82"/>
        <v>0.67868531586038439</v>
      </c>
      <c r="BW103" s="33">
        <f t="shared" si="83"/>
        <v>0.67146096085543205</v>
      </c>
      <c r="BX103" s="33">
        <f t="shared" si="84"/>
        <v>1.4144223674723833</v>
      </c>
      <c r="BY103" s="33">
        <f t="shared" si="85"/>
        <v>1.3872051906815293</v>
      </c>
      <c r="BZ103" s="33">
        <f t="shared" si="86"/>
        <v>2.0214058234204226</v>
      </c>
      <c r="CA103" s="33">
        <f t="shared" si="87"/>
        <v>6.6607744482134761</v>
      </c>
      <c r="CB103" s="107">
        <f t="shared" si="113"/>
        <v>22.76721568339261</v>
      </c>
      <c r="CC103" s="60">
        <f t="shared" si="114"/>
        <v>53.135460947894025</v>
      </c>
      <c r="CD103" s="60"/>
      <c r="CE103" s="60"/>
      <c r="CF103" s="60"/>
    </row>
    <row r="104" spans="1:84" x14ac:dyDescent="0.2">
      <c r="A104" s="22" t="s">
        <v>50</v>
      </c>
      <c r="B104" s="28">
        <v>253601.60013626327</v>
      </c>
      <c r="C104" s="28">
        <v>115946.34707046984</v>
      </c>
      <c r="D104" s="28">
        <v>144748.36205628631</v>
      </c>
      <c r="E104" s="28">
        <v>283738.14224975137</v>
      </c>
      <c r="F104" s="28">
        <v>421007.13352755684</v>
      </c>
      <c r="G104" s="28">
        <v>460456.24345029134</v>
      </c>
      <c r="H104" s="28">
        <v>454837.99763469957</v>
      </c>
      <c r="I104" s="28">
        <v>218335.82735164269</v>
      </c>
      <c r="J104" s="28">
        <v>392573.24353238143</v>
      </c>
      <c r="K104" s="28">
        <v>409622.45735054591</v>
      </c>
      <c r="L104" s="28">
        <v>87604.698208851594</v>
      </c>
      <c r="M104" s="90">
        <v>3242472.0525687397</v>
      </c>
      <c r="N104" s="28">
        <f>'GDP by Eco_Activity N''MN'!M104</f>
        <v>301926.69319037476</v>
      </c>
      <c r="O104" s="28">
        <f>'GDP by Eco_Activity N''MN'!N104</f>
        <v>165527.47354711016</v>
      </c>
      <c r="P104" s="28">
        <f>'GDP by Eco_Activity N''MN'!O104</f>
        <v>97497.591515033739</v>
      </c>
      <c r="Q104" s="28">
        <f>'GDP by Eco_Activity N''MN'!P104</f>
        <v>289903.19051765505</v>
      </c>
      <c r="R104" s="28">
        <f>'GDP by Eco_Activity N''MN'!Q104</f>
        <v>94733.560298819968</v>
      </c>
      <c r="S104" s="28">
        <f>'GDP by Eco_Activity N''MN'!R104</f>
        <v>111667.40168422644</v>
      </c>
      <c r="T104" s="28">
        <f>'GDP by Eco_Activity N''MN'!S104</f>
        <v>96770.07774006101</v>
      </c>
      <c r="U104" s="28">
        <f>'GDP by Eco_Activity N''MN'!T104</f>
        <v>138097.58564809206</v>
      </c>
      <c r="V104" s="28">
        <f>'GDP by Eco_Activity N''MN'!U104</f>
        <v>281511.70583978598</v>
      </c>
      <c r="W104" s="28">
        <f>'GDP by Eco_Activity N''MN'!V104</f>
        <v>253820.68667386714</v>
      </c>
      <c r="X104" s="28">
        <f>'GDP by Eco_Activity N''MN'!W104</f>
        <v>412795.82510646735</v>
      </c>
      <c r="Y104" s="90">
        <f t="shared" si="115"/>
        <v>2244251.7917614938</v>
      </c>
      <c r="Z104" s="98">
        <f t="shared" si="116"/>
        <v>5486723.8443302335</v>
      </c>
      <c r="AA104" s="94"/>
      <c r="AB104" s="22" t="s">
        <v>50</v>
      </c>
      <c r="AD104" s="57">
        <f t="shared" si="130"/>
        <v>5.7192218607574761</v>
      </c>
      <c r="AE104" s="37">
        <f t="shared" si="131"/>
        <v>4.1906276993862859</v>
      </c>
      <c r="AF104" s="37">
        <f t="shared" si="132"/>
        <v>8.5832161441496098</v>
      </c>
      <c r="AG104" s="37">
        <f t="shared" si="133"/>
        <v>8.4286057034975865</v>
      </c>
      <c r="AH104" s="37">
        <f t="shared" si="134"/>
        <v>20.002432503193827</v>
      </c>
      <c r="AI104" s="37">
        <f t="shared" si="135"/>
        <v>21.566556477387003</v>
      </c>
      <c r="AJ104" s="37">
        <f t="shared" si="136"/>
        <v>23.188961104492716</v>
      </c>
      <c r="AK104" s="37">
        <f t="shared" si="137"/>
        <v>20.824147196718965</v>
      </c>
      <c r="AL104" s="37">
        <f t="shared" si="138"/>
        <v>23.812803650627686</v>
      </c>
      <c r="AM104" s="37">
        <f t="shared" si="139"/>
        <v>10.081317755623351</v>
      </c>
      <c r="AN104" s="37">
        <f t="shared" si="140"/>
        <v>11.257600026048436</v>
      </c>
      <c r="AO104" s="103">
        <f t="shared" si="99"/>
        <v>12.474178252618724</v>
      </c>
      <c r="AP104" s="33">
        <f t="shared" si="100"/>
        <v>14.844692755462283</v>
      </c>
      <c r="AQ104" s="33">
        <f t="shared" si="101"/>
        <v>13.352896042350384</v>
      </c>
      <c r="AR104" s="33">
        <f t="shared" si="102"/>
        <v>9.4289230162537958</v>
      </c>
      <c r="AS104" s="33">
        <f t="shared" si="103"/>
        <v>16.143351415628079</v>
      </c>
      <c r="AT104" s="33">
        <f t="shared" si="104"/>
        <v>10.118344974243151</v>
      </c>
      <c r="AU104" s="33">
        <f t="shared" si="105"/>
        <v>13.275952178354716</v>
      </c>
      <c r="AV104" s="33">
        <f t="shared" si="106"/>
        <v>8.9466203038839485</v>
      </c>
      <c r="AW104" s="33">
        <f t="shared" si="107"/>
        <v>10.381672242109257</v>
      </c>
      <c r="AX104" s="33">
        <f t="shared" si="108"/>
        <v>14.251029291146875</v>
      </c>
      <c r="AY104" s="33">
        <f t="shared" si="109"/>
        <v>10.988000502022498</v>
      </c>
      <c r="AZ104" s="33">
        <f t="shared" si="110"/>
        <v>4.7476515603592828</v>
      </c>
      <c r="BA104" s="103">
        <f t="shared" si="111"/>
        <v>9.6432833918531067</v>
      </c>
      <c r="BB104" s="100">
        <f t="shared" si="112"/>
        <v>11.136900475856669</v>
      </c>
      <c r="BC104" s="35" t="s">
        <v>50</v>
      </c>
      <c r="BD104" s="63">
        <v>9588575.7877494879</v>
      </c>
      <c r="BE104" s="59">
        <f t="shared" si="119"/>
        <v>2.6448307418111936</v>
      </c>
      <c r="BF104" s="59">
        <f t="shared" si="120"/>
        <v>1.209213439378606</v>
      </c>
      <c r="BG104" s="59">
        <f t="shared" si="121"/>
        <v>1.5095918858066393</v>
      </c>
      <c r="BH104" s="59">
        <f t="shared" si="122"/>
        <v>2.9591270750788619</v>
      </c>
      <c r="BI104" s="59">
        <f t="shared" si="123"/>
        <v>4.3907160233894382</v>
      </c>
      <c r="BJ104" s="59">
        <f t="shared" si="124"/>
        <v>4.8021338480588254</v>
      </c>
      <c r="BK104" s="59">
        <f t="shared" si="125"/>
        <v>4.743540727036935</v>
      </c>
      <c r="BL104" s="59">
        <f t="shared" si="126"/>
        <v>2.2770412643616158</v>
      </c>
      <c r="BM104" s="59">
        <f t="shared" si="127"/>
        <v>4.0941767810182927</v>
      </c>
      <c r="BN104" s="59">
        <f t="shared" si="128"/>
        <v>4.2719843532329991</v>
      </c>
      <c r="BO104" s="59">
        <f t="shared" si="129"/>
        <v>0.91363618693796744</v>
      </c>
      <c r="BP104" s="103">
        <f t="shared" si="117"/>
        <v>33.81599232611137</v>
      </c>
      <c r="BQ104" s="33">
        <f t="shared" si="118"/>
        <v>3.1488168824417171</v>
      </c>
      <c r="BR104" s="33">
        <f t="shared" si="78"/>
        <v>1.7262988499146099</v>
      </c>
      <c r="BS104" s="33">
        <f t="shared" si="79"/>
        <v>1.0168099379221485</v>
      </c>
      <c r="BT104" s="33">
        <f t="shared" si="80"/>
        <v>3.023422841252815</v>
      </c>
      <c r="BU104" s="33">
        <f t="shared" si="81"/>
        <v>0.98798364215729528</v>
      </c>
      <c r="BV104" s="33">
        <f t="shared" si="82"/>
        <v>1.1645879863294655</v>
      </c>
      <c r="BW104" s="33">
        <f t="shared" si="83"/>
        <v>1.0092226403810247</v>
      </c>
      <c r="BX104" s="33">
        <f t="shared" si="84"/>
        <v>1.4402304232139216</v>
      </c>
      <c r="BY104" s="33">
        <f t="shared" si="85"/>
        <v>2.9359073972116869</v>
      </c>
      <c r="BZ104" s="33">
        <f t="shared" si="86"/>
        <v>2.6471156122909552</v>
      </c>
      <c r="CA104" s="33">
        <f t="shared" si="87"/>
        <v>4.3050796514938297</v>
      </c>
      <c r="CB104" s="107">
        <f t="shared" si="113"/>
        <v>23.405475864609468</v>
      </c>
      <c r="CC104" s="60">
        <f t="shared" si="114"/>
        <v>57.221468190720842</v>
      </c>
      <c r="CD104" s="60"/>
      <c r="CE104" s="60"/>
      <c r="CF104" s="60"/>
    </row>
    <row r="105" spans="1:84" x14ac:dyDescent="0.2">
      <c r="A105" s="22" t="s">
        <v>51</v>
      </c>
      <c r="B105" s="22">
        <v>145046.86030839643</v>
      </c>
      <c r="C105" s="22">
        <v>54290.872875713161</v>
      </c>
      <c r="D105" s="22">
        <v>105296.09004491595</v>
      </c>
      <c r="E105" s="22">
        <v>209545.48125264165</v>
      </c>
      <c r="F105" s="22">
        <v>323905.28602653818</v>
      </c>
      <c r="G105" s="22">
        <v>348831.73149493907</v>
      </c>
      <c r="H105" s="22">
        <v>413652.74720445799</v>
      </c>
      <c r="I105" s="22">
        <v>175394.37652394501</v>
      </c>
      <c r="J105" s="22">
        <v>333522.5702842527</v>
      </c>
      <c r="K105" s="22">
        <v>282712.10811066808</v>
      </c>
      <c r="L105" s="22">
        <v>74048.417839534013</v>
      </c>
      <c r="M105" s="89">
        <v>2466246.541966002</v>
      </c>
      <c r="N105" s="28">
        <f>'GDP by Eco_Activity N''MN'!M105</f>
        <v>225384.88393387652</v>
      </c>
      <c r="O105" s="28">
        <f>'GDP by Eco_Activity N''MN'!N105</f>
        <v>139675.67871376692</v>
      </c>
      <c r="P105" s="28">
        <f>'GDP by Eco_Activity N''MN'!O105</f>
        <v>73395.334994969337</v>
      </c>
      <c r="Q105" s="28">
        <f>'GDP by Eco_Activity N''MN'!P105</f>
        <v>259712.928073021</v>
      </c>
      <c r="R105" s="28">
        <f>'GDP by Eco_Activity N''MN'!Q105</f>
        <v>71679.881916876999</v>
      </c>
      <c r="S105" s="28">
        <f>'GDP by Eco_Activity N''MN'!R105</f>
        <v>93771.676391075787</v>
      </c>
      <c r="T105" s="28">
        <f>'GDP by Eco_Activity N''MN'!S105</f>
        <v>89144.373138125069</v>
      </c>
      <c r="U105" s="28">
        <f>'GDP by Eco_Activity N''MN'!T105</f>
        <v>119835.67331382152</v>
      </c>
      <c r="V105" s="28">
        <f>'GDP by Eco_Activity N''MN'!U105</f>
        <v>246050.89960306094</v>
      </c>
      <c r="W105" s="28">
        <f>'GDP by Eco_Activity N''MN'!V105</f>
        <v>186964.41465743896</v>
      </c>
      <c r="X105" s="28">
        <f>'GDP by Eco_Activity N''MN'!W105</f>
        <v>285177.39525915298</v>
      </c>
      <c r="Y105" s="90">
        <f t="shared" si="115"/>
        <v>1790793.1399951861</v>
      </c>
      <c r="Z105" s="98">
        <f t="shared" si="116"/>
        <v>4257039.6819611881</v>
      </c>
      <c r="AA105" s="93"/>
      <c r="AB105" s="22" t="s">
        <v>51</v>
      </c>
      <c r="AD105" s="57">
        <f t="shared" si="130"/>
        <v>3.2710959783545781</v>
      </c>
      <c r="AE105" s="37">
        <f t="shared" si="131"/>
        <v>1.9622251277872986</v>
      </c>
      <c r="AF105" s="37">
        <f t="shared" si="132"/>
        <v>6.2437950050026361</v>
      </c>
      <c r="AG105" s="37">
        <f t="shared" si="133"/>
        <v>6.2246697762387626</v>
      </c>
      <c r="AH105" s="37">
        <f t="shared" si="134"/>
        <v>15.38903525668989</v>
      </c>
      <c r="AI105" s="37">
        <f t="shared" si="135"/>
        <v>16.338358628863851</v>
      </c>
      <c r="AJ105" s="37">
        <f t="shared" si="136"/>
        <v>21.089217513868828</v>
      </c>
      <c r="AK105" s="37">
        <f t="shared" si="137"/>
        <v>16.728534013471428</v>
      </c>
      <c r="AL105" s="37">
        <f t="shared" si="138"/>
        <v>20.230893495869331</v>
      </c>
      <c r="AM105" s="37">
        <f t="shared" si="139"/>
        <v>6.9578963362028858</v>
      </c>
      <c r="AN105" s="37">
        <f t="shared" si="140"/>
        <v>9.5155566726780378</v>
      </c>
      <c r="AO105" s="103">
        <f t="shared" si="99"/>
        <v>9.4879457650271384</v>
      </c>
      <c r="AP105" s="33">
        <f t="shared" si="100"/>
        <v>11.08139634283447</v>
      </c>
      <c r="AQ105" s="33">
        <f t="shared" si="101"/>
        <v>11.267463808531158</v>
      </c>
      <c r="AR105" s="33">
        <f t="shared" si="102"/>
        <v>7.0980108602273964</v>
      </c>
      <c r="AS105" s="33">
        <f t="shared" si="103"/>
        <v>14.46219704439295</v>
      </c>
      <c r="AT105" s="33">
        <f t="shared" si="104"/>
        <v>7.6560172621001898</v>
      </c>
      <c r="AU105" s="33">
        <f t="shared" si="105"/>
        <v>11.148359079513941</v>
      </c>
      <c r="AV105" s="33">
        <f t="shared" si="106"/>
        <v>8.2416060555089281</v>
      </c>
      <c r="AW105" s="33">
        <f t="shared" si="107"/>
        <v>9.0088083540203598</v>
      </c>
      <c r="AX105" s="33">
        <f t="shared" si="108"/>
        <v>12.455889061152819</v>
      </c>
      <c r="AY105" s="33">
        <f t="shared" si="109"/>
        <v>8.0937653626157147</v>
      </c>
      <c r="AZ105" s="33">
        <f t="shared" si="110"/>
        <v>3.2798851713970532</v>
      </c>
      <c r="BA105" s="103">
        <f t="shared" si="111"/>
        <v>7.6948254240250229</v>
      </c>
      <c r="BB105" s="100">
        <f t="shared" si="112"/>
        <v>8.6408991239400823</v>
      </c>
      <c r="BC105" s="47" t="s">
        <v>51</v>
      </c>
      <c r="BD105" s="61">
        <v>7424575.0328682084</v>
      </c>
      <c r="BE105" s="62">
        <f t="shared" si="119"/>
        <v>1.9536048819802008</v>
      </c>
      <c r="BF105" s="62">
        <f t="shared" si="120"/>
        <v>0.7312320588770439</v>
      </c>
      <c r="BG105" s="62">
        <f t="shared" si="121"/>
        <v>1.4182103295983355</v>
      </c>
      <c r="BH105" s="62">
        <f t="shared" si="122"/>
        <v>2.822322898280301</v>
      </c>
      <c r="BI105" s="62">
        <f t="shared" si="123"/>
        <v>4.3626104469633118</v>
      </c>
      <c r="BJ105" s="62">
        <f t="shared" si="124"/>
        <v>4.6983393655620569</v>
      </c>
      <c r="BK105" s="62">
        <f t="shared" si="125"/>
        <v>5.5713996474308463</v>
      </c>
      <c r="BL105" s="62">
        <f t="shared" si="126"/>
        <v>2.3623490334124608</v>
      </c>
      <c r="BM105" s="62">
        <f t="shared" si="127"/>
        <v>4.4921435746526308</v>
      </c>
      <c r="BN105" s="62">
        <f t="shared" si="128"/>
        <v>3.8077884169681933</v>
      </c>
      <c r="BO105" s="62">
        <f t="shared" si="129"/>
        <v>0.99734217125863112</v>
      </c>
      <c r="BP105" s="103">
        <f t="shared" si="117"/>
        <v>33.217342824984009</v>
      </c>
      <c r="BQ105" s="33">
        <f t="shared" si="118"/>
        <v>3.0356603972093934</v>
      </c>
      <c r="BR105" s="33">
        <f t="shared" si="78"/>
        <v>1.8812615953833038</v>
      </c>
      <c r="BS105" s="33">
        <f t="shared" si="79"/>
        <v>0.9885459392632171</v>
      </c>
      <c r="BT105" s="33">
        <f t="shared" si="80"/>
        <v>3.4980174208393793</v>
      </c>
      <c r="BU105" s="33">
        <f t="shared" si="81"/>
        <v>0.96544087169371828</v>
      </c>
      <c r="BV105" s="33">
        <f t="shared" si="82"/>
        <v>1.2629904873471336</v>
      </c>
      <c r="BW105" s="33">
        <f t="shared" si="83"/>
        <v>1.2006663377161326</v>
      </c>
      <c r="BX105" s="33">
        <f t="shared" si="84"/>
        <v>1.6140408411702383</v>
      </c>
      <c r="BY105" s="33">
        <f t="shared" si="85"/>
        <v>3.3140065056088241</v>
      </c>
      <c r="BZ105" s="33">
        <f t="shared" si="86"/>
        <v>2.5181833819411508</v>
      </c>
      <c r="CA105" s="33">
        <f t="shared" si="87"/>
        <v>3.8409928379292744</v>
      </c>
      <c r="CB105" s="107">
        <f t="shared" si="113"/>
        <v>24.119806616101766</v>
      </c>
      <c r="CC105" s="60">
        <f t="shared" si="114"/>
        <v>57.337149441085771</v>
      </c>
      <c r="CD105" s="60"/>
      <c r="CE105" s="60"/>
      <c r="CF105" s="60"/>
    </row>
    <row r="106" spans="1:84" x14ac:dyDescent="0.2">
      <c r="A106" s="22" t="s">
        <v>52</v>
      </c>
      <c r="B106" s="22">
        <v>454.36192843169198</v>
      </c>
      <c r="C106" s="22">
        <v>308.93911525670501</v>
      </c>
      <c r="D106" s="22">
        <v>363.72568932053343</v>
      </c>
      <c r="E106" s="22">
        <v>561.68779545416203</v>
      </c>
      <c r="F106" s="22">
        <v>962.218947467004</v>
      </c>
      <c r="G106" s="22">
        <v>836.198659954748</v>
      </c>
      <c r="H106" s="22">
        <v>870.09735860297303</v>
      </c>
      <c r="I106" s="22">
        <v>499.90705520803601</v>
      </c>
      <c r="J106" s="22">
        <v>1223.2660789290801</v>
      </c>
      <c r="K106" s="22">
        <v>871.14522011547695</v>
      </c>
      <c r="L106" s="22">
        <v>433.22362038103165</v>
      </c>
      <c r="M106" s="89">
        <v>7384.7714691214424</v>
      </c>
      <c r="N106" s="28">
        <f>'GDP by Eco_Activity N''MN'!M106</f>
        <v>1605.3851019829219</v>
      </c>
      <c r="O106" s="28">
        <f>'GDP by Eco_Activity N''MN'!N106</f>
        <v>321.54682179658403</v>
      </c>
      <c r="P106" s="28">
        <f>'GDP by Eco_Activity N''MN'!O106</f>
        <v>301.25487299999998</v>
      </c>
      <c r="Q106" s="28">
        <f>'GDP by Eco_Activity N''MN'!P106</f>
        <v>408.4532562</v>
      </c>
      <c r="R106" s="28">
        <f>'GDP by Eco_Activity N''MN'!Q106</f>
        <v>214.05134693105623</v>
      </c>
      <c r="S106" s="28">
        <f>'GDP by Eco_Activity N''MN'!R106</f>
        <v>314.245879</v>
      </c>
      <c r="T106" s="28">
        <f>'GDP by Eco_Activity N''MN'!S106</f>
        <v>214.52487369310501</v>
      </c>
      <c r="U106" s="28">
        <f>'GDP by Eco_Activity N''MN'!T106</f>
        <v>321.441258</v>
      </c>
      <c r="V106" s="28">
        <f>'GDP by Eco_Activity N''MN'!U106</f>
        <v>401.457831</v>
      </c>
      <c r="W106" s="28">
        <f>'GDP by Eco_Activity N''MN'!V106</f>
        <v>621.07702039658398</v>
      </c>
      <c r="X106" s="28">
        <f>'GDP by Eco_Activity N''MN'!W106</f>
        <v>915.39762242678705</v>
      </c>
      <c r="Y106" s="90">
        <f t="shared" si="115"/>
        <v>5638.8358844270379</v>
      </c>
      <c r="Z106" s="98">
        <f t="shared" si="116"/>
        <v>13023.607353548479</v>
      </c>
      <c r="AA106" s="93"/>
      <c r="AB106" s="22" t="s">
        <v>52</v>
      </c>
      <c r="AD106" s="57">
        <f t="shared" si="130"/>
        <v>1.0246767655985603E-2</v>
      </c>
      <c r="AE106" s="37">
        <f t="shared" si="131"/>
        <v>1.1165930161057849E-2</v>
      </c>
      <c r="AF106" s="37">
        <f t="shared" si="132"/>
        <v>2.1568024427136269E-2</v>
      </c>
      <c r="AG106" s="37">
        <f t="shared" si="133"/>
        <v>1.668526099033513E-2</v>
      </c>
      <c r="AH106" s="37">
        <f t="shared" si="134"/>
        <v>4.5715898894010468E-2</v>
      </c>
      <c r="AI106" s="37">
        <f t="shared" si="135"/>
        <v>3.9165340643657183E-2</v>
      </c>
      <c r="AJ106" s="37">
        <f t="shared" si="136"/>
        <v>4.4360088450593679E-2</v>
      </c>
      <c r="AK106" s="37">
        <f t="shared" si="137"/>
        <v>4.767947720080002E-2</v>
      </c>
      <c r="AL106" s="37">
        <f t="shared" si="138"/>
        <v>7.4201172468873755E-2</v>
      </c>
      <c r="AM106" s="37">
        <f t="shared" si="139"/>
        <v>2.1439966529376287E-2</v>
      </c>
      <c r="AN106" s="37">
        <f t="shared" si="140"/>
        <v>5.5671195036358458E-2</v>
      </c>
      <c r="AO106" s="103">
        <f t="shared" si="99"/>
        <v>2.8410100123359816E-2</v>
      </c>
      <c r="AP106" s="33">
        <f t="shared" si="100"/>
        <v>7.8931241028452032E-2</v>
      </c>
      <c r="AQ106" s="33">
        <f t="shared" si="101"/>
        <v>2.5938783406707234E-2</v>
      </c>
      <c r="AR106" s="33">
        <f t="shared" si="102"/>
        <v>2.9134145383994628E-2</v>
      </c>
      <c r="AS106" s="33">
        <f t="shared" si="103"/>
        <v>2.2744849547603058E-2</v>
      </c>
      <c r="AT106" s="33">
        <f t="shared" si="104"/>
        <v>2.2862493118785576E-2</v>
      </c>
      <c r="AU106" s="33">
        <f t="shared" si="105"/>
        <v>3.7360171356421425E-2</v>
      </c>
      <c r="AV106" s="33">
        <f t="shared" si="106"/>
        <v>1.9833326948711642E-2</v>
      </c>
      <c r="AW106" s="33">
        <f t="shared" si="107"/>
        <v>2.4164780071905517E-2</v>
      </c>
      <c r="AX106" s="33">
        <f t="shared" si="108"/>
        <v>2.0323088489959049E-2</v>
      </c>
      <c r="AY106" s="33">
        <f t="shared" si="109"/>
        <v>2.6886676186015247E-2</v>
      </c>
      <c r="AZ106" s="33">
        <f t="shared" si="110"/>
        <v>1.0528180485698483E-2</v>
      </c>
      <c r="BA106" s="103">
        <f t="shared" si="111"/>
        <v>2.4229408051848148E-2</v>
      </c>
      <c r="BB106" s="100">
        <f t="shared" si="112"/>
        <v>2.643519576495286E-2</v>
      </c>
      <c r="BC106" s="47" t="s">
        <v>52</v>
      </c>
      <c r="BD106" s="61">
        <v>20977.63134301492</v>
      </c>
      <c r="BE106" s="62">
        <f t="shared" si="119"/>
        <v>2.1659353289330463</v>
      </c>
      <c r="BF106" s="62">
        <f t="shared" si="120"/>
        <v>1.472707333850515</v>
      </c>
      <c r="BG106" s="62">
        <f t="shared" si="121"/>
        <v>1.7338739697208279</v>
      </c>
      <c r="BH106" s="62">
        <f t="shared" si="122"/>
        <v>2.6775558511337434</v>
      </c>
      <c r="BI106" s="62">
        <f t="shared" si="123"/>
        <v>4.586880814775121</v>
      </c>
      <c r="BJ106" s="62">
        <f t="shared" si="124"/>
        <v>3.9861443185919243</v>
      </c>
      <c r="BK106" s="62">
        <f t="shared" si="125"/>
        <v>4.1477388193910461</v>
      </c>
      <c r="BL106" s="62">
        <f t="shared" si="126"/>
        <v>2.3830481479716434</v>
      </c>
      <c r="BM106" s="62">
        <f t="shared" si="127"/>
        <v>5.8312879034190876</v>
      </c>
      <c r="BN106" s="62">
        <f t="shared" si="128"/>
        <v>4.1527339568084685</v>
      </c>
      <c r="BO106" s="62">
        <f t="shared" si="129"/>
        <v>2.0651693858910596</v>
      </c>
      <c r="BP106" s="103">
        <f t="shared" si="117"/>
        <v>35.203075830486483</v>
      </c>
      <c r="BQ106" s="33">
        <f t="shared" si="118"/>
        <v>7.6528425718448849</v>
      </c>
      <c r="BR106" s="33">
        <f t="shared" si="78"/>
        <v>1.5328080493875773</v>
      </c>
      <c r="BS106" s="33">
        <f t="shared" si="79"/>
        <v>1.4360766860378213</v>
      </c>
      <c r="BT106" s="33">
        <f t="shared" si="80"/>
        <v>1.9470894950969084</v>
      </c>
      <c r="BU106" s="33">
        <f t="shared" si="81"/>
        <v>1.0203790095793179</v>
      </c>
      <c r="BV106" s="33">
        <f t="shared" si="82"/>
        <v>1.4980045833660665</v>
      </c>
      <c r="BW106" s="33">
        <f t="shared" si="83"/>
        <v>1.0226363033333454</v>
      </c>
      <c r="BX106" s="33">
        <f t="shared" si="84"/>
        <v>1.532304828624194</v>
      </c>
      <c r="BY106" s="33">
        <f t="shared" si="85"/>
        <v>1.913742426089857</v>
      </c>
      <c r="BZ106" s="33">
        <f t="shared" si="86"/>
        <v>2.9606632428660191</v>
      </c>
      <c r="CA106" s="33">
        <f t="shared" si="87"/>
        <v>4.3636843810375847</v>
      </c>
      <c r="CB106" s="107">
        <f t="shared" si="113"/>
        <v>26.880231577263579</v>
      </c>
      <c r="CC106" s="60">
        <f t="shared" si="114"/>
        <v>62.083307407750063</v>
      </c>
      <c r="CD106" s="60"/>
      <c r="CE106" s="60"/>
      <c r="CF106" s="60"/>
    </row>
    <row r="107" spans="1:84" x14ac:dyDescent="0.2">
      <c r="A107" s="22" t="s">
        <v>53</v>
      </c>
      <c r="B107" s="22">
        <v>32646.809994475701</v>
      </c>
      <c r="C107" s="22">
        <v>12373.8607123128</v>
      </c>
      <c r="D107" s="22">
        <v>20424.316427387701</v>
      </c>
      <c r="E107" s="22">
        <v>18949.544284925101</v>
      </c>
      <c r="F107" s="22">
        <v>61046.537630281491</v>
      </c>
      <c r="G107" s="22">
        <v>50495.442849250998</v>
      </c>
      <c r="H107" s="22">
        <v>19790.488029131098</v>
      </c>
      <c r="I107" s="22">
        <v>27899.088569850199</v>
      </c>
      <c r="J107" s="22">
        <v>50837.874491989802</v>
      </c>
      <c r="K107" s="22">
        <v>47004.134141357703</v>
      </c>
      <c r="L107" s="22">
        <v>10920.185463367299</v>
      </c>
      <c r="M107" s="89">
        <v>352388.28259432985</v>
      </c>
      <c r="N107" s="28">
        <f>'GDP by Eco_Activity N''MN'!M107</f>
        <v>51570.770116682157</v>
      </c>
      <c r="O107" s="28">
        <f>'GDP by Eco_Activity N''MN'!N107</f>
        <v>8710.571137479239</v>
      </c>
      <c r="P107" s="28">
        <f>'GDP by Eco_Activity N''MN'!O107</f>
        <v>10668.17113473133</v>
      </c>
      <c r="Q107" s="28">
        <f>'GDP by Eco_Activity N''MN'!P107</f>
        <v>15943.295090348358</v>
      </c>
      <c r="R107" s="28">
        <f>'GDP by Eco_Activity N''MN'!Q107</f>
        <v>7036.5955589609739</v>
      </c>
      <c r="S107" s="28">
        <f>'GDP by Eco_Activity N''MN'!R107</f>
        <v>348.10715200497509</v>
      </c>
      <c r="T107" s="28">
        <f>'GDP by Eco_Activity N''MN'!S107</f>
        <v>472.28671443905057</v>
      </c>
      <c r="U107" s="28">
        <f>'GDP by Eco_Activity N''MN'!T107</f>
        <v>5492.865968556961</v>
      </c>
      <c r="V107" s="28">
        <f>'GDP by Eco_Activity N''MN'!U107</f>
        <v>15357.668470807728</v>
      </c>
      <c r="W107" s="28">
        <f>'GDP by Eco_Activity N''MN'!V107</f>
        <v>15443.026562661278</v>
      </c>
      <c r="X107" s="28">
        <f>'GDP by Eco_Activity N''MN'!W107</f>
        <v>31810.881804565277</v>
      </c>
      <c r="Y107" s="90">
        <f t="shared" si="115"/>
        <v>162854.23971123731</v>
      </c>
      <c r="Z107" s="98">
        <f t="shared" si="116"/>
        <v>515242.52230556717</v>
      </c>
      <c r="AA107" s="93"/>
      <c r="AB107" s="22" t="s">
        <v>53</v>
      </c>
      <c r="AD107" s="57">
        <f t="shared" si="130"/>
        <v>0.73625067548500145</v>
      </c>
      <c r="AE107" s="37">
        <f t="shared" si="131"/>
        <v>0.44722619348973347</v>
      </c>
      <c r="AF107" s="37">
        <f t="shared" si="132"/>
        <v>1.2111109238293503</v>
      </c>
      <c r="AG107" s="37">
        <f t="shared" si="133"/>
        <v>0.56290717833069115</v>
      </c>
      <c r="AH107" s="37">
        <f t="shared" si="134"/>
        <v>2.9003766237216557</v>
      </c>
      <c r="AI107" s="37">
        <f t="shared" si="135"/>
        <v>2.3650734147914836</v>
      </c>
      <c r="AJ107" s="37">
        <f t="shared" si="136"/>
        <v>1.0089765136883513</v>
      </c>
      <c r="AK107" s="37">
        <f t="shared" si="137"/>
        <v>2.6609225525647062</v>
      </c>
      <c r="AL107" s="37">
        <f t="shared" si="138"/>
        <v>3.0837362027021364</v>
      </c>
      <c r="AM107" s="37">
        <f t="shared" si="139"/>
        <v>1.156830158121553</v>
      </c>
      <c r="AN107" s="37">
        <f t="shared" si="140"/>
        <v>1.4032932327873264</v>
      </c>
      <c r="AO107" s="103">
        <f t="shared" si="99"/>
        <v>1.3556799195026095</v>
      </c>
      <c r="AP107" s="33">
        <f t="shared" si="100"/>
        <v>2.5355566593180168</v>
      </c>
      <c r="AQ107" s="33">
        <f t="shared" si="101"/>
        <v>0.70267097283494206</v>
      </c>
      <c r="AR107" s="33">
        <f t="shared" si="102"/>
        <v>1.0317112739968775</v>
      </c>
      <c r="AS107" s="33">
        <f t="shared" si="103"/>
        <v>0.88780746050767279</v>
      </c>
      <c r="AT107" s="33">
        <f t="shared" si="104"/>
        <v>0.75156788244008732</v>
      </c>
      <c r="AU107" s="33">
        <f t="shared" si="105"/>
        <v>4.1385881942788215E-2</v>
      </c>
      <c r="AV107" s="33">
        <f t="shared" si="106"/>
        <v>4.3664012754077032E-2</v>
      </c>
      <c r="AW107" s="33">
        <f t="shared" si="107"/>
        <v>0.41293360696912546</v>
      </c>
      <c r="AX107" s="33">
        <f t="shared" si="108"/>
        <v>0.77745464462413116</v>
      </c>
      <c r="AY107" s="33">
        <f t="shared" si="109"/>
        <v>0.66853488518569837</v>
      </c>
      <c r="AZ107" s="33">
        <f t="shared" si="110"/>
        <v>0.3658636387538477</v>
      </c>
      <c r="BA107" s="103">
        <f t="shared" si="111"/>
        <v>0.6997653252924918</v>
      </c>
      <c r="BB107" s="100">
        <f t="shared" si="112"/>
        <v>1.0458344277297824</v>
      </c>
      <c r="BC107" s="47" t="s">
        <v>53</v>
      </c>
      <c r="BD107" s="61">
        <v>1008176.9031499545</v>
      </c>
      <c r="BE107" s="62">
        <f t="shared" si="119"/>
        <v>3.2382025309718752</v>
      </c>
      <c r="BF107" s="62">
        <f t="shared" si="120"/>
        <v>1.2273501479404882</v>
      </c>
      <c r="BG107" s="62">
        <f t="shared" si="121"/>
        <v>2.0258663299639013</v>
      </c>
      <c r="BH107" s="62">
        <f t="shared" si="122"/>
        <v>1.8795852420065386</v>
      </c>
      <c r="BI107" s="62">
        <f t="shared" si="123"/>
        <v>6.0551414577687002</v>
      </c>
      <c r="BJ107" s="62">
        <f t="shared" si="124"/>
        <v>5.008589533392672</v>
      </c>
      <c r="BK107" s="62">
        <f t="shared" si="125"/>
        <v>1.9629975619653226</v>
      </c>
      <c r="BL107" s="62">
        <f t="shared" si="126"/>
        <v>2.7672810677056878</v>
      </c>
      <c r="BM107" s="62">
        <f t="shared" si="127"/>
        <v>5.0425549656168096</v>
      </c>
      <c r="BN107" s="62">
        <f t="shared" si="128"/>
        <v>4.6622903177505535</v>
      </c>
      <c r="BO107" s="62">
        <f t="shared" si="129"/>
        <v>1.0831616385227831</v>
      </c>
      <c r="BP107" s="103">
        <f t="shared" si="117"/>
        <v>34.953020793605326</v>
      </c>
      <c r="BQ107" s="33">
        <f t="shared" si="118"/>
        <v>5.1152501069558429</v>
      </c>
      <c r="BR107" s="33">
        <f t="shared" si="78"/>
        <v>0.86399233212582782</v>
      </c>
      <c r="BS107" s="33">
        <f t="shared" si="79"/>
        <v>1.0581646039896002</v>
      </c>
      <c r="BT107" s="33">
        <f t="shared" si="80"/>
        <v>1.5813985661182102</v>
      </c>
      <c r="BU107" s="33">
        <f t="shared" si="81"/>
        <v>0.69795246617689699</v>
      </c>
      <c r="BV107" s="33">
        <f t="shared" si="82"/>
        <v>3.4528379981464248E-2</v>
      </c>
      <c r="BW107" s="33">
        <f t="shared" si="83"/>
        <v>4.6845619351468464E-2</v>
      </c>
      <c r="BX107" s="33">
        <f t="shared" si="84"/>
        <v>0.54483156194066873</v>
      </c>
      <c r="BY107" s="33">
        <f t="shared" si="85"/>
        <v>1.5233108815351879</v>
      </c>
      <c r="BZ107" s="33">
        <f t="shared" si="86"/>
        <v>1.5317774603257608</v>
      </c>
      <c r="CA107" s="33">
        <f t="shared" si="87"/>
        <v>3.1552876985353611</v>
      </c>
      <c r="CB107" s="107">
        <f t="shared" si="113"/>
        <v>16.153339677036293</v>
      </c>
      <c r="CC107" s="60">
        <f t="shared" si="114"/>
        <v>51.106360470641619</v>
      </c>
      <c r="CD107" s="60"/>
      <c r="CE107" s="60"/>
      <c r="CF107" s="60"/>
    </row>
    <row r="108" spans="1:84" x14ac:dyDescent="0.2">
      <c r="A108" s="22" t="s">
        <v>54</v>
      </c>
      <c r="B108" s="22">
        <v>75453.567904959433</v>
      </c>
      <c r="C108" s="22">
        <v>48972.674367187181</v>
      </c>
      <c r="D108" s="22">
        <v>18664.229894662109</v>
      </c>
      <c r="E108" s="22">
        <v>54681.428916730467</v>
      </c>
      <c r="F108" s="22">
        <v>35093.090923270203</v>
      </c>
      <c r="G108" s="22">
        <v>60292.870446146553</v>
      </c>
      <c r="H108" s="22">
        <v>20524.665042507506</v>
      </c>
      <c r="I108" s="22">
        <v>14542.455202639439</v>
      </c>
      <c r="J108" s="22">
        <v>6989.5326772098606</v>
      </c>
      <c r="K108" s="22">
        <v>79035.069878404582</v>
      </c>
      <c r="L108" s="22">
        <v>2202.8712855692493</v>
      </c>
      <c r="M108" s="89">
        <v>416452.45653928665</v>
      </c>
      <c r="N108" s="28">
        <f>'GDP by Eco_Activity N''MN'!M108</f>
        <v>23365.654037833137</v>
      </c>
      <c r="O108" s="28">
        <f>'GDP by Eco_Activity N''MN'!N108</f>
        <v>16819.676874067409</v>
      </c>
      <c r="P108" s="28">
        <f>'GDP by Eco_Activity N''MN'!O108</f>
        <v>13132.830512333087</v>
      </c>
      <c r="Q108" s="28">
        <f>'GDP by Eco_Activity N''MN'!P108</f>
        <v>13838.514098085689</v>
      </c>
      <c r="R108" s="28">
        <f>'GDP by Eco_Activity N''MN'!Q108</f>
        <v>15803.031476050937</v>
      </c>
      <c r="S108" s="28">
        <f>'GDP by Eco_Activity N''MN'!R108</f>
        <v>17233.37226214568</v>
      </c>
      <c r="T108" s="28">
        <f>'GDP by Eco_Activity N''MN'!S108</f>
        <v>6938.8930138037849</v>
      </c>
      <c r="U108" s="28">
        <f>'GDP by Eco_Activity N''MN'!T108</f>
        <v>12447.605107713567</v>
      </c>
      <c r="V108" s="28">
        <f>'GDP by Eco_Activity N''MN'!U108</f>
        <v>19701.67993491728</v>
      </c>
      <c r="W108" s="28">
        <f>'GDP by Eco_Activity N''MN'!V108</f>
        <v>50792.168433370294</v>
      </c>
      <c r="X108" s="28">
        <f>'GDP by Eco_Activity N''MN'!W108</f>
        <v>94892.150420322316</v>
      </c>
      <c r="Y108" s="90">
        <f t="shared" si="115"/>
        <v>284965.57617064321</v>
      </c>
      <c r="Z108" s="98">
        <f t="shared" si="116"/>
        <v>701418.03270992986</v>
      </c>
      <c r="AA108" s="93"/>
      <c r="AB108" s="22" t="s">
        <v>54</v>
      </c>
      <c r="AD108" s="57">
        <f t="shared" si="130"/>
        <v>1.7016284392619101</v>
      </c>
      <c r="AE108" s="37">
        <f t="shared" si="131"/>
        <v>1.7700104479481962</v>
      </c>
      <c r="AF108" s="37">
        <f t="shared" si="132"/>
        <v>1.1067421908904858</v>
      </c>
      <c r="AG108" s="37">
        <f t="shared" si="133"/>
        <v>1.624343487937798</v>
      </c>
      <c r="AH108" s="37">
        <f t="shared" si="134"/>
        <v>1.6673047238882723</v>
      </c>
      <c r="AI108" s="37">
        <f t="shared" si="135"/>
        <v>2.8239590930880114</v>
      </c>
      <c r="AJ108" s="37">
        <f t="shared" si="136"/>
        <v>1.0464069884849436</v>
      </c>
      <c r="AK108" s="37">
        <f t="shared" si="137"/>
        <v>1.3870111534820297</v>
      </c>
      <c r="AL108" s="37">
        <f t="shared" si="138"/>
        <v>0.42397277958734758</v>
      </c>
      <c r="AM108" s="37">
        <f t="shared" si="139"/>
        <v>1.9451512947695335</v>
      </c>
      <c r="AN108" s="37">
        <f t="shared" si="140"/>
        <v>0.28307892554671266</v>
      </c>
      <c r="AO108" s="103">
        <f t="shared" si="99"/>
        <v>1.6021424679656151</v>
      </c>
      <c r="AP108" s="33">
        <f t="shared" si="100"/>
        <v>1.1488085122813418</v>
      </c>
      <c r="AQ108" s="33">
        <f t="shared" si="101"/>
        <v>1.3568224775775781</v>
      </c>
      <c r="AR108" s="33">
        <f t="shared" si="102"/>
        <v>1.2700667366455274</v>
      </c>
      <c r="AS108" s="33">
        <f t="shared" si="103"/>
        <v>0.77060206117985341</v>
      </c>
      <c r="AT108" s="33">
        <f t="shared" si="104"/>
        <v>1.6878973365840881</v>
      </c>
      <c r="AU108" s="33">
        <f t="shared" si="105"/>
        <v>2.0488470455415664</v>
      </c>
      <c r="AV108" s="33">
        <f t="shared" si="106"/>
        <v>0.6415169086722311</v>
      </c>
      <c r="AW108" s="33">
        <f t="shared" si="107"/>
        <v>0.93576550104786516</v>
      </c>
      <c r="AX108" s="33">
        <f t="shared" si="108"/>
        <v>0.99736249687996359</v>
      </c>
      <c r="AY108" s="33">
        <f t="shared" si="109"/>
        <v>2.198813578035069</v>
      </c>
      <c r="AZ108" s="33">
        <f t="shared" si="110"/>
        <v>1.0913745697226838</v>
      </c>
      <c r="BA108" s="103">
        <f t="shared" si="111"/>
        <v>1.2244632344837434</v>
      </c>
      <c r="BB108" s="100">
        <f t="shared" si="112"/>
        <v>1.4237317284218509</v>
      </c>
      <c r="BC108" s="40" t="s">
        <v>54</v>
      </c>
      <c r="BD108" s="61">
        <v>1134846.2203883096</v>
      </c>
      <c r="BE108" s="62">
        <f t="shared" si="119"/>
        <v>6.6487922812256919</v>
      </c>
      <c r="BF108" s="62">
        <f t="shared" si="120"/>
        <v>4.3153577539721839</v>
      </c>
      <c r="BG108" s="62">
        <f t="shared" si="121"/>
        <v>1.6446483725588636</v>
      </c>
      <c r="BH108" s="62">
        <f t="shared" si="122"/>
        <v>4.8183998795907481</v>
      </c>
      <c r="BI108" s="62">
        <f t="shared" si="123"/>
        <v>3.0923212584047222</v>
      </c>
      <c r="BJ108" s="62">
        <f t="shared" si="124"/>
        <v>5.3128670090222601</v>
      </c>
      <c r="BK108" s="62">
        <f t="shared" si="125"/>
        <v>1.8085855751878519</v>
      </c>
      <c r="BL108" s="62">
        <f t="shared" si="126"/>
        <v>1.2814472076810068</v>
      </c>
      <c r="BM108" s="62">
        <f t="shared" si="127"/>
        <v>0.61590130465590809</v>
      </c>
      <c r="BN108" s="62">
        <f t="shared" si="128"/>
        <v>6.9643858752387793</v>
      </c>
      <c r="BO108" s="62">
        <f t="shared" si="129"/>
        <v>0.19411187577604078</v>
      </c>
      <c r="BP108" s="103">
        <f t="shared" si="117"/>
        <v>36.696818393314061</v>
      </c>
      <c r="BQ108" s="33">
        <f t="shared" si="118"/>
        <v>2.0589268940630676</v>
      </c>
      <c r="BR108" s="33">
        <f t="shared" si="78"/>
        <v>1.4821106659113894</v>
      </c>
      <c r="BS108" s="33">
        <f t="shared" si="79"/>
        <v>1.1572343702955132</v>
      </c>
      <c r="BT108" s="33">
        <f t="shared" si="80"/>
        <v>1.2194175606762452</v>
      </c>
      <c r="BU108" s="33">
        <f t="shared" si="81"/>
        <v>1.3925262464762516</v>
      </c>
      <c r="BV108" s="33">
        <f t="shared" si="82"/>
        <v>1.5185645378674257</v>
      </c>
      <c r="BW108" s="33">
        <f t="shared" si="83"/>
        <v>0.61143905571888924</v>
      </c>
      <c r="BX108" s="33">
        <f t="shared" si="84"/>
        <v>1.0968539070830565</v>
      </c>
      <c r="BY108" s="33">
        <f t="shared" si="85"/>
        <v>1.7360660485061994</v>
      </c>
      <c r="BZ108" s="33">
        <f t="shared" si="86"/>
        <v>4.4756873240491357</v>
      </c>
      <c r="CA108" s="33">
        <f t="shared" si="87"/>
        <v>8.3616747992387133</v>
      </c>
      <c r="CB108" s="107">
        <f t="shared" si="113"/>
        <v>25.110501409885888</v>
      </c>
      <c r="CC108" s="60">
        <f t="shared" si="114"/>
        <v>61.807319803199945</v>
      </c>
      <c r="CD108" s="60"/>
      <c r="CE108" s="60"/>
      <c r="CF108" s="60"/>
    </row>
    <row r="109" spans="1:84" x14ac:dyDescent="0.2">
      <c r="A109" s="22" t="s">
        <v>55</v>
      </c>
      <c r="B109" s="22">
        <v>4023.2875212874501</v>
      </c>
      <c r="C109" s="22">
        <v>2202.364487599496</v>
      </c>
      <c r="D109" s="22">
        <v>5247.8905936456504</v>
      </c>
      <c r="E109" s="22">
        <v>3452.0029403207582</v>
      </c>
      <c r="F109" s="22">
        <v>1576.0282831576787</v>
      </c>
      <c r="G109" s="22">
        <v>4871.5672332545437</v>
      </c>
      <c r="H109" s="22">
        <v>1859.3507525454286</v>
      </c>
      <c r="I109" s="22">
        <v>1976.6336082928392</v>
      </c>
      <c r="J109" s="22">
        <v>2600.5324905663019</v>
      </c>
      <c r="K109" s="22">
        <v>2955.2056339270998</v>
      </c>
      <c r="L109" s="22">
        <v>1331.4502470601883</v>
      </c>
      <c r="M109" s="89">
        <v>32096.313791657434</v>
      </c>
      <c r="N109" s="28">
        <f>'GDP by Eco_Activity N''MN'!M109</f>
        <v>6064.8830537092708</v>
      </c>
      <c r="O109" s="28">
        <f>'GDP by Eco_Activity N''MN'!N109</f>
        <v>422.32527628327119</v>
      </c>
      <c r="P109" s="28">
        <f>'GDP by Eco_Activity N''MN'!O109</f>
        <v>585.37838123663778</v>
      </c>
      <c r="Q109" s="28">
        <f>'GDP by Eco_Activity N''MN'!P109</f>
        <v>1364.7643398154942</v>
      </c>
      <c r="R109" s="28">
        <f>'GDP by Eco_Activity N''MN'!Q109</f>
        <v>441.68375310496566</v>
      </c>
      <c r="S109" s="28">
        <f>'GDP by Eco_Activity N''MN'!R109</f>
        <v>1444.1896350500808</v>
      </c>
      <c r="T109" s="28">
        <f>'GDP by Eco_Activity N''MN'!S109</f>
        <v>597.25132430012093</v>
      </c>
      <c r="U109" s="28">
        <f>'GDP by Eco_Activity N''MN'!T109</f>
        <v>659.44236467075643</v>
      </c>
      <c r="V109" s="28">
        <f>'GDP by Eco_Activity N''MN'!U109</f>
        <v>537.06084543958457</v>
      </c>
      <c r="W109" s="28">
        <f>'GDP by Eco_Activity N''MN'!V109</f>
        <v>669.3276924440022</v>
      </c>
      <c r="X109" s="28">
        <f>'GDP by Eco_Activity N''MN'!W109</f>
        <v>28670.28089986604</v>
      </c>
      <c r="Y109" s="90">
        <f t="shared" si="115"/>
        <v>41456.587565920228</v>
      </c>
      <c r="Z109" s="98">
        <f t="shared" si="116"/>
        <v>73552.901357577663</v>
      </c>
      <c r="AA109" s="93"/>
      <c r="AB109" s="22" t="s">
        <v>55</v>
      </c>
      <c r="AD109" s="57">
        <f t="shared" si="130"/>
        <v>9.0733157564843223E-2</v>
      </c>
      <c r="AE109" s="37">
        <f t="shared" si="131"/>
        <v>7.9599658454696784E-2</v>
      </c>
      <c r="AF109" s="37">
        <f t="shared" si="132"/>
        <v>0.3111867977379576</v>
      </c>
      <c r="AG109" s="37">
        <f t="shared" si="133"/>
        <v>0.1025437448789227</v>
      </c>
      <c r="AH109" s="37">
        <f t="shared" si="134"/>
        <v>7.4878539688502693E-2</v>
      </c>
      <c r="AI109" s="37">
        <f t="shared" si="135"/>
        <v>0.22817136560493648</v>
      </c>
      <c r="AJ109" s="37">
        <f t="shared" si="136"/>
        <v>9.4795097385451707E-2</v>
      </c>
      <c r="AK109" s="37">
        <f t="shared" si="137"/>
        <v>0.18852475891086104</v>
      </c>
      <c r="AL109" s="37">
        <f t="shared" si="138"/>
        <v>0.15774373471743033</v>
      </c>
      <c r="AM109" s="37">
        <f t="shared" si="139"/>
        <v>7.2731283390870774E-2</v>
      </c>
      <c r="AN109" s="37">
        <f t="shared" si="140"/>
        <v>0.17109737996303589</v>
      </c>
      <c r="AO109" s="103">
        <f t="shared" si="99"/>
        <v>0.12347836249565691</v>
      </c>
      <c r="AP109" s="33">
        <f t="shared" si="100"/>
        <v>0.29818935377587252</v>
      </c>
      <c r="AQ109" s="33">
        <f t="shared" si="101"/>
        <v>3.4068456368135498E-2</v>
      </c>
      <c r="AR109" s="33">
        <f t="shared" si="102"/>
        <v>5.6611528616154989E-2</v>
      </c>
      <c r="AS109" s="33">
        <f t="shared" si="103"/>
        <v>7.5997336551621844E-2</v>
      </c>
      <c r="AT109" s="33">
        <f t="shared" si="104"/>
        <v>4.7175558158454964E-2</v>
      </c>
      <c r="AU109" s="33">
        <f t="shared" si="105"/>
        <v>0.17169731042563249</v>
      </c>
      <c r="AV109" s="33">
        <f t="shared" si="106"/>
        <v>5.5217283578692197E-2</v>
      </c>
      <c r="AW109" s="33">
        <f t="shared" si="107"/>
        <v>4.9574469100560029E-2</v>
      </c>
      <c r="AX109" s="33">
        <f t="shared" si="108"/>
        <v>2.7187749854506872E-2</v>
      </c>
      <c r="AY109" s="33">
        <f t="shared" si="109"/>
        <v>2.8975467354408771E-2</v>
      </c>
      <c r="AZ109" s="33">
        <f t="shared" si="110"/>
        <v>0.32974292754797385</v>
      </c>
      <c r="BA109" s="103">
        <f t="shared" si="111"/>
        <v>0.17813403283218973</v>
      </c>
      <c r="BB109" s="100">
        <f t="shared" si="112"/>
        <v>0.14929698766893915</v>
      </c>
      <c r="BC109" s="35" t="s">
        <v>55</v>
      </c>
      <c r="BD109" s="64">
        <v>176993.91513597633</v>
      </c>
      <c r="BE109" s="59">
        <f t="shared" si="119"/>
        <v>2.2731219421845901</v>
      </c>
      <c r="BF109" s="59">
        <f t="shared" si="120"/>
        <v>1.2443164986251194</v>
      </c>
      <c r="BG109" s="59">
        <f t="shared" si="121"/>
        <v>2.9650118703877113</v>
      </c>
      <c r="BH109" s="59">
        <f t="shared" si="122"/>
        <v>1.950351195784749</v>
      </c>
      <c r="BI109" s="59">
        <f t="shared" si="123"/>
        <v>0.89044207081745619</v>
      </c>
      <c r="BJ109" s="59">
        <f t="shared" si="124"/>
        <v>2.7523924929916044</v>
      </c>
      <c r="BK109" s="59">
        <f t="shared" si="125"/>
        <v>1.0505167655718415</v>
      </c>
      <c r="BL109" s="59">
        <f t="shared" si="126"/>
        <v>1.1167805439945673</v>
      </c>
      <c r="BM109" s="59">
        <f t="shared" si="127"/>
        <v>1.4692779062875871</v>
      </c>
      <c r="BN109" s="59">
        <f t="shared" si="128"/>
        <v>1.669665102134585</v>
      </c>
      <c r="BO109" s="59">
        <f t="shared" si="129"/>
        <v>0.75225763893481645</v>
      </c>
      <c r="BP109" s="103">
        <f t="shared" si="117"/>
        <v>18.134134027714627</v>
      </c>
      <c r="BQ109" s="33">
        <f t="shared" si="118"/>
        <v>3.426605399993496</v>
      </c>
      <c r="BR109" s="33">
        <f t="shared" si="78"/>
        <v>0.23861005388734297</v>
      </c>
      <c r="BS109" s="33">
        <f t="shared" si="79"/>
        <v>0.33073361916816085</v>
      </c>
      <c r="BT109" s="33">
        <f t="shared" si="80"/>
        <v>0.77107980732953907</v>
      </c>
      <c r="BU109" s="33">
        <f t="shared" si="81"/>
        <v>0.24954742244423497</v>
      </c>
      <c r="BV109" s="33">
        <f t="shared" si="82"/>
        <v>0.81595439817271453</v>
      </c>
      <c r="BW109" s="33">
        <f t="shared" si="83"/>
        <v>0.33744172721490456</v>
      </c>
      <c r="BX109" s="33">
        <f t="shared" si="84"/>
        <v>0.37257911616008776</v>
      </c>
      <c r="BY109" s="33">
        <f t="shared" si="85"/>
        <v>0.30343463786706187</v>
      </c>
      <c r="BZ109" s="33">
        <f t="shared" si="86"/>
        <v>0.37816423910945657</v>
      </c>
      <c r="CA109" s="33">
        <f t="shared" si="87"/>
        <v>16.198455680151476</v>
      </c>
      <c r="CB109" s="107">
        <f t="shared" si="113"/>
        <v>23.422606101498474</v>
      </c>
      <c r="CC109" s="60">
        <f t="shared" si="114"/>
        <v>41.556740129213097</v>
      </c>
      <c r="CD109" s="60"/>
      <c r="CE109" s="60"/>
      <c r="CF109" s="60"/>
    </row>
    <row r="110" spans="1:84" x14ac:dyDescent="0.2">
      <c r="A110" s="22" t="s">
        <v>56</v>
      </c>
      <c r="B110" s="28">
        <v>28517.870271247411</v>
      </c>
      <c r="C110" s="28">
        <v>13499.083511040664</v>
      </c>
      <c r="D110" s="28">
        <v>24007.304813807394</v>
      </c>
      <c r="E110" s="28">
        <v>54847.350419742805</v>
      </c>
      <c r="F110" s="28">
        <v>41043.406897632834</v>
      </c>
      <c r="G110" s="28">
        <v>39616.795662695928</v>
      </c>
      <c r="H110" s="28">
        <v>39681.765829085161</v>
      </c>
      <c r="I110" s="28">
        <v>22574.146714966941</v>
      </c>
      <c r="J110" s="28">
        <v>41856.612998145283</v>
      </c>
      <c r="K110" s="28">
        <v>150732.19714612592</v>
      </c>
      <c r="L110" s="28">
        <v>6527.9497918270481</v>
      </c>
      <c r="M110" s="90">
        <v>462904.48405631742</v>
      </c>
      <c r="N110" s="28">
        <f>'GDP by Eco_Activity N''MN'!M110</f>
        <v>49566.529487682026</v>
      </c>
      <c r="O110" s="28">
        <f>'GDP by Eco_Activity N''MN'!N110</f>
        <v>8747.1327539081176</v>
      </c>
      <c r="P110" s="28">
        <f>'GDP by Eco_Activity N''MN'!O110</f>
        <v>7573.6014438503353</v>
      </c>
      <c r="Q110" s="28">
        <f>'GDP by Eco_Activity N''MN'!P110</f>
        <v>63153.104981852426</v>
      </c>
      <c r="R110" s="28">
        <f>'GDP by Eco_Activity N''MN'!Q110</f>
        <v>10992.757365253805</v>
      </c>
      <c r="S110" s="28">
        <f>'GDP by Eco_Activity N''MN'!R110</f>
        <v>5416.6291520726227</v>
      </c>
      <c r="T110" s="28">
        <f>'GDP by Eco_Activity N''MN'!S110</f>
        <v>5165.9600080636228</v>
      </c>
      <c r="U110" s="28">
        <f>'GDP by Eco_Activity N''MN'!T110</f>
        <v>10233.38545749462</v>
      </c>
      <c r="V110" s="28">
        <f>'GDP by Eco_Activity N''MN'!U110</f>
        <v>15401.013019428139</v>
      </c>
      <c r="W110" s="28">
        <f>'GDP by Eco_Activity N''MN'!V110</f>
        <v>22503.11321319572</v>
      </c>
      <c r="X110" s="28">
        <f>'GDP by Eco_Activity N''MN'!W110</f>
        <v>326519.79682109482</v>
      </c>
      <c r="Y110" s="90">
        <f t="shared" si="115"/>
        <v>525273.02370389621</v>
      </c>
      <c r="Z110" s="98">
        <f t="shared" si="116"/>
        <v>988177.50776021369</v>
      </c>
      <c r="AA110" s="94"/>
      <c r="AB110" s="22" t="s">
        <v>56</v>
      </c>
      <c r="AD110" s="57">
        <f t="shared" si="130"/>
        <v>0.64313485005586812</v>
      </c>
      <c r="AE110" s="37">
        <f t="shared" si="131"/>
        <v>0.48789491611420766</v>
      </c>
      <c r="AF110" s="37">
        <f t="shared" si="132"/>
        <v>1.4235731812651846</v>
      </c>
      <c r="AG110" s="37">
        <f t="shared" si="133"/>
        <v>1.6292722821969492</v>
      </c>
      <c r="AH110" s="37">
        <f t="shared" si="134"/>
        <v>1.9500096573002237</v>
      </c>
      <c r="AI110" s="37">
        <f t="shared" si="135"/>
        <v>1.8555462614872089</v>
      </c>
      <c r="AJ110" s="37">
        <f t="shared" si="136"/>
        <v>2.0230915823951898</v>
      </c>
      <c r="AK110" s="37">
        <f t="shared" si="137"/>
        <v>2.1530472563062135</v>
      </c>
      <c r="AL110" s="37">
        <f t="shared" si="138"/>
        <v>2.5389486502865282</v>
      </c>
      <c r="AM110" s="37">
        <f t="shared" si="139"/>
        <v>3.7097067022693442</v>
      </c>
      <c r="AN110" s="37">
        <f t="shared" si="140"/>
        <v>0.83887107939480032</v>
      </c>
      <c r="AO110" s="103">
        <f t="shared" si="99"/>
        <v>1.7808489801725409</v>
      </c>
      <c r="AP110" s="33">
        <f t="shared" si="100"/>
        <v>2.4370150695329702</v>
      </c>
      <c r="AQ110" s="33">
        <f t="shared" si="101"/>
        <v>0.70562035309704196</v>
      </c>
      <c r="AR110" s="33">
        <f t="shared" si="102"/>
        <v>0.73243763112694049</v>
      </c>
      <c r="AS110" s="33">
        <f t="shared" si="103"/>
        <v>3.5167007472034308</v>
      </c>
      <c r="AT110" s="33">
        <f t="shared" si="104"/>
        <v>1.1741194027643413</v>
      </c>
      <c r="AU110" s="33">
        <f t="shared" si="105"/>
        <v>0.64397405604679669</v>
      </c>
      <c r="AV110" s="33">
        <f t="shared" si="106"/>
        <v>0.47760510042518184</v>
      </c>
      <c r="AW110" s="33">
        <f t="shared" si="107"/>
        <v>0.76930855270418874</v>
      </c>
      <c r="AX110" s="33">
        <f t="shared" si="108"/>
        <v>0.7796488852869069</v>
      </c>
      <c r="AY110" s="33">
        <f t="shared" si="109"/>
        <v>0.9741689005883597</v>
      </c>
      <c r="AZ110" s="33">
        <f t="shared" si="110"/>
        <v>3.755372822547423</v>
      </c>
      <c r="BA110" s="103">
        <f t="shared" si="111"/>
        <v>2.2570357944090089</v>
      </c>
      <c r="BB110" s="100">
        <f t="shared" si="112"/>
        <v>2.0057934149133385</v>
      </c>
      <c r="BC110" s="35" t="s">
        <v>56</v>
      </c>
      <c r="BD110" s="63">
        <v>2791393.6361227911</v>
      </c>
      <c r="BE110" s="59">
        <f t="shared" si="119"/>
        <v>1.0216355694948978</v>
      </c>
      <c r="BF110" s="59">
        <f t="shared" si="120"/>
        <v>0.48359655680059205</v>
      </c>
      <c r="BG110" s="59">
        <f t="shared" si="121"/>
        <v>0.86004727184064311</v>
      </c>
      <c r="BH110" s="59">
        <f t="shared" si="122"/>
        <v>1.9648733775837166</v>
      </c>
      <c r="BI110" s="59">
        <f t="shared" si="123"/>
        <v>1.470355394040433</v>
      </c>
      <c r="BJ110" s="59">
        <f t="shared" si="124"/>
        <v>1.4192479036286381</v>
      </c>
      <c r="BK110" s="59">
        <f t="shared" si="125"/>
        <v>1.421575420806741</v>
      </c>
      <c r="BL110" s="59">
        <f t="shared" si="126"/>
        <v>0.80870524396273002</v>
      </c>
      <c r="BM110" s="59">
        <f t="shared" si="127"/>
        <v>1.4994880140331468</v>
      </c>
      <c r="BN110" s="59">
        <f t="shared" si="128"/>
        <v>5.3998904058365254</v>
      </c>
      <c r="BO110" s="59">
        <f t="shared" si="129"/>
        <v>0.23385987942905409</v>
      </c>
      <c r="BP110" s="103">
        <f t="shared" si="117"/>
        <v>16.583275037457117</v>
      </c>
      <c r="BQ110" s="33">
        <f t="shared" si="118"/>
        <v>1.7756911403054312</v>
      </c>
      <c r="BR110" s="33">
        <f t="shared" si="78"/>
        <v>0.31336077580436733</v>
      </c>
      <c r="BS110" s="33">
        <f t="shared" si="79"/>
        <v>0.27131972165595275</v>
      </c>
      <c r="BT110" s="33">
        <f t="shared" si="80"/>
        <v>2.2624220448381926</v>
      </c>
      <c r="BU110" s="33">
        <f t="shared" si="81"/>
        <v>0.39380892837896553</v>
      </c>
      <c r="BV110" s="33">
        <f t="shared" si="82"/>
        <v>0.19404748516931666</v>
      </c>
      <c r="BW110" s="33">
        <f t="shared" si="83"/>
        <v>0.18506741368225921</v>
      </c>
      <c r="BX110" s="33">
        <f t="shared" si="84"/>
        <v>0.36660488599911895</v>
      </c>
      <c r="BY110" s="33">
        <f t="shared" si="85"/>
        <v>0.55173203879693378</v>
      </c>
      <c r="BZ110" s="33">
        <f t="shared" si="86"/>
        <v>0.80616051143729928</v>
      </c>
      <c r="CA110" s="33">
        <f t="shared" si="87"/>
        <v>11.697375554478462</v>
      </c>
      <c r="CB110" s="107">
        <f t="shared" si="113"/>
        <v>18.817590500546302</v>
      </c>
      <c r="CC110" s="60">
        <f t="shared" si="114"/>
        <v>35.400865538003416</v>
      </c>
      <c r="CD110" s="60"/>
      <c r="CE110" s="60"/>
      <c r="CF110" s="60"/>
    </row>
    <row r="111" spans="1:84" x14ac:dyDescent="0.2">
      <c r="A111" s="22" t="s">
        <v>57</v>
      </c>
      <c r="B111" s="22">
        <v>22803.691122788492</v>
      </c>
      <c r="C111" s="22">
        <v>11228.724306986795</v>
      </c>
      <c r="D111" s="22">
        <v>18424.408465460183</v>
      </c>
      <c r="E111" s="22">
        <v>43604.890113859838</v>
      </c>
      <c r="F111" s="22">
        <v>29601.661418379663</v>
      </c>
      <c r="G111" s="22">
        <v>27434.013622243059</v>
      </c>
      <c r="H111" s="22">
        <v>30207.872353518716</v>
      </c>
      <c r="I111" s="22">
        <v>17346.211905451059</v>
      </c>
      <c r="J111" s="22">
        <v>33791.180476965033</v>
      </c>
      <c r="K111" s="22">
        <v>120075.14395515753</v>
      </c>
      <c r="L111" s="22">
        <v>4483.5025585983522</v>
      </c>
      <c r="M111" s="89">
        <v>359001.30029940873</v>
      </c>
      <c r="N111" s="28">
        <f>'GDP by Eco_Activity N''MN'!M111</f>
        <v>34804.924285602356</v>
      </c>
      <c r="O111" s="28">
        <f>'GDP by Eco_Activity N''MN'!N111</f>
        <v>5734.2590513390169</v>
      </c>
      <c r="P111" s="28">
        <f>'GDP by Eco_Activity N''MN'!O111</f>
        <v>5803.1011734680014</v>
      </c>
      <c r="Q111" s="28">
        <f>'GDP by Eco_Activity N''MN'!P111</f>
        <v>52804.250239702342</v>
      </c>
      <c r="R111" s="28">
        <f>'GDP by Eco_Activity N''MN'!Q111</f>
        <v>6754.4931663702391</v>
      </c>
      <c r="S111" s="28">
        <f>'GDP by Eco_Activity N''MN'!R111</f>
        <v>3806.5564626105561</v>
      </c>
      <c r="T111" s="28">
        <f>'GDP by Eco_Activity N''MN'!S111</f>
        <v>2977.4086414244334</v>
      </c>
      <c r="U111" s="28">
        <f>'GDP by Eco_Activity N''MN'!T111</f>
        <v>5870.4935087946214</v>
      </c>
      <c r="V111" s="28">
        <f>'GDP by Eco_Activity N''MN'!U111</f>
        <v>14015.679759517168</v>
      </c>
      <c r="W111" s="28">
        <f>'GDP by Eco_Activity N''MN'!V111</f>
        <v>15783.976406485554</v>
      </c>
      <c r="X111" s="28">
        <f>'GDP by Eco_Activity N''MN'!W111</f>
        <v>299142.06661207945</v>
      </c>
      <c r="Y111" s="90">
        <f t="shared" si="115"/>
        <v>447497.20930739376</v>
      </c>
      <c r="Z111" s="98">
        <f t="shared" si="116"/>
        <v>806498.50960680249</v>
      </c>
      <c r="AA111" s="93"/>
      <c r="AB111" s="22" t="s">
        <v>57</v>
      </c>
      <c r="AD111" s="57">
        <f t="shared" si="130"/>
        <v>0.51426871401969543</v>
      </c>
      <c r="AE111" s="37">
        <f t="shared" si="131"/>
        <v>0.40583773700978798</v>
      </c>
      <c r="AF111" s="37">
        <f t="shared" si="132"/>
        <v>1.0925213794519524</v>
      </c>
      <c r="AG111" s="37">
        <f t="shared" si="133"/>
        <v>1.2953084932464225</v>
      </c>
      <c r="AH111" s="37">
        <f t="shared" si="134"/>
        <v>1.4064019047429752</v>
      </c>
      <c r="AI111" s="37">
        <f t="shared" si="135"/>
        <v>1.2849368699012587</v>
      </c>
      <c r="AJ111" s="37">
        <f t="shared" si="136"/>
        <v>1.5400849988303309</v>
      </c>
      <c r="AK111" s="37">
        <f t="shared" si="137"/>
        <v>1.6544241703530662</v>
      </c>
      <c r="AL111" s="37">
        <f t="shared" si="138"/>
        <v>2.0497136752890279</v>
      </c>
      <c r="AM111" s="37">
        <f t="shared" si="139"/>
        <v>2.955198522546401</v>
      </c>
      <c r="AN111" s="37">
        <f t="shared" si="140"/>
        <v>0.57615036125271635</v>
      </c>
      <c r="AO111" s="103">
        <f t="shared" si="99"/>
        <v>1.3811209904828594</v>
      </c>
      <c r="AP111" s="33">
        <f t="shared" si="100"/>
        <v>1.7112379231442054</v>
      </c>
      <c r="AQ111" s="33">
        <f t="shared" si="101"/>
        <v>0.46257556737640071</v>
      </c>
      <c r="AR111" s="33">
        <f t="shared" si="102"/>
        <v>0.56121380405304377</v>
      </c>
      <c r="AS111" s="33">
        <f t="shared" si="103"/>
        <v>2.9404214777221118</v>
      </c>
      <c r="AT111" s="33">
        <f t="shared" si="104"/>
        <v>0.721436962444167</v>
      </c>
      <c r="AU111" s="33">
        <f t="shared" si="105"/>
        <v>0.45255518441030618</v>
      </c>
      <c r="AV111" s="33">
        <f t="shared" si="106"/>
        <v>0.27526840141516007</v>
      </c>
      <c r="AW111" s="33">
        <f t="shared" si="107"/>
        <v>0.4413222665821292</v>
      </c>
      <c r="AX111" s="33">
        <f t="shared" si="108"/>
        <v>0.70951885354951605</v>
      </c>
      <c r="AY111" s="33">
        <f t="shared" si="109"/>
        <v>0.6832947422493556</v>
      </c>
      <c r="AZ111" s="33">
        <f t="shared" si="110"/>
        <v>3.4404957922082637</v>
      </c>
      <c r="BA111" s="103">
        <f t="shared" si="111"/>
        <v>1.9228423576427351</v>
      </c>
      <c r="BB111" s="100">
        <f t="shared" si="112"/>
        <v>1.6370230925143483</v>
      </c>
      <c r="BC111" s="47" t="s">
        <v>57</v>
      </c>
      <c r="BD111" s="61">
        <v>2426654.6733305547</v>
      </c>
      <c r="BE111" s="62">
        <f t="shared" si="119"/>
        <v>0.93971719064133241</v>
      </c>
      <c r="BF111" s="62">
        <f t="shared" si="120"/>
        <v>0.46272444243479866</v>
      </c>
      <c r="BG111" s="62">
        <f t="shared" si="121"/>
        <v>0.75925135405331079</v>
      </c>
      <c r="BH111" s="62">
        <f t="shared" si="122"/>
        <v>1.7969136932867602</v>
      </c>
      <c r="BI111" s="62">
        <f t="shared" si="123"/>
        <v>1.2198547137220697</v>
      </c>
      <c r="BJ111" s="62">
        <f t="shared" si="124"/>
        <v>1.1305281267973</v>
      </c>
      <c r="BK111" s="62">
        <f t="shared" si="125"/>
        <v>1.244836057042215</v>
      </c>
      <c r="BL111" s="62">
        <f t="shared" si="126"/>
        <v>0.71481995753617422</v>
      </c>
      <c r="BM111" s="62">
        <f t="shared" si="127"/>
        <v>1.3925005831417718</v>
      </c>
      <c r="BN111" s="62">
        <f t="shared" si="128"/>
        <v>4.9481759920275685</v>
      </c>
      <c r="BO111" s="62">
        <f t="shared" si="129"/>
        <v>0.18476063396547471</v>
      </c>
      <c r="BP111" s="103">
        <f t="shared" si="117"/>
        <v>14.794082744648776</v>
      </c>
      <c r="BQ111" s="33">
        <f t="shared" si="118"/>
        <v>1.4342759465578598</v>
      </c>
      <c r="BR111" s="33">
        <f t="shared" si="78"/>
        <v>0.23630305186641223</v>
      </c>
      <c r="BS111" s="33">
        <f t="shared" si="79"/>
        <v>0.23913996652450403</v>
      </c>
      <c r="BT111" s="33">
        <f t="shared" si="80"/>
        <v>2.1760100775784932</v>
      </c>
      <c r="BU111" s="33">
        <f t="shared" si="81"/>
        <v>0.2783458742854325</v>
      </c>
      <c r="BV111" s="33">
        <f t="shared" si="82"/>
        <v>0.15686436576433443</v>
      </c>
      <c r="BW111" s="33">
        <f t="shared" si="83"/>
        <v>0.1226960174493215</v>
      </c>
      <c r="BX111" s="33">
        <f t="shared" si="84"/>
        <v>0.24191713692568537</v>
      </c>
      <c r="BY111" s="33">
        <f t="shared" si="85"/>
        <v>0.5775720753987964</v>
      </c>
      <c r="BZ111" s="33">
        <f t="shared" si="86"/>
        <v>0.65044180286362019</v>
      </c>
      <c r="CA111" s="33">
        <f t="shared" si="87"/>
        <v>12.327343890324144</v>
      </c>
      <c r="CB111" s="107">
        <f t="shared" si="113"/>
        <v>18.440910205538604</v>
      </c>
      <c r="CC111" s="60">
        <f t="shared" si="114"/>
        <v>33.234992950187376</v>
      </c>
      <c r="CD111" s="60"/>
      <c r="CE111" s="60"/>
      <c r="CF111" s="60"/>
    </row>
    <row r="112" spans="1:84" x14ac:dyDescent="0.2">
      <c r="A112" s="22" t="s">
        <v>58</v>
      </c>
      <c r="B112" s="22">
        <v>5714.1791484589185</v>
      </c>
      <c r="C112" s="22">
        <v>2270.3592040538697</v>
      </c>
      <c r="D112" s="22">
        <v>5582.8963483472126</v>
      </c>
      <c r="E112" s="22">
        <v>11242.460305882969</v>
      </c>
      <c r="F112" s="22">
        <v>11441.745479253172</v>
      </c>
      <c r="G112" s="22">
        <v>12182.78204045287</v>
      </c>
      <c r="H112" s="22">
        <v>9473.893475566445</v>
      </c>
      <c r="I112" s="22">
        <v>5227.9348095158839</v>
      </c>
      <c r="J112" s="22">
        <v>8065.4325211802516</v>
      </c>
      <c r="K112" s="22">
        <v>30657.053190968389</v>
      </c>
      <c r="L112" s="22">
        <v>2044.4472332286959</v>
      </c>
      <c r="M112" s="89">
        <v>103903.18375690868</v>
      </c>
      <c r="N112" s="28">
        <f>'GDP by Eco_Activity N''MN'!M112</f>
        <v>14761.605202079674</v>
      </c>
      <c r="O112" s="28">
        <f>'GDP by Eco_Activity N''MN'!N112</f>
        <v>3012.8737025691016</v>
      </c>
      <c r="P112" s="28">
        <f>'GDP by Eco_Activity N''MN'!O112</f>
        <v>1770.5002703823343</v>
      </c>
      <c r="Q112" s="28">
        <f>'GDP by Eco_Activity N''MN'!P112</f>
        <v>10348.854742150084</v>
      </c>
      <c r="R112" s="28">
        <f>'GDP by Eco_Activity N''MN'!Q112</f>
        <v>4238.2641988835649</v>
      </c>
      <c r="S112" s="28">
        <f>'GDP by Eco_Activity N''MN'!R112</f>
        <v>1610.0726894620661</v>
      </c>
      <c r="T112" s="28">
        <f>'GDP by Eco_Activity N''MN'!S112</f>
        <v>2188.5513666391894</v>
      </c>
      <c r="U112" s="28">
        <f>'GDP by Eco_Activity N''MN'!T112</f>
        <v>4362.8919486999985</v>
      </c>
      <c r="V112" s="28">
        <f>'GDP by Eco_Activity N''MN'!U112</f>
        <v>1385.3332599109715</v>
      </c>
      <c r="W112" s="28">
        <f>'GDP by Eco_Activity N''MN'!V112</f>
        <v>6719.1368067101675</v>
      </c>
      <c r="X112" s="28">
        <f>'GDP by Eco_Activity N''MN'!W112</f>
        <v>27377.730209015386</v>
      </c>
      <c r="Y112" s="90">
        <f t="shared" si="115"/>
        <v>77775.814396502537</v>
      </c>
      <c r="Z112" s="98">
        <f t="shared" si="116"/>
        <v>181678.9981534112</v>
      </c>
      <c r="AA112" s="93"/>
      <c r="AB112" s="22" t="s">
        <v>58</v>
      </c>
      <c r="AD112" s="57">
        <f t="shared" si="130"/>
        <v>0.12886613603617272</v>
      </c>
      <c r="AE112" s="37">
        <f t="shared" si="131"/>
        <v>8.2057179104419661E-2</v>
      </c>
      <c r="AF112" s="37">
        <f t="shared" si="132"/>
        <v>0.33105180181323235</v>
      </c>
      <c r="AG112" s="37">
        <f t="shared" si="133"/>
        <v>0.33396378895052647</v>
      </c>
      <c r="AH112" s="37">
        <f t="shared" si="134"/>
        <v>0.54360775255724869</v>
      </c>
      <c r="AI112" s="37">
        <f t="shared" si="135"/>
        <v>0.57060939158595014</v>
      </c>
      <c r="AJ112" s="37">
        <f t="shared" si="136"/>
        <v>0.48300658356485882</v>
      </c>
      <c r="AK112" s="37">
        <f t="shared" si="137"/>
        <v>0.49862308595314742</v>
      </c>
      <c r="AL112" s="37">
        <f t="shared" si="138"/>
        <v>0.48923497499750063</v>
      </c>
      <c r="AM112" s="37">
        <f t="shared" si="139"/>
        <v>0.75450817972294271</v>
      </c>
      <c r="AN112" s="37">
        <f t="shared" si="140"/>
        <v>0.26272071814208386</v>
      </c>
      <c r="AO112" s="103">
        <f t="shared" si="99"/>
        <v>0.39972798968968143</v>
      </c>
      <c r="AP112" s="33">
        <f t="shared" si="100"/>
        <v>0.72577714638876545</v>
      </c>
      <c r="AQ112" s="33">
        <f t="shared" si="101"/>
        <v>0.24304478572064131</v>
      </c>
      <c r="AR112" s="33">
        <f t="shared" si="102"/>
        <v>0.17122382707389674</v>
      </c>
      <c r="AS112" s="33">
        <f t="shared" si="103"/>
        <v>0.57627926948131913</v>
      </c>
      <c r="AT112" s="33">
        <f t="shared" si="104"/>
        <v>0.45268244032017413</v>
      </c>
      <c r="AU112" s="33">
        <f t="shared" si="105"/>
        <v>0.19141887163649041</v>
      </c>
      <c r="AV112" s="33">
        <f t="shared" si="106"/>
        <v>0.2023366990100218</v>
      </c>
      <c r="AW112" s="33">
        <f t="shared" si="107"/>
        <v>0.32798628612205949</v>
      </c>
      <c r="AX112" s="33">
        <f t="shared" si="108"/>
        <v>7.0130031737390894E-2</v>
      </c>
      <c r="AY112" s="33">
        <f t="shared" si="109"/>
        <v>0.29087415833900399</v>
      </c>
      <c r="AZ112" s="33">
        <f t="shared" si="110"/>
        <v>0.31487703033915915</v>
      </c>
      <c r="BA112" s="103">
        <f t="shared" si="111"/>
        <v>0.33419343676627433</v>
      </c>
      <c r="BB112" s="100">
        <f t="shared" si="112"/>
        <v>0.36877032239899032</v>
      </c>
      <c r="BC112" s="40" t="s">
        <v>58</v>
      </c>
      <c r="BD112" s="61">
        <v>364738.96279223659</v>
      </c>
      <c r="BE112" s="62">
        <f t="shared" si="119"/>
        <v>1.5666489548345406</v>
      </c>
      <c r="BF112" s="62">
        <f t="shared" si="120"/>
        <v>0.62246138626739389</v>
      </c>
      <c r="BG112" s="62">
        <f t="shared" si="121"/>
        <v>1.530655322811606</v>
      </c>
      <c r="BH112" s="62">
        <f t="shared" si="122"/>
        <v>3.0823305028387997</v>
      </c>
      <c r="BI112" s="62">
        <f t="shared" si="123"/>
        <v>3.1369682557798586</v>
      </c>
      <c r="BJ112" s="62">
        <f t="shared" si="124"/>
        <v>3.3401372716499318</v>
      </c>
      <c r="BK112" s="62">
        <f t="shared" si="125"/>
        <v>2.5974448693497507</v>
      </c>
      <c r="BL112" s="62">
        <f t="shared" si="126"/>
        <v>1.4333359862334838</v>
      </c>
      <c r="BM112" s="62">
        <f t="shared" si="127"/>
        <v>2.2112889885511082</v>
      </c>
      <c r="BN112" s="62">
        <f t="shared" si="128"/>
        <v>8.4052038083003833</v>
      </c>
      <c r="BO112" s="62">
        <f t="shared" si="129"/>
        <v>0.56052339941353035</v>
      </c>
      <c r="BP112" s="103">
        <f t="shared" si="117"/>
        <v>28.486998746030391</v>
      </c>
      <c r="BQ112" s="33">
        <f t="shared" si="118"/>
        <v>4.0471698140152395</v>
      </c>
      <c r="BR112" s="33">
        <f t="shared" si="78"/>
        <v>0.82603560626049755</v>
      </c>
      <c r="BS112" s="33">
        <f t="shared" si="79"/>
        <v>0.48541572219989298</v>
      </c>
      <c r="BT112" s="33">
        <f t="shared" si="80"/>
        <v>2.8373318449241252</v>
      </c>
      <c r="BU112" s="33">
        <f t="shared" si="81"/>
        <v>1.1619993012092251</v>
      </c>
      <c r="BV112" s="33">
        <f t="shared" si="82"/>
        <v>0.44143150409165344</v>
      </c>
      <c r="BW112" s="33">
        <f t="shared" si="83"/>
        <v>0.60003223946377149</v>
      </c>
      <c r="BX112" s="33">
        <f t="shared" si="84"/>
        <v>1.1961683268768846</v>
      </c>
      <c r="BY112" s="33">
        <f t="shared" si="85"/>
        <v>0.37981499133123542</v>
      </c>
      <c r="BZ112" s="33">
        <f t="shared" si="86"/>
        <v>1.8421768695266967</v>
      </c>
      <c r="CA112" s="33">
        <f t="shared" si="87"/>
        <v>7.5061161548047579</v>
      </c>
      <c r="CB112" s="107">
        <f t="shared" si="113"/>
        <v>21.323692374703981</v>
      </c>
      <c r="CC112" s="60">
        <f t="shared" si="114"/>
        <v>49.810691120734376</v>
      </c>
      <c r="CD112" s="60"/>
      <c r="CE112" s="60"/>
      <c r="CF112" s="60"/>
    </row>
    <row r="113" spans="1:84" x14ac:dyDescent="0.2">
      <c r="A113" s="22" t="s">
        <v>59</v>
      </c>
      <c r="B113" s="22">
        <v>41941.305566823998</v>
      </c>
      <c r="C113" s="22">
        <v>15526.1041673541</v>
      </c>
      <c r="D113" s="22">
        <v>40865.762524572732</v>
      </c>
      <c r="E113" s="22">
        <v>70835.616331554993</v>
      </c>
      <c r="F113" s="22">
        <v>62123.729751215702</v>
      </c>
      <c r="G113" s="22">
        <v>147297.43647213999</v>
      </c>
      <c r="H113" s="22">
        <v>69223.867890736728</v>
      </c>
      <c r="I113" s="22">
        <v>32892.842152212099</v>
      </c>
      <c r="J113" s="22">
        <v>78282.685966103731</v>
      </c>
      <c r="K113" s="22">
        <v>82666.187374572197</v>
      </c>
      <c r="L113" s="22">
        <v>30518.0166124762</v>
      </c>
      <c r="M113" s="89">
        <v>672173.5548097624</v>
      </c>
      <c r="N113" s="28">
        <f>'GDP by Eco_Activity N''MN'!M113</f>
        <v>192683.31141221046</v>
      </c>
      <c r="O113" s="28">
        <f>'GDP by Eco_Activity N''MN'!N113</f>
        <v>16485.886961832828</v>
      </c>
      <c r="P113" s="28">
        <f>'GDP by Eco_Activity N''MN'!O113</f>
        <v>23696.86691510435</v>
      </c>
      <c r="Q113" s="28">
        <f>'GDP by Eco_Activity N''MN'!P113</f>
        <v>16937.581334477385</v>
      </c>
      <c r="R113" s="28">
        <f>'GDP by Eco_Activity N''MN'!Q113</f>
        <v>14119.991050016091</v>
      </c>
      <c r="S113" s="28">
        <f>'GDP by Eco_Activity N''MN'!R113</f>
        <v>57044.905564501314</v>
      </c>
      <c r="T113" s="28">
        <f>'GDP by Eco_Activity N''MN'!S113</f>
        <v>21411.786034048961</v>
      </c>
      <c r="U113" s="28">
        <f>'GDP by Eco_Activity N''MN'!T113</f>
        <v>31969.52872456974</v>
      </c>
      <c r="V113" s="28">
        <f>'GDP by Eco_Activity N''MN'!U113</f>
        <v>51306.265807518226</v>
      </c>
      <c r="W113" s="28">
        <f>'GDP by Eco_Activity N''MN'!V113</f>
        <v>29434.255744337599</v>
      </c>
      <c r="X113" s="28">
        <f>'GDP by Eco_Activity N''MN'!W113</f>
        <v>2041390.1268204791</v>
      </c>
      <c r="Y113" s="90">
        <f t="shared" si="115"/>
        <v>2496480.5063690962</v>
      </c>
      <c r="Z113" s="98">
        <f t="shared" si="116"/>
        <v>3168654.0611788584</v>
      </c>
      <c r="AA113" s="93"/>
      <c r="AB113" s="22" t="s">
        <v>59</v>
      </c>
      <c r="AD113" s="57">
        <f t="shared" si="130"/>
        <v>0.94586008738747318</v>
      </c>
      <c r="AE113" s="37">
        <f t="shared" si="131"/>
        <v>0.56115715441838188</v>
      </c>
      <c r="AF113" s="37">
        <f t="shared" si="132"/>
        <v>2.4232375942706814</v>
      </c>
      <c r="AG113" s="37">
        <f t="shared" si="133"/>
        <v>2.1042129728804002</v>
      </c>
      <c r="AH113" s="37">
        <f t="shared" si="134"/>
        <v>2.9515550028418001</v>
      </c>
      <c r="AI113" s="37">
        <f t="shared" si="135"/>
        <v>6.8990235833205125</v>
      </c>
      <c r="AJ113" s="37">
        <f t="shared" si="136"/>
        <v>3.5292336796145753</v>
      </c>
      <c r="AK113" s="37">
        <f t="shared" si="137"/>
        <v>3.1372102096323844</v>
      </c>
      <c r="AL113" s="37">
        <f t="shared" si="138"/>
        <v>4.7484902775876847</v>
      </c>
      <c r="AM113" s="37">
        <f t="shared" si="139"/>
        <v>2.0345176091157757</v>
      </c>
      <c r="AN113" s="37">
        <f t="shared" si="140"/>
        <v>3.9217031921336543</v>
      </c>
      <c r="AO113" s="103">
        <f t="shared" si="99"/>
        <v>2.5859321540646034</v>
      </c>
      <c r="AP113" s="33">
        <f t="shared" si="100"/>
        <v>9.4735729616850879</v>
      </c>
      <c r="AQ113" s="33">
        <f t="shared" si="101"/>
        <v>1.3298960592462723</v>
      </c>
      <c r="AR113" s="33">
        <f t="shared" si="102"/>
        <v>2.2917072144749087</v>
      </c>
      <c r="AS113" s="33">
        <f t="shared" si="103"/>
        <v>0.94317460640916762</v>
      </c>
      <c r="AT113" s="33">
        <f t="shared" si="104"/>
        <v>1.508134393203717</v>
      </c>
      <c r="AU113" s="33">
        <f t="shared" si="105"/>
        <v>6.7819742097577267</v>
      </c>
      <c r="AV113" s="33">
        <f t="shared" si="106"/>
        <v>1.9795697611115757</v>
      </c>
      <c r="AW113" s="33">
        <f t="shared" si="107"/>
        <v>2.4033524365801662</v>
      </c>
      <c r="AX113" s="33">
        <f t="shared" si="108"/>
        <v>2.5972884312612976</v>
      </c>
      <c r="AY113" s="33">
        <f t="shared" si="109"/>
        <v>1.2742208727494517</v>
      </c>
      <c r="AZ113" s="33">
        <f t="shared" si="110"/>
        <v>23.478456979068508</v>
      </c>
      <c r="BA113" s="103">
        <f t="shared" si="111"/>
        <v>10.7270802204678</v>
      </c>
      <c r="BB113" s="100">
        <f t="shared" si="112"/>
        <v>6.4317042233197608</v>
      </c>
      <c r="BC113" s="35" t="s">
        <v>59</v>
      </c>
      <c r="BD113" s="64">
        <v>7475535.1673955359</v>
      </c>
      <c r="BE113" s="59">
        <f t="shared" si="119"/>
        <v>0.56104753208506775</v>
      </c>
      <c r="BF113" s="59">
        <f t="shared" si="120"/>
        <v>0.20769220958348286</v>
      </c>
      <c r="BG113" s="59">
        <f t="shared" si="121"/>
        <v>0.54666002646617595</v>
      </c>
      <c r="BH113" s="59">
        <f t="shared" si="122"/>
        <v>0.94756582298620906</v>
      </c>
      <c r="BI113" s="59">
        <f t="shared" si="123"/>
        <v>0.83102718882479032</v>
      </c>
      <c r="BJ113" s="59">
        <f t="shared" si="124"/>
        <v>1.9703931982632645</v>
      </c>
      <c r="BK113" s="59">
        <f t="shared" si="125"/>
        <v>0.92600551453032898</v>
      </c>
      <c r="BL113" s="59">
        <f t="shared" si="126"/>
        <v>0.44000652014418806</v>
      </c>
      <c r="BM113" s="59">
        <f t="shared" si="127"/>
        <v>1.0471850404440981</v>
      </c>
      <c r="BN113" s="59">
        <f t="shared" si="128"/>
        <v>1.1058230016109063</v>
      </c>
      <c r="BO113" s="59">
        <f t="shared" si="129"/>
        <v>0.40823855321529612</v>
      </c>
      <c r="BP113" s="103">
        <f t="shared" si="117"/>
        <v>8.9916446081538073</v>
      </c>
      <c r="BQ113" s="33">
        <f t="shared" si="118"/>
        <v>2.5775186270622683</v>
      </c>
      <c r="BR113" s="33">
        <f t="shared" si="78"/>
        <v>0.22053119399044288</v>
      </c>
      <c r="BS113" s="33">
        <f t="shared" si="79"/>
        <v>0.31699224716991464</v>
      </c>
      <c r="BT113" s="33">
        <f t="shared" si="80"/>
        <v>0.22657349547829647</v>
      </c>
      <c r="BU113" s="33">
        <f t="shared" si="81"/>
        <v>0.18888267841478795</v>
      </c>
      <c r="BV113" s="33">
        <f t="shared" si="82"/>
        <v>0.76308791661233888</v>
      </c>
      <c r="BW113" s="33">
        <f t="shared" si="83"/>
        <v>0.28642479173178437</v>
      </c>
      <c r="BX113" s="33">
        <f t="shared" si="84"/>
        <v>0.42765538531615083</v>
      </c>
      <c r="BY113" s="33">
        <f t="shared" si="85"/>
        <v>0.68632231216421724</v>
      </c>
      <c r="BZ113" s="33">
        <f t="shared" si="86"/>
        <v>0.39374111799667239</v>
      </c>
      <c r="CA113" s="33">
        <f t="shared" si="87"/>
        <v>27.307611844620567</v>
      </c>
      <c r="CB113" s="107">
        <f t="shared" si="113"/>
        <v>33.395341610557438</v>
      </c>
      <c r="CC113" s="60">
        <f t="shared" si="114"/>
        <v>42.386986218711243</v>
      </c>
      <c r="CD113" s="60"/>
      <c r="CE113" s="60"/>
      <c r="CF113" s="60"/>
    </row>
    <row r="114" spans="1:84" x14ac:dyDescent="0.2">
      <c r="A114" s="22" t="s">
        <v>60</v>
      </c>
      <c r="B114" s="22">
        <v>15249.4762940195</v>
      </c>
      <c r="C114" s="22">
        <v>14667.511228048301</v>
      </c>
      <c r="D114" s="22">
        <v>20263.332974761099</v>
      </c>
      <c r="E114" s="22">
        <v>15261.5014440046</v>
      </c>
      <c r="F114" s="22">
        <v>13193.0390037257</v>
      </c>
      <c r="G114" s="22">
        <v>26736.085228073</v>
      </c>
      <c r="H114" s="22">
        <v>23153.8303647967</v>
      </c>
      <c r="I114" s="22">
        <v>11272.319227468401</v>
      </c>
      <c r="J114" s="22">
        <v>28809.006943788001</v>
      </c>
      <c r="K114" s="22">
        <v>31616.165186151</v>
      </c>
      <c r="L114" s="22">
        <v>10900.169102370406</v>
      </c>
      <c r="M114" s="89">
        <v>211122.43699720671</v>
      </c>
      <c r="N114" s="28">
        <f>'GDP by Eco_Activity N''MN'!M114</f>
        <v>64033.299349845038</v>
      </c>
      <c r="O114" s="28">
        <f>'GDP by Eco_Activity N''MN'!N114</f>
        <v>31283.221688659702</v>
      </c>
      <c r="P114" s="28">
        <f>'GDP by Eco_Activity N''MN'!O114</f>
        <v>30709.103141594427</v>
      </c>
      <c r="Q114" s="28">
        <f>'GDP by Eco_Activity N''MN'!P114</f>
        <v>32031.188571765917</v>
      </c>
      <c r="R114" s="28">
        <f>'GDP by Eco_Activity N''MN'!Q114</f>
        <v>29107.497880138184</v>
      </c>
      <c r="S114" s="28">
        <f>'GDP by Eco_Activity N''MN'!R114</f>
        <v>30337.797449277215</v>
      </c>
      <c r="T114" s="28">
        <f>'GDP by Eco_Activity N''MN'!S114</f>
        <v>30389.94115046084</v>
      </c>
      <c r="U114" s="28">
        <f>'GDP by Eco_Activity N''MN'!T114</f>
        <v>42913.053150724685</v>
      </c>
      <c r="V114" s="28">
        <f>'GDP by Eco_Activity N''MN'!U114</f>
        <v>42178.339152971159</v>
      </c>
      <c r="W114" s="28">
        <f>'GDP by Eco_Activity N''MN'!V114</f>
        <v>130146.43420242524</v>
      </c>
      <c r="X114" s="28">
        <f>'GDP by Eco_Activity N''MN'!W114</f>
        <v>644109.59865303198</v>
      </c>
      <c r="Y114" s="90">
        <f t="shared" si="115"/>
        <v>1107239.4743908944</v>
      </c>
      <c r="Z114" s="98">
        <f t="shared" si="116"/>
        <v>1318361.9113881011</v>
      </c>
      <c r="AA114" s="93"/>
      <c r="AB114" s="22" t="s">
        <v>60</v>
      </c>
      <c r="AD114" s="57">
        <f t="shared" si="130"/>
        <v>0.34390610366416241</v>
      </c>
      <c r="AE114" s="37">
        <f t="shared" si="131"/>
        <v>0.53012518622911631</v>
      </c>
      <c r="AF114" s="37">
        <f t="shared" si="132"/>
        <v>1.2015650073858308</v>
      </c>
      <c r="AG114" s="37">
        <f t="shared" si="133"/>
        <v>0.45335173161755821</v>
      </c>
      <c r="AH114" s="37">
        <f t="shared" si="134"/>
        <v>0.62681330354881948</v>
      </c>
      <c r="AI114" s="37">
        <f t="shared" si="135"/>
        <v>1.2522477439655268</v>
      </c>
      <c r="AJ114" s="37">
        <f t="shared" si="136"/>
        <v>1.1804494667143262</v>
      </c>
      <c r="AK114" s="37">
        <f t="shared" si="137"/>
        <v>1.0751164281579428</v>
      </c>
      <c r="AL114" s="37">
        <f t="shared" si="138"/>
        <v>1.747503776745311</v>
      </c>
      <c r="AM114" s="37">
        <f t="shared" si="139"/>
        <v>0.77811311791213766</v>
      </c>
      <c r="AN114" s="37">
        <f t="shared" si="140"/>
        <v>1.4007210398491943</v>
      </c>
      <c r="AO114" s="103">
        <f t="shared" si="99"/>
        <v>0.81221329576119483</v>
      </c>
      <c r="AP114" s="33">
        <f t="shared" si="100"/>
        <v>3.1482961805156995</v>
      </c>
      <c r="AQ114" s="33">
        <f t="shared" si="101"/>
        <v>2.5235787034445836</v>
      </c>
      <c r="AR114" s="33">
        <f t="shared" si="102"/>
        <v>2.9698556130552558</v>
      </c>
      <c r="AS114" s="33">
        <f t="shared" si="103"/>
        <v>1.7836669284354654</v>
      </c>
      <c r="AT114" s="33">
        <f t="shared" si="104"/>
        <v>3.1089268043899114</v>
      </c>
      <c r="AU114" s="33">
        <f t="shared" si="105"/>
        <v>3.6068104214706396</v>
      </c>
      <c r="AV114" s="33">
        <f t="shared" si="106"/>
        <v>2.8096212267275567</v>
      </c>
      <c r="AW114" s="33">
        <f t="shared" si="107"/>
        <v>3.2260466439602293</v>
      </c>
      <c r="AX114" s="33">
        <f t="shared" si="108"/>
        <v>2.1352033832049901</v>
      </c>
      <c r="AY114" s="33">
        <f t="shared" si="109"/>
        <v>5.6340919374713891</v>
      </c>
      <c r="AZ114" s="33">
        <f t="shared" si="110"/>
        <v>7.4080398955070441</v>
      </c>
      <c r="BA114" s="103">
        <f t="shared" si="111"/>
        <v>4.757676510895088</v>
      </c>
      <c r="BB114" s="100">
        <f t="shared" si="112"/>
        <v>2.6759986131727294</v>
      </c>
      <c r="BC114" s="35" t="s">
        <v>60</v>
      </c>
      <c r="BD114" s="64">
        <v>3401553.8508823486</v>
      </c>
      <c r="BE114" s="59">
        <f t="shared" si="119"/>
        <v>0.44830912466853501</v>
      </c>
      <c r="BF114" s="59">
        <f t="shared" si="120"/>
        <v>0.43120032405906522</v>
      </c>
      <c r="BG114" s="59">
        <f t="shared" si="121"/>
        <v>0.59570813407833823</v>
      </c>
      <c r="BH114" s="59">
        <f t="shared" si="122"/>
        <v>0.44866264398683064</v>
      </c>
      <c r="BI114" s="59">
        <f t="shared" si="123"/>
        <v>0.38785330416872515</v>
      </c>
      <c r="BJ114" s="59">
        <f t="shared" si="124"/>
        <v>0.78599623584197464</v>
      </c>
      <c r="BK114" s="59">
        <f t="shared" si="125"/>
        <v>0.68068392798751942</v>
      </c>
      <c r="BL114" s="59">
        <f t="shared" si="126"/>
        <v>0.33138735182876522</v>
      </c>
      <c r="BM114" s="59">
        <f t="shared" si="127"/>
        <v>0.8469366709074756</v>
      </c>
      <c r="BN114" s="59">
        <f t="shared" si="128"/>
        <v>0.92946243311567456</v>
      </c>
      <c r="BO114" s="59">
        <f t="shared" si="129"/>
        <v>0.32044675992834715</v>
      </c>
      <c r="BP114" s="103">
        <f t="shared" si="117"/>
        <v>6.2066469105712505</v>
      </c>
      <c r="BQ114" s="33">
        <f t="shared" si="118"/>
        <v>1.8824720159357484</v>
      </c>
      <c r="BR114" s="33">
        <f t="shared" si="78"/>
        <v>0.91967445056161512</v>
      </c>
      <c r="BS114" s="33">
        <f t="shared" si="79"/>
        <v>0.90279632449824698</v>
      </c>
      <c r="BT114" s="33">
        <f t="shared" si="80"/>
        <v>0.94166342724390972</v>
      </c>
      <c r="BU114" s="33">
        <f t="shared" si="81"/>
        <v>0.85571180572631012</v>
      </c>
      <c r="BV114" s="33">
        <f t="shared" si="82"/>
        <v>0.89188055751073059</v>
      </c>
      <c r="BW114" s="33">
        <f t="shared" si="83"/>
        <v>0.89341349520536961</v>
      </c>
      <c r="BX114" s="33">
        <f t="shared" si="84"/>
        <v>1.2615720647666131</v>
      </c>
      <c r="BY114" s="33">
        <f t="shared" si="85"/>
        <v>1.2399727007711572</v>
      </c>
      <c r="BZ114" s="33">
        <f t="shared" si="86"/>
        <v>3.8260877207240389</v>
      </c>
      <c r="CA114" s="33">
        <f t="shared" si="87"/>
        <v>18.935746041061577</v>
      </c>
      <c r="CB114" s="107">
        <f t="shared" si="113"/>
        <v>32.550990604005321</v>
      </c>
      <c r="CC114" s="60">
        <f t="shared" si="114"/>
        <v>38.757637514576572</v>
      </c>
      <c r="CD114" s="60"/>
      <c r="CE114" s="60"/>
      <c r="CF114" s="60"/>
    </row>
    <row r="115" spans="1:84" x14ac:dyDescent="0.2">
      <c r="A115" s="22" t="s">
        <v>61</v>
      </c>
      <c r="B115" s="22">
        <v>377.83220878644443</v>
      </c>
      <c r="C115" s="22">
        <v>283.63911823698697</v>
      </c>
      <c r="D115" s="22">
        <v>652.61735471096176</v>
      </c>
      <c r="E115" s="22">
        <v>734.55647294794778</v>
      </c>
      <c r="F115" s="22">
        <v>1101.8347094219218</v>
      </c>
      <c r="G115" s="22">
        <v>1269.1129458959001</v>
      </c>
      <c r="H115" s="22">
        <v>947.86559118493312</v>
      </c>
      <c r="I115" s="22">
        <v>449.21735471096099</v>
      </c>
      <c r="J115" s="22">
        <v>888.52559118493502</v>
      </c>
      <c r="K115" s="22">
        <v>962.26897956181165</v>
      </c>
      <c r="L115" s="22">
        <v>182.637603206644</v>
      </c>
      <c r="M115" s="89">
        <v>7850.1079298494442</v>
      </c>
      <c r="N115" s="28">
        <f>'GDP by Eco_Activity N''MN'!M115</f>
        <v>488.63587415900025</v>
      </c>
      <c r="O115" s="28">
        <f>'GDP by Eco_Activity N''MN'!N115</f>
        <v>143.23851222484984</v>
      </c>
      <c r="P115" s="28">
        <f>'GDP by Eco_Activity N''MN'!O115</f>
        <v>366.54632100000015</v>
      </c>
      <c r="Q115" s="28">
        <f>'GDP by Eco_Activity N''MN'!P115</f>
        <v>467.75412130000024</v>
      </c>
      <c r="R115" s="28">
        <f>'GDP by Eco_Activity N''MN'!Q115</f>
        <v>330.55041282657658</v>
      </c>
      <c r="S115" s="28">
        <f>'GDP by Eco_Activity N''MN'!R115</f>
        <v>383.63911823698714</v>
      </c>
      <c r="T115" s="28">
        <f>'GDP by Eco_Activity N''MN'!S115</f>
        <v>258.26376032066412</v>
      </c>
      <c r="U115" s="28">
        <f>'GDP by Eco_Activity N''MN'!T115</f>
        <v>386.84521700000022</v>
      </c>
      <c r="V115" s="28">
        <f>'GDP by Eco_Activity N''MN'!U115</f>
        <v>456.52364786660024</v>
      </c>
      <c r="W115" s="28">
        <f>'GDP by Eco_Activity N''MN'!V115</f>
        <v>367.27823647397389</v>
      </c>
      <c r="X115" s="28">
        <f>'GDP by Eco_Activity N''MN'!W115</f>
        <v>1441.6311580031759</v>
      </c>
      <c r="Y115" s="90">
        <f t="shared" si="115"/>
        <v>5090.9063794118283</v>
      </c>
      <c r="Z115" s="98">
        <f t="shared" si="116"/>
        <v>12941.014309261273</v>
      </c>
      <c r="AA115" s="93"/>
      <c r="AB115" s="22" t="s">
        <v>61</v>
      </c>
      <c r="AD115" s="57">
        <f t="shared" si="130"/>
        <v>8.5208698487258521E-3</v>
      </c>
      <c r="AE115" s="37">
        <f t="shared" si="131"/>
        <v>1.025151697785698E-2</v>
      </c>
      <c r="AF115" s="37">
        <f t="shared" si="132"/>
        <v>3.8698578245252538E-2</v>
      </c>
      <c r="AG115" s="37">
        <f t="shared" si="133"/>
        <v>2.1820425087510663E-2</v>
      </c>
      <c r="AH115" s="37">
        <f t="shared" si="134"/>
        <v>5.2349170951626153E-2</v>
      </c>
      <c r="AI115" s="37">
        <f t="shared" si="135"/>
        <v>5.9441904444068418E-2</v>
      </c>
      <c r="AJ115" s="37">
        <f t="shared" si="136"/>
        <v>4.8324938638762381E-2</v>
      </c>
      <c r="AK115" s="37">
        <f t="shared" si="137"/>
        <v>4.2844861657796933E-2</v>
      </c>
      <c r="AL115" s="37">
        <f t="shared" si="138"/>
        <v>5.389640223837492E-2</v>
      </c>
      <c r="AM115" s="37">
        <f t="shared" si="139"/>
        <v>2.3682635498278367E-2</v>
      </c>
      <c r="AN115" s="37">
        <f t="shared" si="140"/>
        <v>2.3469758228204188E-2</v>
      </c>
      <c r="AO115" s="103">
        <f t="shared" si="99"/>
        <v>3.0200305209002805E-2</v>
      </c>
      <c r="AP115" s="33">
        <f t="shared" si="100"/>
        <v>2.4024538355783682E-2</v>
      </c>
      <c r="AQ115" s="33">
        <f t="shared" si="101"/>
        <v>1.1554873170072297E-2</v>
      </c>
      <c r="AR115" s="33">
        <f t="shared" si="102"/>
        <v>3.5448435073056457E-2</v>
      </c>
      <c r="AS115" s="33">
        <f t="shared" si="103"/>
        <v>2.6047037091143591E-2</v>
      </c>
      <c r="AT115" s="33">
        <f t="shared" si="104"/>
        <v>3.5305578063442124E-2</v>
      </c>
      <c r="AU115" s="33">
        <f t="shared" si="105"/>
        <v>4.5610218475960543E-2</v>
      </c>
      <c r="AV115" s="33">
        <f t="shared" si="106"/>
        <v>2.3877089445446739E-2</v>
      </c>
      <c r="AW115" s="33">
        <f t="shared" si="107"/>
        <v>2.9081610894745723E-2</v>
      </c>
      <c r="AX115" s="33">
        <f t="shared" si="108"/>
        <v>2.3110697505242639E-2</v>
      </c>
      <c r="AY115" s="33">
        <f t="shared" si="109"/>
        <v>1.5899623862980689E-2</v>
      </c>
      <c r="AZ115" s="33">
        <f t="shared" si="110"/>
        <v>1.6580503000462894E-2</v>
      </c>
      <c r="BA115" s="103">
        <f t="shared" si="111"/>
        <v>2.1875020048231043E-2</v>
      </c>
      <c r="BB115" s="100">
        <f t="shared" si="112"/>
        <v>2.6267549180156148E-2</v>
      </c>
      <c r="BC115" s="35" t="s">
        <v>61</v>
      </c>
      <c r="BD115" s="64">
        <v>19723.046045715262</v>
      </c>
      <c r="BE115" s="59">
        <f t="shared" si="119"/>
        <v>1.915688925081259</v>
      </c>
      <c r="BF115" s="59">
        <f t="shared" si="120"/>
        <v>1.4381101052015555</v>
      </c>
      <c r="BG115" s="59">
        <f t="shared" si="121"/>
        <v>3.3089075247215161</v>
      </c>
      <c r="BH115" s="59">
        <f t="shared" si="122"/>
        <v>3.7243561225043464</v>
      </c>
      <c r="BI115" s="59">
        <f t="shared" si="123"/>
        <v>5.5865341837565206</v>
      </c>
      <c r="BJ115" s="59">
        <f t="shared" si="124"/>
        <v>6.4346700958577792</v>
      </c>
      <c r="BK115" s="59">
        <f t="shared" si="125"/>
        <v>4.8058783059569663</v>
      </c>
      <c r="BL115" s="59">
        <f t="shared" si="126"/>
        <v>2.2776266590350094</v>
      </c>
      <c r="BM115" s="59">
        <f t="shared" si="127"/>
        <v>4.5050120003038927</v>
      </c>
      <c r="BN115" s="59">
        <f t="shared" si="128"/>
        <v>4.8789065204806938</v>
      </c>
      <c r="BO115" s="59">
        <f t="shared" si="129"/>
        <v>0.92601113835720694</v>
      </c>
      <c r="BP115" s="103">
        <f t="shared" si="117"/>
        <v>39.801701581256729</v>
      </c>
      <c r="BQ115" s="33">
        <f t="shared" si="118"/>
        <v>2.4774868599221977</v>
      </c>
      <c r="BR115" s="33">
        <f t="shared" si="78"/>
        <v>0.72624944388834767</v>
      </c>
      <c r="BS115" s="33">
        <f t="shared" si="79"/>
        <v>1.8584670955510474</v>
      </c>
      <c r="BT115" s="33">
        <f t="shared" si="80"/>
        <v>2.3716119721863023</v>
      </c>
      <c r="BU115" s="33">
        <f t="shared" si="81"/>
        <v>1.6759602551269563</v>
      </c>
      <c r="BV115" s="33">
        <f t="shared" si="82"/>
        <v>1.9451311797770248</v>
      </c>
      <c r="BW115" s="33">
        <f t="shared" si="83"/>
        <v>1.309451692816844</v>
      </c>
      <c r="BX115" s="33">
        <f t="shared" si="84"/>
        <v>1.9613867761772046</v>
      </c>
      <c r="BY115" s="33">
        <f t="shared" si="85"/>
        <v>2.3146711051043654</v>
      </c>
      <c r="BZ115" s="33">
        <f t="shared" si="86"/>
        <v>1.8621780612521732</v>
      </c>
      <c r="CA115" s="33">
        <f t="shared" si="87"/>
        <v>7.3093737887224748</v>
      </c>
      <c r="CB115" s="107">
        <f t="shared" si="113"/>
        <v>25.81196823052494</v>
      </c>
      <c r="CC115" s="60">
        <f t="shared" si="114"/>
        <v>65.613669811781676</v>
      </c>
      <c r="CD115" s="60"/>
      <c r="CE115" s="60"/>
      <c r="CF115" s="60"/>
    </row>
    <row r="116" spans="1:84" x14ac:dyDescent="0.2">
      <c r="A116" s="22" t="s">
        <v>62</v>
      </c>
      <c r="B116" s="22">
        <v>29021.468520563503</v>
      </c>
      <c r="C116" s="22">
        <v>44079.587352078117</v>
      </c>
      <c r="D116" s="22">
        <v>42210.069127566174</v>
      </c>
      <c r="E116" s="22">
        <v>61460.609947018405</v>
      </c>
      <c r="F116" s="22">
        <v>92725.530121247575</v>
      </c>
      <c r="G116" s="22">
        <v>52723.290159239943</v>
      </c>
      <c r="H116" s="22">
        <v>73380.772986519645</v>
      </c>
      <c r="I116" s="22">
        <v>51492.520818383622</v>
      </c>
      <c r="J116" s="22">
        <v>55371.619750751815</v>
      </c>
      <c r="K116" s="22">
        <v>83060.41021910921</v>
      </c>
      <c r="L116" s="22">
        <v>20554.079844253367</v>
      </c>
      <c r="M116" s="89">
        <v>606079.95884673134</v>
      </c>
      <c r="N116" s="28">
        <f>'GDP by Eco_Activity N''MN'!M116</f>
        <v>60348.948000000004</v>
      </c>
      <c r="O116" s="28">
        <f>'GDP by Eco_Activity N''MN'!N116</f>
        <v>21651.603069958328</v>
      </c>
      <c r="P116" s="28">
        <f>'GDP by Eco_Activity N''MN'!O116</f>
        <v>39781.945665054307</v>
      </c>
      <c r="Q116" s="28">
        <f>'GDP by Eco_Activity N''MN'!P116</f>
        <v>55860.439983488512</v>
      </c>
      <c r="R116" s="28">
        <f>'GDP by Eco_Activity N''MN'!Q116</f>
        <v>20287.056668809644</v>
      </c>
      <c r="S116" s="28">
        <f>'GDP by Eco_Activity N''MN'!R116</f>
        <v>20651.259429999998</v>
      </c>
      <c r="T116" s="28">
        <f>'GDP by Eco_Activity N''MN'!S116</f>
        <v>47919.247599578186</v>
      </c>
      <c r="U116" s="28">
        <f>'GDP by Eco_Activity N''MN'!T116</f>
        <v>33121.205487000007</v>
      </c>
      <c r="V116" s="28">
        <f>'GDP by Eco_Activity N''MN'!U116</f>
        <v>37327.685409174061</v>
      </c>
      <c r="W116" s="28">
        <f>'GDP by Eco_Activity N''MN'!V116</f>
        <v>30287.124360096004</v>
      </c>
      <c r="X116" s="28">
        <f>'GDP by Eco_Activity N''MN'!W116</f>
        <v>1131394.1161074224</v>
      </c>
      <c r="Y116" s="90">
        <f t="shared" si="115"/>
        <v>1498630.6317805815</v>
      </c>
      <c r="Z116" s="98">
        <f t="shared" si="116"/>
        <v>2104710.5906273127</v>
      </c>
      <c r="AA116" s="93"/>
      <c r="AB116" s="22" t="s">
        <v>62</v>
      </c>
      <c r="AD116" s="57">
        <f t="shared" si="130"/>
        <v>0.65449199494367727</v>
      </c>
      <c r="AE116" s="37">
        <f t="shared" si="131"/>
        <v>1.5931604953700367</v>
      </c>
      <c r="AF116" s="37">
        <f t="shared" si="132"/>
        <v>2.5029516164094145</v>
      </c>
      <c r="AG116" s="37">
        <f t="shared" si="133"/>
        <v>1.8257229832847184</v>
      </c>
      <c r="AH116" s="37">
        <f t="shared" si="134"/>
        <v>4.4054744204274146</v>
      </c>
      <c r="AI116" s="37">
        <f t="shared" si="135"/>
        <v>2.4694199092028648</v>
      </c>
      <c r="AJ116" s="37">
        <f t="shared" si="136"/>
        <v>3.7411647651493332</v>
      </c>
      <c r="AK116" s="37">
        <f t="shared" si="137"/>
        <v>4.9111858830440758</v>
      </c>
      <c r="AL116" s="37">
        <f t="shared" si="138"/>
        <v>3.3587452294952698</v>
      </c>
      <c r="AM116" s="37">
        <f t="shared" si="139"/>
        <v>2.0442199232613656</v>
      </c>
      <c r="AN116" s="37">
        <f t="shared" si="140"/>
        <v>2.6412922425510814</v>
      </c>
      <c r="AO116" s="103">
        <f t="shared" si="99"/>
        <v>2.3316621760870735</v>
      </c>
      <c r="AP116" s="33">
        <f t="shared" si="100"/>
        <v>2.9671493490987886</v>
      </c>
      <c r="AQ116" s="33">
        <f t="shared" si="101"/>
        <v>1.7466079723684362</v>
      </c>
      <c r="AR116" s="33">
        <f t="shared" si="102"/>
        <v>3.8472837870538514</v>
      </c>
      <c r="AS116" s="33">
        <f t="shared" si="103"/>
        <v>3.1106063761314098</v>
      </c>
      <c r="AT116" s="33">
        <f t="shared" si="104"/>
        <v>2.1668291283421022</v>
      </c>
      <c r="AU116" s="33">
        <f t="shared" si="105"/>
        <v>2.4551939821324238</v>
      </c>
      <c r="AV116" s="33">
        <f t="shared" si="106"/>
        <v>4.4302466581955438</v>
      </c>
      <c r="AW116" s="33">
        <f t="shared" si="107"/>
        <v>2.4899312903689093</v>
      </c>
      <c r="AX116" s="33">
        <f t="shared" si="108"/>
        <v>1.8896476668703908</v>
      </c>
      <c r="AY116" s="33">
        <f t="shared" si="109"/>
        <v>1.3111419011373142</v>
      </c>
      <c r="AZ116" s="33">
        <f t="shared" si="110"/>
        <v>13.0124015651886</v>
      </c>
      <c r="BA116" s="103">
        <f t="shared" si="111"/>
        <v>6.4394378273522417</v>
      </c>
      <c r="BB116" s="100">
        <f t="shared" si="112"/>
        <v>4.2721217694453166</v>
      </c>
      <c r="BC116" s="35" t="s">
        <v>62</v>
      </c>
      <c r="BD116" s="64">
        <v>2644232.2971781832</v>
      </c>
      <c r="BE116" s="59">
        <f t="shared" si="119"/>
        <v>1.0975385389375218</v>
      </c>
      <c r="BF116" s="59">
        <f t="shared" si="120"/>
        <v>1.667008885683684</v>
      </c>
      <c r="BG116" s="59">
        <f t="shared" si="121"/>
        <v>1.5963071464111165</v>
      </c>
      <c r="BH116" s="59">
        <f t="shared" si="122"/>
        <v>2.3243271785389905</v>
      </c>
      <c r="BI116" s="59">
        <f t="shared" si="123"/>
        <v>3.5067089309891752</v>
      </c>
      <c r="BJ116" s="59">
        <f t="shared" si="124"/>
        <v>1.993897821137125</v>
      </c>
      <c r="BK116" s="59">
        <f t="shared" si="125"/>
        <v>2.7751258111788668</v>
      </c>
      <c r="BL116" s="59">
        <f t="shared" si="126"/>
        <v>1.9473523893242792</v>
      </c>
      <c r="BM116" s="59">
        <f t="shared" si="127"/>
        <v>2.0940527732696612</v>
      </c>
      <c r="BN116" s="59">
        <f t="shared" si="128"/>
        <v>3.1411918804466574</v>
      </c>
      <c r="BO116" s="59">
        <f t="shared" si="129"/>
        <v>0.77731747948876662</v>
      </c>
      <c r="BP116" s="103">
        <f t="shared" si="117"/>
        <v>22.920828835405842</v>
      </c>
      <c r="BQ116" s="33">
        <f t="shared" si="118"/>
        <v>2.2822861691993528</v>
      </c>
      <c r="BR116" s="33">
        <f t="shared" si="78"/>
        <v>0.81882378840406855</v>
      </c>
      <c r="BS116" s="33">
        <f t="shared" si="79"/>
        <v>1.504479984890434</v>
      </c>
      <c r="BT116" s="33">
        <f t="shared" si="80"/>
        <v>2.1125390550255547</v>
      </c>
      <c r="BU116" s="33">
        <f t="shared" si="81"/>
        <v>0.76721915432540344</v>
      </c>
      <c r="BV116" s="33">
        <f t="shared" si="82"/>
        <v>0.78099263260789076</v>
      </c>
      <c r="BW116" s="33">
        <f t="shared" si="83"/>
        <v>1.812217771135904</v>
      </c>
      <c r="BX116" s="33">
        <f t="shared" si="84"/>
        <v>1.2525830473497206</v>
      </c>
      <c r="BY116" s="33">
        <f t="shared" si="85"/>
        <v>1.4116643779371669</v>
      </c>
      <c r="BZ116" s="33">
        <f t="shared" si="86"/>
        <v>1.1454033139379316</v>
      </c>
      <c r="CA116" s="33">
        <f t="shared" si="87"/>
        <v>42.7872436667081</v>
      </c>
      <c r="CB116" s="107">
        <f t="shared" si="113"/>
        <v>56.675452961521529</v>
      </c>
      <c r="CC116" s="60">
        <f t="shared" si="114"/>
        <v>79.596281796927371</v>
      </c>
      <c r="CD116" s="60"/>
      <c r="CE116" s="60"/>
      <c r="CF116" s="60"/>
    </row>
    <row r="117" spans="1:84" x14ac:dyDescent="0.2">
      <c r="A117" s="22" t="s">
        <v>63</v>
      </c>
      <c r="B117" s="22">
        <v>25705.4283029465</v>
      </c>
      <c r="C117" s="22">
        <v>55849.323424295602</v>
      </c>
      <c r="D117" s="22">
        <v>43056.683893928799</v>
      </c>
      <c r="E117" s="22">
        <v>56074.370394245598</v>
      </c>
      <c r="F117" s="22">
        <v>54072.718035038502</v>
      </c>
      <c r="G117" s="22">
        <v>48648.617305774897</v>
      </c>
      <c r="H117" s="22">
        <v>42806.752764174402</v>
      </c>
      <c r="I117" s="22">
        <v>53773.399149265228</v>
      </c>
      <c r="J117" s="22">
        <v>53654.685117931498</v>
      </c>
      <c r="K117" s="22">
        <v>30092.306072788899</v>
      </c>
      <c r="L117" s="22">
        <v>41727.289193012803</v>
      </c>
      <c r="M117" s="89">
        <v>505461.57365340274</v>
      </c>
      <c r="N117" s="28">
        <f>'GDP by Eco_Activity N''MN'!M117</f>
        <v>22842.297975449113</v>
      </c>
      <c r="O117" s="28">
        <f>'GDP by Eco_Activity N''MN'!N117</f>
        <v>45879.927611828469</v>
      </c>
      <c r="P117" s="28">
        <f>'GDP by Eco_Activity N''MN'!O117</f>
        <v>19165.489225482223</v>
      </c>
      <c r="Q117" s="28">
        <f>'GDP by Eco_Activity N''MN'!P117</f>
        <v>38231.544102679574</v>
      </c>
      <c r="R117" s="28">
        <f>'GDP by Eco_Activity N''MN'!Q117</f>
        <v>22656.798270371528</v>
      </c>
      <c r="S117" s="28">
        <f>'GDP by Eco_Activity N''MN'!R117</f>
        <v>2482.9868773804415</v>
      </c>
      <c r="T117" s="28">
        <f>'GDP by Eco_Activity N''MN'!S117</f>
        <v>25243.530221149878</v>
      </c>
      <c r="U117" s="28">
        <f>'GDP by Eco_Activity N''MN'!T117</f>
        <v>33204.302554395872</v>
      </c>
      <c r="V117" s="28">
        <f>'GDP by Eco_Activity N''MN'!U117</f>
        <v>16365.457171130649</v>
      </c>
      <c r="W117" s="28">
        <f>'GDP by Eco_Activity N''MN'!V117</f>
        <v>27594.238256875622</v>
      </c>
      <c r="X117" s="28">
        <f>'GDP by Eco_Activity N''MN'!W117</f>
        <v>8666.0370232836922</v>
      </c>
      <c r="Y117" s="90">
        <f t="shared" si="115"/>
        <v>262332.60929002706</v>
      </c>
      <c r="Z117" s="98">
        <f t="shared" si="116"/>
        <v>767794.1829434298</v>
      </c>
      <c r="AA117" s="93"/>
      <c r="AB117" s="22" t="s">
        <v>63</v>
      </c>
      <c r="AD117" s="57">
        <f t="shared" si="130"/>
        <v>0.57970867459571462</v>
      </c>
      <c r="AE117" s="37">
        <f t="shared" si="131"/>
        <v>2.0185519220505452</v>
      </c>
      <c r="AF117" s="37">
        <f t="shared" si="132"/>
        <v>2.5531537563665734</v>
      </c>
      <c r="AG117" s="37">
        <f t="shared" si="133"/>
        <v>1.6657216205671721</v>
      </c>
      <c r="AH117" s="37">
        <f t="shared" si="134"/>
        <v>2.5690441007439468</v>
      </c>
      <c r="AI117" s="37">
        <f t="shared" si="135"/>
        <v>2.2785729753820698</v>
      </c>
      <c r="AJ117" s="37">
        <f t="shared" si="136"/>
        <v>2.1824124853687192</v>
      </c>
      <c r="AK117" s="37">
        <f t="shared" si="137"/>
        <v>5.1287284946997804</v>
      </c>
      <c r="AL117" s="37">
        <f t="shared" si="138"/>
        <v>3.2545989893581977</v>
      </c>
      <c r="AM117" s="37">
        <f t="shared" si="139"/>
        <v>0.74060905127484655</v>
      </c>
      <c r="AN117" s="37">
        <f t="shared" si="140"/>
        <v>5.362145427249791</v>
      </c>
      <c r="AO117" s="103">
        <f t="shared" si="99"/>
        <v>1.9445711998062147</v>
      </c>
      <c r="AP117" s="33">
        <f t="shared" si="100"/>
        <v>1.1230769021818643</v>
      </c>
      <c r="AQ117" s="33">
        <f t="shared" si="101"/>
        <v>3.7010768708250006</v>
      </c>
      <c r="AR117" s="33">
        <f t="shared" si="102"/>
        <v>1.8534808877617117</v>
      </c>
      <c r="AS117" s="33">
        <f t="shared" si="103"/>
        <v>2.1289356992228519</v>
      </c>
      <c r="AT117" s="33">
        <f t="shared" si="104"/>
        <v>2.4199375616025516</v>
      </c>
      <c r="AU117" s="33">
        <f t="shared" si="105"/>
        <v>0.2951981916513185</v>
      </c>
      <c r="AV117" s="33">
        <f t="shared" si="106"/>
        <v>2.3338234844132217</v>
      </c>
      <c r="AW117" s="33">
        <f t="shared" si="107"/>
        <v>2.4961782244766688</v>
      </c>
      <c r="AX117" s="33">
        <f t="shared" si="108"/>
        <v>0.82847215469443181</v>
      </c>
      <c r="AY117" s="33">
        <f t="shared" si="109"/>
        <v>1.1945657692159066</v>
      </c>
      <c r="AZ117" s="33">
        <f t="shared" si="110"/>
        <v>9.9669913534402979E-2</v>
      </c>
      <c r="BA117" s="103">
        <f t="shared" si="111"/>
        <v>1.1272120639914609</v>
      </c>
      <c r="BB117" s="100">
        <f t="shared" si="112"/>
        <v>1.558461414131272</v>
      </c>
      <c r="BC117" s="35" t="s">
        <v>63</v>
      </c>
      <c r="BD117" s="64">
        <v>1804404.9884218415</v>
      </c>
      <c r="BE117" s="59">
        <f t="shared" si="119"/>
        <v>1.4245930635244384</v>
      </c>
      <c r="BF117" s="59">
        <f t="shared" si="120"/>
        <v>3.0951656519827191</v>
      </c>
      <c r="BG117" s="59">
        <f t="shared" si="121"/>
        <v>2.386198451578589</v>
      </c>
      <c r="BH117" s="59">
        <f t="shared" si="122"/>
        <v>3.1076377395347952</v>
      </c>
      <c r="BI117" s="59">
        <f t="shared" si="123"/>
        <v>2.9967063038509596</v>
      </c>
      <c r="BJ117" s="59">
        <f t="shared" si="124"/>
        <v>2.6961030155610284</v>
      </c>
      <c r="BK117" s="59">
        <f t="shared" si="125"/>
        <v>2.3723472856065313</v>
      </c>
      <c r="BL117" s="59">
        <f t="shared" si="126"/>
        <v>2.9801180718468427</v>
      </c>
      <c r="BM117" s="59">
        <f t="shared" si="127"/>
        <v>2.9735389484185948</v>
      </c>
      <c r="BN117" s="59">
        <f t="shared" si="128"/>
        <v>1.6677135269454149</v>
      </c>
      <c r="BO117" s="59">
        <f t="shared" si="129"/>
        <v>2.3125234889484587</v>
      </c>
      <c r="BP117" s="103">
        <f t="shared" si="117"/>
        <v>28.012645547798371</v>
      </c>
      <c r="BQ117" s="33">
        <f t="shared" si="118"/>
        <v>1.2659185782581612</v>
      </c>
      <c r="BR117" s="33">
        <f t="shared" si="78"/>
        <v>2.5426624236921285</v>
      </c>
      <c r="BS117" s="33">
        <f t="shared" si="79"/>
        <v>1.0621500909418697</v>
      </c>
      <c r="BT117" s="33">
        <f t="shared" si="80"/>
        <v>2.1187895371602488</v>
      </c>
      <c r="BU117" s="33">
        <f t="shared" si="81"/>
        <v>1.2556381973975526</v>
      </c>
      <c r="BV117" s="33">
        <f t="shared" si="82"/>
        <v>0.1376069614810862</v>
      </c>
      <c r="BW117" s="33">
        <f t="shared" si="83"/>
        <v>1.3989947036905628</v>
      </c>
      <c r="BX117" s="33">
        <f t="shared" si="84"/>
        <v>1.8401801573069709</v>
      </c>
      <c r="BY117" s="33">
        <f t="shared" si="85"/>
        <v>0.90697250762114734</v>
      </c>
      <c r="BZ117" s="33">
        <f t="shared" si="86"/>
        <v>1.5292707808910426</v>
      </c>
      <c r="CA117" s="33">
        <f t="shared" si="87"/>
        <v>0.48027117409285885</v>
      </c>
      <c r="CB117" s="107">
        <f t="shared" si="113"/>
        <v>14.538455112533631</v>
      </c>
      <c r="CC117" s="60">
        <f t="shared" si="114"/>
        <v>42.551100660332004</v>
      </c>
      <c r="CD117" s="60"/>
      <c r="CE117" s="60"/>
      <c r="CF117" s="60"/>
    </row>
    <row r="118" spans="1:84" x14ac:dyDescent="0.2">
      <c r="A118" s="22" t="s">
        <v>64</v>
      </c>
      <c r="B118" s="22">
        <v>20415.724648535299</v>
      </c>
      <c r="C118" s="22">
        <v>39548.918841980303</v>
      </c>
      <c r="D118" s="22">
        <v>10060.121757623096</v>
      </c>
      <c r="E118" s="22">
        <v>17744.3062580025</v>
      </c>
      <c r="F118" s="22">
        <v>16814.206353741301</v>
      </c>
      <c r="G118" s="22">
        <v>30371.242223003541</v>
      </c>
      <c r="H118" s="22">
        <v>2184.9160192381401</v>
      </c>
      <c r="I118" s="22">
        <v>12185.788689348999</v>
      </c>
      <c r="J118" s="22">
        <v>1063.41350406829</v>
      </c>
      <c r="K118" s="22">
        <v>5591.5618571569503</v>
      </c>
      <c r="L118" s="22">
        <v>328.10299135989999</v>
      </c>
      <c r="M118" s="89">
        <v>156308.30314405833</v>
      </c>
      <c r="N118" s="28">
        <f>'GDP by Eco_Activity N''MN'!M118</f>
        <v>79187.576071972013</v>
      </c>
      <c r="O118" s="28">
        <f>'GDP by Eco_Activity N''MN'!N118</f>
        <v>6217.7190257215725</v>
      </c>
      <c r="P118" s="28">
        <f>'GDP by Eco_Activity N''MN'!O118</f>
        <v>3368.4363901670476</v>
      </c>
      <c r="Q118" s="28">
        <f>'GDP by Eco_Activity N''MN'!P118</f>
        <v>7168.9470211940452</v>
      </c>
      <c r="R118" s="28">
        <f>'GDP by Eco_Activity N''MN'!Q118</f>
        <v>3337.0699883809343</v>
      </c>
      <c r="S118" s="28">
        <f>'GDP by Eco_Activity N''MN'!R118</f>
        <v>7177.1302838423962</v>
      </c>
      <c r="T118" s="28">
        <f>'GDP by Eco_Activity N''MN'!S118</f>
        <v>3981.2252949739755</v>
      </c>
      <c r="U118" s="28">
        <f>'GDP by Eco_Activity N''MN'!T118</f>
        <v>6319.8667604385828</v>
      </c>
      <c r="V118" s="28">
        <f>'GDP by Eco_Activity N''MN'!U118</f>
        <v>5779.0067025000699</v>
      </c>
      <c r="W118" s="28">
        <f>'GDP by Eco_Activity N''MN'!V118</f>
        <v>4629.8071431694043</v>
      </c>
      <c r="X118" s="28">
        <f>'GDP by Eco_Activity N''MN'!W118</f>
        <v>56595.657345444219</v>
      </c>
      <c r="Y118" s="90">
        <f t="shared" si="115"/>
        <v>183762.44202780427</v>
      </c>
      <c r="Z118" s="98">
        <f t="shared" si="116"/>
        <v>340070.7451718626</v>
      </c>
      <c r="AA118" s="93"/>
      <c r="AB118" s="22" t="s">
        <v>64</v>
      </c>
      <c r="AD118" s="57">
        <f t="shared" si="130"/>
        <v>0.46041530751529408</v>
      </c>
      <c r="AE118" s="37">
        <f t="shared" si="131"/>
        <v>1.4294093687941081</v>
      </c>
      <c r="AF118" s="37">
        <f t="shared" si="132"/>
        <v>0.59654008000839587</v>
      </c>
      <c r="AG118" s="37">
        <f t="shared" si="133"/>
        <v>0.52710488531768362</v>
      </c>
      <c r="AH118" s="37">
        <f t="shared" si="134"/>
        <v>0.79885826367706703</v>
      </c>
      <c r="AI118" s="37">
        <f t="shared" si="135"/>
        <v>1.422508913730296</v>
      </c>
      <c r="AJ118" s="37">
        <f t="shared" si="136"/>
        <v>0.11139335950420819</v>
      </c>
      <c r="AK118" s="37">
        <f t="shared" si="137"/>
        <v>1.1622401163068092</v>
      </c>
      <c r="AL118" s="37">
        <f t="shared" si="138"/>
        <v>6.4504795955905234E-2</v>
      </c>
      <c r="AM118" s="37">
        <f t="shared" si="139"/>
        <v>0.13761528651731653</v>
      </c>
      <c r="AN118" s="37">
        <f t="shared" si="140"/>
        <v>4.2162718662348782E-2</v>
      </c>
      <c r="AO118" s="103">
        <f t="shared" si="99"/>
        <v>0.60133675916764484</v>
      </c>
      <c r="AP118" s="33">
        <f t="shared" si="100"/>
        <v>3.8933796293957359</v>
      </c>
      <c r="AQ118" s="33">
        <f t="shared" si="101"/>
        <v>0.50157568403516395</v>
      </c>
      <c r="AR118" s="33">
        <f t="shared" si="102"/>
        <v>0.32575909737355463</v>
      </c>
      <c r="AS118" s="33">
        <f t="shared" si="103"/>
        <v>0.39920509614435451</v>
      </c>
      <c r="AT118" s="33">
        <f t="shared" si="104"/>
        <v>0.3564272813047909</v>
      </c>
      <c r="AU118" s="33">
        <f t="shared" si="105"/>
        <v>0.85327711569357922</v>
      </c>
      <c r="AV118" s="33">
        <f t="shared" si="106"/>
        <v>0.36807360178036863</v>
      </c>
      <c r="AW118" s="33">
        <f t="shared" si="107"/>
        <v>0.47510450680772387</v>
      </c>
      <c r="AX118" s="33">
        <f t="shared" si="108"/>
        <v>0.29255193330373808</v>
      </c>
      <c r="AY118" s="33">
        <f t="shared" si="109"/>
        <v>0.20042622955621556</v>
      </c>
      <c r="AZ118" s="33">
        <f t="shared" si="110"/>
        <v>0.65091855237720964</v>
      </c>
      <c r="BA118" s="103">
        <f t="shared" si="111"/>
        <v>0.78960538730915264</v>
      </c>
      <c r="BB118" s="100">
        <f t="shared" si="112"/>
        <v>0.69027240137903634</v>
      </c>
      <c r="BC118" s="35" t="s">
        <v>64</v>
      </c>
      <c r="BD118" s="64">
        <v>615025.72359447984</v>
      </c>
      <c r="BE118" s="59">
        <f t="shared" si="119"/>
        <v>3.3194911798512847</v>
      </c>
      <c r="BF118" s="59">
        <f t="shared" si="120"/>
        <v>6.4304495445880034</v>
      </c>
      <c r="BG118" s="59">
        <f t="shared" si="121"/>
        <v>1.6357237383222503</v>
      </c>
      <c r="BH118" s="59">
        <f t="shared" si="122"/>
        <v>2.8851323736992658</v>
      </c>
      <c r="BI118" s="59">
        <f t="shared" si="123"/>
        <v>2.7339029423796637</v>
      </c>
      <c r="BJ118" s="59">
        <f t="shared" si="124"/>
        <v>4.9382068193019135</v>
      </c>
      <c r="BK118" s="59">
        <f t="shared" si="125"/>
        <v>0.35525603814886531</v>
      </c>
      <c r="BL118" s="59">
        <f t="shared" si="126"/>
        <v>1.9813461814458606</v>
      </c>
      <c r="BM118" s="59">
        <f t="shared" si="127"/>
        <v>0.17290553277239129</v>
      </c>
      <c r="BN118" s="59">
        <f t="shared" si="128"/>
        <v>0.90915902256533465</v>
      </c>
      <c r="BO118" s="59">
        <f t="shared" si="129"/>
        <v>5.3347848516371366E-2</v>
      </c>
      <c r="BP118" s="103">
        <f t="shared" si="117"/>
        <v>25.414921221591207</v>
      </c>
      <c r="BQ118" s="33">
        <f t="shared" si="118"/>
        <v>12.875490086685337</v>
      </c>
      <c r="BR118" s="33">
        <f t="shared" si="78"/>
        <v>1.0109689379140923</v>
      </c>
      <c r="BS118" s="33">
        <f t="shared" si="79"/>
        <v>0.54769032593960942</v>
      </c>
      <c r="BT118" s="33">
        <f t="shared" si="80"/>
        <v>1.1656336875302673</v>
      </c>
      <c r="BU118" s="33">
        <f t="shared" si="81"/>
        <v>0.54259031132513202</v>
      </c>
      <c r="BV118" s="33">
        <f t="shared" si="82"/>
        <v>1.1669642436898577</v>
      </c>
      <c r="BW118" s="33">
        <f t="shared" si="83"/>
        <v>0.64732663077992092</v>
      </c>
      <c r="BX118" s="33">
        <f t="shared" si="84"/>
        <v>1.0275776309814346</v>
      </c>
      <c r="BY118" s="33">
        <f t="shared" si="85"/>
        <v>0.93963658442203402</v>
      </c>
      <c r="BZ118" s="33">
        <f t="shared" si="86"/>
        <v>0.75278268299263684</v>
      </c>
      <c r="CA118" s="33">
        <f t="shared" si="87"/>
        <v>9.2021610111971235</v>
      </c>
      <c r="CB118" s="107">
        <f t="shared" si="113"/>
        <v>29.878822133457444</v>
      </c>
      <c r="CC118" s="60">
        <f t="shared" si="114"/>
        <v>55.293743355048647</v>
      </c>
      <c r="CD118" s="60"/>
      <c r="CE118" s="60"/>
      <c r="CF118" s="60"/>
    </row>
    <row r="119" spans="1:84" x14ac:dyDescent="0.2">
      <c r="A119" s="22" t="s">
        <v>65</v>
      </c>
      <c r="B119" s="22">
        <v>15595.1484322699</v>
      </c>
      <c r="C119" s="22">
        <v>10388.964709301399</v>
      </c>
      <c r="D119" s="22">
        <v>10141.590968684401</v>
      </c>
      <c r="E119" s="22">
        <v>15779.7140682557</v>
      </c>
      <c r="F119" s="22">
        <v>20661.196780658</v>
      </c>
      <c r="G119" s="22">
        <v>301025.18774904159</v>
      </c>
      <c r="H119" s="22">
        <v>15378.2656877225</v>
      </c>
      <c r="I119" s="22">
        <v>12201.135250200001</v>
      </c>
      <c r="J119" s="22">
        <v>24709.574203014399</v>
      </c>
      <c r="K119" s="22">
        <v>19947.135363429501</v>
      </c>
      <c r="L119" s="22">
        <v>20801.506813265099</v>
      </c>
      <c r="M119" s="89">
        <v>466629.42002584244</v>
      </c>
      <c r="N119" s="28">
        <f>'GDP by Eco_Activity N''MN'!M119</f>
        <v>10020.602035335964</v>
      </c>
      <c r="O119" s="28">
        <f>'GDP by Eco_Activity N''MN'!N119</f>
        <v>6139.9386862157198</v>
      </c>
      <c r="P119" s="28">
        <f>'GDP by Eco_Activity N''MN'!O119</f>
        <v>8510.4718350279236</v>
      </c>
      <c r="Q119" s="28">
        <f>'GDP by Eco_Activity N''MN'!P119</f>
        <v>19841.505678623605</v>
      </c>
      <c r="R119" s="28">
        <f>'GDP by Eco_Activity N''MN'!Q119</f>
        <v>6421.380189764297</v>
      </c>
      <c r="S119" s="28">
        <f>'GDP by Eco_Activity N''MN'!R119</f>
        <v>20996.223310413763</v>
      </c>
      <c r="T119" s="28">
        <f>'GDP by Eco_Activity N''MN'!S119</f>
        <v>8683.0855679218566</v>
      </c>
      <c r="U119" s="28">
        <f>'GDP by Eco_Activity N''MN'!T119</f>
        <v>9587.2445092672151</v>
      </c>
      <c r="V119" s="28">
        <f>'GDP by Eco_Activity N''MN'!U119</f>
        <v>7808.0116131965588</v>
      </c>
      <c r="W119" s="28">
        <f>'GDP by Eco_Activity N''MN'!V119</f>
        <v>9730.9614730138128</v>
      </c>
      <c r="X119" s="28">
        <f>'GDP by Eco_Activity N''MN'!W119</f>
        <v>416820.34376669873</v>
      </c>
      <c r="Y119" s="90">
        <f t="shared" si="115"/>
        <v>524559.7686654795</v>
      </c>
      <c r="Z119" s="98">
        <f t="shared" si="116"/>
        <v>991189.18869132199</v>
      </c>
      <c r="AA119" s="93"/>
      <c r="AB119" s="22" t="s">
        <v>65</v>
      </c>
      <c r="AD119" s="57">
        <f t="shared" si="130"/>
        <v>0.35170169978293375</v>
      </c>
      <c r="AE119" s="37">
        <f t="shared" si="131"/>
        <v>0.37548645885570303</v>
      </c>
      <c r="AF119" s="37">
        <f t="shared" si="132"/>
        <v>0.60137100063298032</v>
      </c>
      <c r="AG119" s="37">
        <f t="shared" si="133"/>
        <v>0.46874553748995534</v>
      </c>
      <c r="AH119" s="37">
        <f t="shared" si="134"/>
        <v>0.98163228394149404</v>
      </c>
      <c r="AI119" s="37">
        <f t="shared" si="135"/>
        <v>14.099226158948989</v>
      </c>
      <c r="AJ119" s="37">
        <f t="shared" si="136"/>
        <v>0.78402861401557289</v>
      </c>
      <c r="AK119" s="37">
        <f t="shared" si="137"/>
        <v>1.1637038203905645</v>
      </c>
      <c r="AL119" s="37">
        <f t="shared" si="138"/>
        <v>1.4988393847031565</v>
      </c>
      <c r="AM119" s="37">
        <f t="shared" si="139"/>
        <v>0.49092379166377814</v>
      </c>
      <c r="AN119" s="37">
        <f t="shared" si="140"/>
        <v>2.6730877273794298</v>
      </c>
      <c r="AO119" s="103">
        <f t="shared" si="99"/>
        <v>1.7951792548858221</v>
      </c>
      <c r="AP119" s="33">
        <f t="shared" si="100"/>
        <v>0.49267839443903971</v>
      </c>
      <c r="AQ119" s="33">
        <f t="shared" si="101"/>
        <v>0.49530124049232344</v>
      </c>
      <c r="AR119" s="33">
        <f t="shared" si="102"/>
        <v>0.82304170305685009</v>
      </c>
      <c r="AS119" s="33">
        <f t="shared" si="103"/>
        <v>1.1048805575863236</v>
      </c>
      <c r="AT119" s="33">
        <f t="shared" si="104"/>
        <v>0.68585768090904775</v>
      </c>
      <c r="AU119" s="33">
        <f t="shared" si="105"/>
        <v>2.4962061657290602</v>
      </c>
      <c r="AV119" s="33">
        <f t="shared" si="106"/>
        <v>0.80277159486223626</v>
      </c>
      <c r="AW119" s="33">
        <f t="shared" si="107"/>
        <v>0.72073403552329918</v>
      </c>
      <c r="AX119" s="33">
        <f t="shared" si="108"/>
        <v>0.39526669725274721</v>
      </c>
      <c r="AY119" s="33">
        <f t="shared" si="109"/>
        <v>0.42125727005073937</v>
      </c>
      <c r="AZ119" s="33">
        <f t="shared" si="110"/>
        <v>4.7939383954841643</v>
      </c>
      <c r="BA119" s="103">
        <f t="shared" si="111"/>
        <v>2.2539710222246363</v>
      </c>
      <c r="BB119" s="100">
        <f t="shared" si="112"/>
        <v>2.011906496553022</v>
      </c>
      <c r="BC119" s="35" t="s">
        <v>65</v>
      </c>
      <c r="BD119" s="64">
        <v>2573210.3849717164</v>
      </c>
      <c r="BE119" s="59">
        <f t="shared" si="119"/>
        <v>0.60605804031221155</v>
      </c>
      <c r="BF119" s="59">
        <f t="shared" si="120"/>
        <v>0.40373553480026042</v>
      </c>
      <c r="BG119" s="59">
        <f t="shared" si="121"/>
        <v>0.39412210629625111</v>
      </c>
      <c r="BH119" s="59">
        <f t="shared" si="122"/>
        <v>0.61323062274323692</v>
      </c>
      <c r="BI119" s="59">
        <f t="shared" si="123"/>
        <v>0.8029346104510261</v>
      </c>
      <c r="BJ119" s="59">
        <f t="shared" si="124"/>
        <v>11.698428916155269</v>
      </c>
      <c r="BK119" s="59">
        <f t="shared" si="125"/>
        <v>0.59762955168904819</v>
      </c>
      <c r="BL119" s="59">
        <f t="shared" si="126"/>
        <v>0.47416003454121419</v>
      </c>
      <c r="BM119" s="59">
        <f t="shared" si="127"/>
        <v>0.96026249339445269</v>
      </c>
      <c r="BN119" s="59">
        <f t="shared" si="128"/>
        <v>0.77518478395417911</v>
      </c>
      <c r="BO119" s="59">
        <f t="shared" si="129"/>
        <v>0.80838733337747426</v>
      </c>
      <c r="BP119" s="103">
        <f t="shared" si="117"/>
        <v>18.134134027714623</v>
      </c>
      <c r="BQ119" s="33">
        <f t="shared" si="118"/>
        <v>0.38942023916346452</v>
      </c>
      <c r="BR119" s="33">
        <f t="shared" si="78"/>
        <v>0.23861005388734302</v>
      </c>
      <c r="BS119" s="33">
        <f t="shared" si="79"/>
        <v>0.33073361916816091</v>
      </c>
      <c r="BT119" s="33">
        <f t="shared" si="80"/>
        <v>0.77107980732953918</v>
      </c>
      <c r="BU119" s="33">
        <f t="shared" si="81"/>
        <v>0.24954742244423506</v>
      </c>
      <c r="BV119" s="33">
        <f t="shared" si="82"/>
        <v>0.81595439817271476</v>
      </c>
      <c r="BW119" s="33">
        <f t="shared" si="83"/>
        <v>0.33744172721490462</v>
      </c>
      <c r="BX119" s="33">
        <f t="shared" si="84"/>
        <v>0.37257911616008788</v>
      </c>
      <c r="BY119" s="33">
        <f t="shared" si="85"/>
        <v>0.30343463786706193</v>
      </c>
      <c r="BZ119" s="33">
        <f t="shared" si="86"/>
        <v>0.37816423910945668</v>
      </c>
      <c r="CA119" s="33">
        <f t="shared" si="87"/>
        <v>16.198455680151476</v>
      </c>
      <c r="CB119" s="107">
        <f t="shared" si="113"/>
        <v>20.385420940668446</v>
      </c>
      <c r="CC119" s="60">
        <f t="shared" si="114"/>
        <v>38.519554968383069</v>
      </c>
      <c r="CD119" s="60"/>
      <c r="CE119" s="60"/>
      <c r="CF119" s="60"/>
    </row>
    <row r="120" spans="1:84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89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90"/>
      <c r="Z120" s="98"/>
      <c r="AA120" s="93"/>
      <c r="AB120" s="22"/>
      <c r="AD120" s="5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10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103"/>
      <c r="BB120" s="100"/>
      <c r="BD120" s="61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10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107"/>
      <c r="CC120" s="60"/>
      <c r="CD120" s="60"/>
      <c r="CE120" s="60"/>
      <c r="CF120" s="60"/>
    </row>
    <row r="121" spans="1:84" x14ac:dyDescent="0.2">
      <c r="A121" s="28" t="s">
        <v>66</v>
      </c>
      <c r="B121" s="27">
        <v>4434197.6288130097</v>
      </c>
      <c r="C121" s="28">
        <v>2766801.4289947562</v>
      </c>
      <c r="D121" s="28">
        <v>1686411.7089134238</v>
      </c>
      <c r="E121" s="28">
        <v>3366371.0491524073</v>
      </c>
      <c r="F121" s="28">
        <v>2104779.673473883</v>
      </c>
      <c r="G121" s="28">
        <v>2135047.5859838338</v>
      </c>
      <c r="H121" s="28">
        <v>1961441.8929124754</v>
      </c>
      <c r="I121" s="28">
        <v>1048474.2798305013</v>
      </c>
      <c r="J121" s="28">
        <v>1648580.5253848531</v>
      </c>
      <c r="K121" s="28">
        <v>4063183.6757854284</v>
      </c>
      <c r="L121" s="28">
        <v>778182.72106085811</v>
      </c>
      <c r="M121" s="90">
        <v>25993472.170305427</v>
      </c>
      <c r="N121" s="28">
        <f>'GDP by Eco_Activity N''MN'!M121</f>
        <v>2033903.2822304606</v>
      </c>
      <c r="O121" s="28">
        <f>'GDP by Eco_Activity N''MN'!N121</f>
        <v>1239637.2518899196</v>
      </c>
      <c r="P121" s="28">
        <f>'GDP by Eco_Activity N''MN'!O121</f>
        <v>1034026.8061046329</v>
      </c>
      <c r="Q121" s="28">
        <f>'GDP by Eco_Activity N''MN'!P121</f>
        <v>1795805.48706265</v>
      </c>
      <c r="R121" s="28">
        <f>'GDP by Eco_Activity N''MN'!Q121</f>
        <v>936255.48980559455</v>
      </c>
      <c r="S121" s="28">
        <f>'GDP by Eco_Activity N''MN'!R121</f>
        <v>841125.36851624411</v>
      </c>
      <c r="T121" s="28">
        <f>'GDP by Eco_Activity N''MN'!S121</f>
        <v>1081638.3668149048</v>
      </c>
      <c r="U121" s="28">
        <f>'GDP by Eco_Activity N''MN'!T121</f>
        <v>1330205.6010586845</v>
      </c>
      <c r="V121" s="28">
        <f>'GDP by Eco_Activity N''MN'!U121</f>
        <v>1975378.0592863471</v>
      </c>
      <c r="W121" s="28">
        <f>'GDP by Eco_Activity N''MN'!V121</f>
        <v>2309980.6614237763</v>
      </c>
      <c r="X121" s="28">
        <f>'GDP by Eco_Activity N''MN'!W121</f>
        <v>8694737.1739140153</v>
      </c>
      <c r="Y121" s="90">
        <f t="shared" si="115"/>
        <v>23272693.548107229</v>
      </c>
      <c r="Z121" s="98">
        <f t="shared" si="116"/>
        <v>49266165.718412653</v>
      </c>
      <c r="AA121" s="94"/>
      <c r="AB121" s="28" t="s">
        <v>66</v>
      </c>
      <c r="AD121" s="57">
        <f t="shared" ref="AD121:AN121" si="141">B121/B$121*100</f>
        <v>100</v>
      </c>
      <c r="AE121" s="37">
        <f t="shared" si="141"/>
        <v>100</v>
      </c>
      <c r="AF121" s="37">
        <f t="shared" si="141"/>
        <v>100</v>
      </c>
      <c r="AG121" s="37">
        <f t="shared" si="141"/>
        <v>100</v>
      </c>
      <c r="AH121" s="37">
        <f t="shared" si="141"/>
        <v>100</v>
      </c>
      <c r="AI121" s="37">
        <f t="shared" si="141"/>
        <v>100</v>
      </c>
      <c r="AJ121" s="37">
        <f t="shared" si="141"/>
        <v>100</v>
      </c>
      <c r="AK121" s="37">
        <f t="shared" si="141"/>
        <v>100</v>
      </c>
      <c r="AL121" s="37">
        <f t="shared" si="141"/>
        <v>100</v>
      </c>
      <c r="AM121" s="37">
        <f t="shared" si="141"/>
        <v>100</v>
      </c>
      <c r="AN121" s="37">
        <f t="shared" si="141"/>
        <v>100</v>
      </c>
      <c r="AO121" s="103">
        <f t="shared" si="99"/>
        <v>100</v>
      </c>
      <c r="AP121" s="33">
        <f t="shared" si="100"/>
        <v>100</v>
      </c>
      <c r="AQ121" s="33">
        <f t="shared" si="101"/>
        <v>100</v>
      </c>
      <c r="AR121" s="33">
        <f t="shared" si="102"/>
        <v>100</v>
      </c>
      <c r="AS121" s="33">
        <f t="shared" si="103"/>
        <v>100</v>
      </c>
      <c r="AT121" s="33">
        <f t="shared" si="104"/>
        <v>100</v>
      </c>
      <c r="AU121" s="33">
        <f t="shared" si="105"/>
        <v>100</v>
      </c>
      <c r="AV121" s="33">
        <f t="shared" si="106"/>
        <v>100</v>
      </c>
      <c r="AW121" s="33">
        <f t="shared" si="107"/>
        <v>100</v>
      </c>
      <c r="AX121" s="33">
        <f t="shared" si="108"/>
        <v>100</v>
      </c>
      <c r="AY121" s="33">
        <f t="shared" si="109"/>
        <v>100</v>
      </c>
      <c r="AZ121" s="33">
        <f t="shared" si="110"/>
        <v>100</v>
      </c>
      <c r="BA121" s="103">
        <f t="shared" si="111"/>
        <v>100</v>
      </c>
      <c r="BB121" s="100">
        <f t="shared" si="112"/>
        <v>100</v>
      </c>
      <c r="BC121" s="76" t="s">
        <v>66</v>
      </c>
      <c r="BD121" s="63">
        <v>89043615.25619024</v>
      </c>
      <c r="BE121" s="75">
        <f t="shared" ref="BE121:BO121" si="142">B121/$BD121*100</f>
        <v>4.9798041286343073</v>
      </c>
      <c r="BF121" s="59">
        <f t="shared" si="142"/>
        <v>3.1072429180175392</v>
      </c>
      <c r="BG121" s="59">
        <f t="shared" si="142"/>
        <v>1.8939164858270801</v>
      </c>
      <c r="BH121" s="59">
        <f t="shared" si="142"/>
        <v>3.7805866703265729</v>
      </c>
      <c r="BI121" s="59">
        <f t="shared" si="142"/>
        <v>2.3637625981583898</v>
      </c>
      <c r="BJ121" s="59">
        <f t="shared" si="142"/>
        <v>2.3977548304176777</v>
      </c>
      <c r="BK121" s="59">
        <f t="shared" si="142"/>
        <v>2.2027877992926816</v>
      </c>
      <c r="BL121" s="59">
        <f t="shared" si="142"/>
        <v>1.1774839518969467</v>
      </c>
      <c r="BM121" s="59">
        <f t="shared" si="142"/>
        <v>1.8514303587535943</v>
      </c>
      <c r="BN121" s="59">
        <f t="shared" si="142"/>
        <v>4.5631387091540621</v>
      </c>
      <c r="BO121" s="59">
        <f t="shared" si="142"/>
        <v>0.87393432849949293</v>
      </c>
      <c r="BP121" s="103">
        <f t="shared" si="117"/>
        <v>29.191842778978337</v>
      </c>
      <c r="BQ121" s="33">
        <f t="shared" si="118"/>
        <v>2.2841652109234922</v>
      </c>
      <c r="BR121" s="33">
        <f t="shared" si="78"/>
        <v>1.3921685999870057</v>
      </c>
      <c r="BS121" s="33">
        <f t="shared" si="79"/>
        <v>1.1612587866402337</v>
      </c>
      <c r="BT121" s="33">
        <f t="shared" si="80"/>
        <v>2.0167706375082375</v>
      </c>
      <c r="BU121" s="33">
        <f t="shared" si="81"/>
        <v>1.0514571843381064</v>
      </c>
      <c r="BV121" s="33">
        <f t="shared" si="82"/>
        <v>0.94462176327434078</v>
      </c>
      <c r="BW121" s="33">
        <f t="shared" si="83"/>
        <v>1.2147287188451281</v>
      </c>
      <c r="BX121" s="33">
        <f t="shared" si="84"/>
        <v>1.4938809450082495</v>
      </c>
      <c r="BY121" s="33">
        <f t="shared" si="85"/>
        <v>2.2184387433090218</v>
      </c>
      <c r="BZ121" s="33">
        <f t="shared" si="86"/>
        <v>2.5942125718701528</v>
      </c>
      <c r="CA121" s="33">
        <f t="shared" si="87"/>
        <v>9.7645823890888845</v>
      </c>
      <c r="CB121" s="107">
        <f t="shared" si="113"/>
        <v>26.136285550792856</v>
      </c>
      <c r="CC121" s="60">
        <f t="shared" si="114"/>
        <v>55.328128329771189</v>
      </c>
      <c r="CD121" s="60"/>
      <c r="CE121" s="60"/>
      <c r="CF121" s="60"/>
    </row>
    <row r="122" spans="1:84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89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90"/>
      <c r="Z122" s="98"/>
      <c r="AA122" s="93"/>
      <c r="AB122" s="22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103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BD122" s="36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10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107"/>
      <c r="CC122" s="60"/>
    </row>
    <row r="123" spans="1:84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89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90"/>
      <c r="Z123" s="98"/>
      <c r="AA123" s="93"/>
      <c r="AB123" s="22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103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BD123" s="48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10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107"/>
      <c r="CC123" s="60"/>
    </row>
    <row r="124" spans="1:84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89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90"/>
      <c r="Z124" s="98"/>
      <c r="AA124" s="93"/>
      <c r="AB124" s="22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103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BD124" s="68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10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107"/>
      <c r="CC124" s="60"/>
    </row>
    <row r="125" spans="1:84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89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90"/>
      <c r="Z125" s="98"/>
      <c r="AA125" s="93"/>
      <c r="AB125" s="22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103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10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107"/>
      <c r="CC125" s="60"/>
    </row>
    <row r="126" spans="1:84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89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90"/>
      <c r="Z126" s="98"/>
      <c r="AA126" s="93"/>
      <c r="AB126" s="22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103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10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107"/>
      <c r="CC126" s="60"/>
    </row>
    <row r="127" spans="1:84" x14ac:dyDescent="0.2">
      <c r="A127" s="28" t="s">
        <v>0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89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90">
        <f t="shared" si="115"/>
        <v>0</v>
      </c>
      <c r="Z127" s="98">
        <f t="shared" si="116"/>
        <v>0</v>
      </c>
      <c r="AA127" s="93"/>
      <c r="AB127" s="78" t="s">
        <v>80</v>
      </c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103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103" t="e">
        <f t="shared" si="117"/>
        <v>#DIV/0!</v>
      </c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107"/>
      <c r="CC127" s="60"/>
    </row>
    <row r="128" spans="1:84" x14ac:dyDescent="0.2">
      <c r="A128" s="24">
        <v>2015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89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90">
        <f t="shared" si="115"/>
        <v>0</v>
      </c>
      <c r="Z128" s="98">
        <f t="shared" si="116"/>
        <v>0</v>
      </c>
      <c r="AA128" s="93"/>
      <c r="AB128" s="24">
        <v>2015</v>
      </c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103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BC128" s="30">
        <v>2015</v>
      </c>
      <c r="BD128" s="21" t="s">
        <v>77</v>
      </c>
      <c r="BE128" s="176" t="s">
        <v>79</v>
      </c>
      <c r="BF128" s="176"/>
      <c r="BG128" s="176"/>
      <c r="BH128" s="176"/>
      <c r="BI128" s="176"/>
      <c r="BJ128" s="176"/>
      <c r="BK128" s="176"/>
      <c r="BL128" s="176"/>
      <c r="BM128" s="176"/>
      <c r="BN128" s="176"/>
      <c r="BO128" s="176"/>
      <c r="BP128" s="103" t="e">
        <f t="shared" si="117"/>
        <v>#VALUE!</v>
      </c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107"/>
      <c r="CC128" s="60"/>
    </row>
    <row r="129" spans="1:81" x14ac:dyDescent="0.2">
      <c r="A129" s="24" t="s">
        <v>1</v>
      </c>
      <c r="B129" s="24">
        <v>1</v>
      </c>
      <c r="C129" s="24">
        <v>2</v>
      </c>
      <c r="D129" s="24">
        <v>3</v>
      </c>
      <c r="E129" s="24">
        <v>4</v>
      </c>
      <c r="F129" s="24">
        <v>5</v>
      </c>
      <c r="G129" s="24">
        <v>6</v>
      </c>
      <c r="H129" s="24">
        <v>7</v>
      </c>
      <c r="I129" s="24">
        <v>8</v>
      </c>
      <c r="J129" s="24">
        <v>9</v>
      </c>
      <c r="K129" s="24">
        <v>10</v>
      </c>
      <c r="L129" s="24">
        <v>11</v>
      </c>
      <c r="M129" s="89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90">
        <f t="shared" si="115"/>
        <v>0</v>
      </c>
      <c r="Z129" s="98">
        <f t="shared" si="116"/>
        <v>0</v>
      </c>
      <c r="AA129" s="93"/>
      <c r="AB129" s="24" t="s">
        <v>1</v>
      </c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103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BD129" s="21" t="s">
        <v>78</v>
      </c>
      <c r="BE129" s="54" t="s">
        <v>2</v>
      </c>
      <c r="BF129" s="54" t="s">
        <v>3</v>
      </c>
      <c r="BG129" s="54" t="s">
        <v>4</v>
      </c>
      <c r="BH129" s="54" t="s">
        <v>5</v>
      </c>
      <c r="BI129" s="54" t="s">
        <v>6</v>
      </c>
      <c r="BJ129" s="54" t="s">
        <v>7</v>
      </c>
      <c r="BK129" s="54" t="s">
        <v>8</v>
      </c>
      <c r="BL129" s="54" t="s">
        <v>9</v>
      </c>
      <c r="BM129" s="54" t="s">
        <v>10</v>
      </c>
      <c r="BN129" s="54" t="s">
        <v>11</v>
      </c>
      <c r="BO129" s="54" t="s">
        <v>12</v>
      </c>
      <c r="BP129" s="103" t="e">
        <f t="shared" si="117"/>
        <v>#VALUE!</v>
      </c>
      <c r="BQ129" s="28" t="s">
        <v>85</v>
      </c>
      <c r="BR129" s="28" t="s">
        <v>86</v>
      </c>
      <c r="BS129" s="28" t="s">
        <v>87</v>
      </c>
      <c r="BT129" s="28" t="s">
        <v>88</v>
      </c>
      <c r="BU129" s="28" t="s">
        <v>89</v>
      </c>
      <c r="BV129" s="28" t="s">
        <v>90</v>
      </c>
      <c r="BW129" s="28" t="s">
        <v>91</v>
      </c>
      <c r="BX129" s="28" t="s">
        <v>92</v>
      </c>
      <c r="BY129" s="28" t="s">
        <v>93</v>
      </c>
      <c r="BZ129" s="28" t="s">
        <v>94</v>
      </c>
      <c r="CA129" s="28" t="s">
        <v>95</v>
      </c>
      <c r="CB129" s="107"/>
      <c r="CC129" s="60"/>
    </row>
    <row r="130" spans="1:81" x14ac:dyDescent="0.2">
      <c r="A130" s="28"/>
      <c r="B130" s="28" t="s">
        <v>2</v>
      </c>
      <c r="C130" s="28" t="s">
        <v>3</v>
      </c>
      <c r="D130" s="28" t="s">
        <v>4</v>
      </c>
      <c r="E130" s="28" t="s">
        <v>5</v>
      </c>
      <c r="F130" s="28" t="s">
        <v>6</v>
      </c>
      <c r="G130" s="28" t="s">
        <v>7</v>
      </c>
      <c r="H130" s="28" t="s">
        <v>8</v>
      </c>
      <c r="I130" s="28" t="s">
        <v>9</v>
      </c>
      <c r="J130" s="28" t="s">
        <v>10</v>
      </c>
      <c r="K130" s="28" t="s">
        <v>11</v>
      </c>
      <c r="L130" s="28" t="s">
        <v>12</v>
      </c>
      <c r="M130" s="90" t="s">
        <v>13</v>
      </c>
      <c r="N130" s="28" t="s">
        <v>85</v>
      </c>
      <c r="O130" s="28" t="s">
        <v>86</v>
      </c>
      <c r="P130" s="28" t="s">
        <v>87</v>
      </c>
      <c r="Q130" s="28" t="s">
        <v>88</v>
      </c>
      <c r="R130" s="28" t="s">
        <v>89</v>
      </c>
      <c r="S130" s="28" t="s">
        <v>90</v>
      </c>
      <c r="T130" s="28" t="s">
        <v>91</v>
      </c>
      <c r="U130" s="28" t="s">
        <v>92</v>
      </c>
      <c r="V130" s="28" t="s">
        <v>93</v>
      </c>
      <c r="W130" s="28" t="s">
        <v>94</v>
      </c>
      <c r="X130" s="28" t="s">
        <v>95</v>
      </c>
      <c r="Y130" s="90">
        <f t="shared" si="115"/>
        <v>0</v>
      </c>
      <c r="Z130" s="98" t="e">
        <f t="shared" si="116"/>
        <v>#VALUE!</v>
      </c>
      <c r="AA130" s="94"/>
      <c r="AB130" s="28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103" t="str">
        <f>AO4</f>
        <v>Total 1st 11</v>
      </c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BC130" s="55"/>
      <c r="BD130" s="56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103" t="e">
        <f t="shared" si="117"/>
        <v>#VALUE!</v>
      </c>
      <c r="CA130" s="32"/>
      <c r="CB130" s="107"/>
      <c r="CC130" s="60"/>
    </row>
    <row r="131" spans="1:81" x14ac:dyDescent="0.2">
      <c r="A131" s="22" t="s">
        <v>14</v>
      </c>
      <c r="B131" s="28">
        <v>677282.57512993773</v>
      </c>
      <c r="C131" s="28">
        <v>181587.34955401503</v>
      </c>
      <c r="D131" s="28">
        <v>820664.01164135267</v>
      </c>
      <c r="E131" s="28">
        <v>432271.05440031597</v>
      </c>
      <c r="F131" s="28">
        <v>831034.06482779293</v>
      </c>
      <c r="G131" s="28">
        <v>447601.56686721306</v>
      </c>
      <c r="H131" s="28">
        <v>627620.80790020339</v>
      </c>
      <c r="I131" s="28">
        <v>408614.07030436001</v>
      </c>
      <c r="J131" s="28">
        <v>512694.23523384932</v>
      </c>
      <c r="K131" s="28">
        <v>422105.96301564283</v>
      </c>
      <c r="L131" s="28">
        <v>349372.44627621875</v>
      </c>
      <c r="M131" s="90">
        <v>5710848.1451509017</v>
      </c>
      <c r="N131" s="28">
        <f>'GDP by Eco_Activity N''MN'!M131</f>
        <v>449293.60107375472</v>
      </c>
      <c r="O131" s="28">
        <f>'GDP by Eco_Activity N''MN'!N131</f>
        <v>443374.74173983937</v>
      </c>
      <c r="P131" s="28">
        <f>'GDP by Eco_Activity N''MN'!O131</f>
        <v>474765.88803038921</v>
      </c>
      <c r="Q131" s="28">
        <f>'GDP by Eco_Activity N''MN'!P131</f>
        <v>459316.3634505904</v>
      </c>
      <c r="R131" s="28">
        <f>'GDP by Eco_Activity N''MN'!Q131</f>
        <v>516672.66906288336</v>
      </c>
      <c r="S131" s="28">
        <f>'GDP by Eco_Activity N''MN'!R131</f>
        <v>307149.62690573657</v>
      </c>
      <c r="T131" s="28">
        <f>'GDP by Eco_Activity N''MN'!S131</f>
        <v>412445.3667550151</v>
      </c>
      <c r="U131" s="28">
        <f>'GDP by Eco_Activity N''MN'!T131</f>
        <v>438875.57514194597</v>
      </c>
      <c r="V131" s="28">
        <f>'GDP by Eco_Activity N''MN'!U131</f>
        <v>1061314.7552787613</v>
      </c>
      <c r="W131" s="28">
        <f>'GDP by Eco_Activity N''MN'!V131</f>
        <v>907461.40820610733</v>
      </c>
      <c r="X131" s="28">
        <f>'GDP by Eco_Activity N''MN'!W131</f>
        <v>99248.468234656713</v>
      </c>
      <c r="Y131" s="90">
        <f t="shared" si="115"/>
        <v>5569918.4638796793</v>
      </c>
      <c r="Z131" s="98">
        <f t="shared" si="116"/>
        <v>11280766.609030582</v>
      </c>
      <c r="AA131" s="94"/>
      <c r="AB131" s="22" t="s">
        <v>14</v>
      </c>
      <c r="AD131" s="37">
        <f t="shared" ref="AD131:AO131" si="143">B131/B$184*100</f>
        <v>20.890653889183934</v>
      </c>
      <c r="AE131" s="37">
        <f t="shared" si="143"/>
        <v>9.1288481892084583</v>
      </c>
      <c r="AF131" s="37">
        <f t="shared" si="143"/>
        <v>49.414436205978433</v>
      </c>
      <c r="AG131" s="37">
        <f t="shared" si="143"/>
        <v>14.595355808579679</v>
      </c>
      <c r="AH131" s="37">
        <f t="shared" si="143"/>
        <v>39.100624099646019</v>
      </c>
      <c r="AI131" s="37">
        <f t="shared" si="143"/>
        <v>20.198773069894749</v>
      </c>
      <c r="AJ131" s="37">
        <f t="shared" si="143"/>
        <v>30.323707087329453</v>
      </c>
      <c r="AK131" s="37">
        <f t="shared" si="143"/>
        <v>36.215245901066922</v>
      </c>
      <c r="AL131" s="37">
        <f t="shared" si="143"/>
        <v>29.674113239118142</v>
      </c>
      <c r="AM131" s="37">
        <f t="shared" si="143"/>
        <v>12.6127148975831</v>
      </c>
      <c r="AN131" s="37">
        <f t="shared" si="143"/>
        <v>41.627147290168182</v>
      </c>
      <c r="AO131" s="104">
        <f t="shared" si="143"/>
        <v>24.502956520489448</v>
      </c>
      <c r="AP131" s="37">
        <f t="shared" ref="AP131:BB131" si="144">N131/N$184*100</f>
        <v>17.221262236165895</v>
      </c>
      <c r="AQ131" s="37">
        <f t="shared" si="144"/>
        <v>29.708876828404225</v>
      </c>
      <c r="AR131" s="37">
        <f t="shared" si="144"/>
        <v>41.034060331977756</v>
      </c>
      <c r="AS131" s="37">
        <f t="shared" si="144"/>
        <v>24.233031576579716</v>
      </c>
      <c r="AT131" s="37">
        <f t="shared" si="144"/>
        <v>42.169681512229616</v>
      </c>
      <c r="AU131" s="37">
        <f t="shared" si="144"/>
        <v>27.291582856872772</v>
      </c>
      <c r="AV131" s="37">
        <f t="shared" si="144"/>
        <v>31.727356134348728</v>
      </c>
      <c r="AW131" s="37">
        <f t="shared" si="144"/>
        <v>27.641532411801524</v>
      </c>
      <c r="AX131" s="37">
        <f t="shared" si="144"/>
        <v>46.061125449278734</v>
      </c>
      <c r="AY131" s="37">
        <f t="shared" si="144"/>
        <v>38.05155190082256</v>
      </c>
      <c r="AZ131" s="37">
        <f t="shared" si="144"/>
        <v>1.057851813830551</v>
      </c>
      <c r="BA131" s="104">
        <f t="shared" si="144"/>
        <v>21.047809976156383</v>
      </c>
      <c r="BB131" s="110">
        <f t="shared" si="144"/>
        <v>22.665820836042474</v>
      </c>
      <c r="BC131" s="35" t="s">
        <v>14</v>
      </c>
      <c r="BD131" s="58">
        <v>19636969.043160129</v>
      </c>
      <c r="BE131" s="37">
        <f t="shared" ref="BE131:BE162" si="145">B131/$BD131*100</f>
        <v>3.4490178888673562</v>
      </c>
      <c r="BF131" s="37">
        <f t="shared" ref="BF131:BF162" si="146">C131/$BD131*100</f>
        <v>0.92472188123790322</v>
      </c>
      <c r="BG131" s="37">
        <f t="shared" ref="BG131:BG162" si="147">D131/$BD131*100</f>
        <v>4.1791786188470015</v>
      </c>
      <c r="BH131" s="37">
        <f t="shared" ref="BH131:BH162" si="148">E131/$BD131*100</f>
        <v>2.2013125011819628</v>
      </c>
      <c r="BI131" s="37">
        <f t="shared" ref="BI131:BI162" si="149">F131/$BD131*100</f>
        <v>4.2319874467452774</v>
      </c>
      <c r="BJ131" s="37">
        <f t="shared" ref="BJ131:BJ162" si="150">G131/$BD131*100</f>
        <v>2.2793821484539127</v>
      </c>
      <c r="BK131" s="37">
        <f t="shared" ref="BK131:BK162" si="151">H131/$BD131*100</f>
        <v>3.1961185380531711</v>
      </c>
      <c r="BL131" s="37">
        <f t="shared" ref="BL131:BL162" si="152">I131/$BD131*100</f>
        <v>2.0808408334619588</v>
      </c>
      <c r="BM131" s="37">
        <f t="shared" ref="BM131:BM162" si="153">J131/$BD131*100</f>
        <v>2.6108623693758326</v>
      </c>
      <c r="BN131" s="37">
        <f t="shared" ref="BN131:BN162" si="154">K131/$BD131*100</f>
        <v>2.1495474280572293</v>
      </c>
      <c r="BO131" s="37">
        <f t="shared" ref="BO131:BO162" si="155">L131/$BD131*100</f>
        <v>1.7791566789575948</v>
      </c>
      <c r="BP131" s="103">
        <f t="shared" si="117"/>
        <v>29.082126333239199</v>
      </c>
      <c r="BQ131" s="33">
        <f t="shared" si="118"/>
        <v>2.2879987236637769</v>
      </c>
      <c r="BR131" s="33">
        <f t="shared" si="78"/>
        <v>2.2578573137501272</v>
      </c>
      <c r="BS131" s="33">
        <f t="shared" si="79"/>
        <v>2.417714704274883</v>
      </c>
      <c r="BT131" s="33">
        <f t="shared" si="80"/>
        <v>2.3390389954837643</v>
      </c>
      <c r="BU131" s="33">
        <f t="shared" si="81"/>
        <v>2.6311222873921509</v>
      </c>
      <c r="BV131" s="33">
        <f t="shared" si="82"/>
        <v>1.5641396909607173</v>
      </c>
      <c r="BW131" s="33">
        <f t="shared" si="83"/>
        <v>2.1003514638562639</v>
      </c>
      <c r="BX131" s="33">
        <f t="shared" si="84"/>
        <v>2.2349455976497219</v>
      </c>
      <c r="BY131" s="33">
        <f t="shared" si="85"/>
        <v>5.4046770300757494</v>
      </c>
      <c r="BZ131" s="33">
        <f t="shared" si="86"/>
        <v>4.621188770077481</v>
      </c>
      <c r="CA131" s="33">
        <f t="shared" si="87"/>
        <v>0.50541643171366379</v>
      </c>
      <c r="CB131" s="107">
        <f t="shared" si="113"/>
        <v>28.364451008898296</v>
      </c>
      <c r="CC131" s="60">
        <f t="shared" si="114"/>
        <v>57.446577342137495</v>
      </c>
    </row>
    <row r="132" spans="1:81" x14ac:dyDescent="0.2">
      <c r="A132" s="22" t="s">
        <v>15</v>
      </c>
      <c r="B132" s="22">
        <v>537464.54751861619</v>
      </c>
      <c r="C132" s="22">
        <v>129499.69832136932</v>
      </c>
      <c r="D132" s="22">
        <v>784417.45171360462</v>
      </c>
      <c r="E132" s="22">
        <v>356226.63409986795</v>
      </c>
      <c r="F132" s="22">
        <v>758044.72579310916</v>
      </c>
      <c r="G132" s="22">
        <v>319462.5481662766</v>
      </c>
      <c r="H132" s="22">
        <v>572448.77722912596</v>
      </c>
      <c r="I132" s="22">
        <v>361618.33496465086</v>
      </c>
      <c r="J132" s="22">
        <v>423178.4990758209</v>
      </c>
      <c r="K132" s="22">
        <v>353787.57716508262</v>
      </c>
      <c r="L132" s="22">
        <v>178555.41690851661</v>
      </c>
      <c r="M132" s="89">
        <v>4774704.2109560408</v>
      </c>
      <c r="N132" s="28">
        <f>'GDP by Eco_Activity N''MN'!M132</f>
        <v>425161.764069314</v>
      </c>
      <c r="O132" s="28">
        <f>'GDP by Eco_Activity N''MN'!N132</f>
        <v>407246.522425859</v>
      </c>
      <c r="P132" s="28">
        <f>'GDP by Eco_Activity N''MN'!O132</f>
        <v>424880.25580508</v>
      </c>
      <c r="Q132" s="28">
        <f>'GDP by Eco_Activity N''MN'!P132</f>
        <v>389260.43765849801</v>
      </c>
      <c r="R132" s="28">
        <f>'GDP by Eco_Activity N''MN'!Q132</f>
        <v>465095.63034922199</v>
      </c>
      <c r="S132" s="28">
        <f>'GDP by Eco_Activity N''MN'!R132</f>
        <v>265181.15760490199</v>
      </c>
      <c r="T132" s="28">
        <f>'GDP by Eco_Activity N''MN'!S132</f>
        <v>309597.00509151601</v>
      </c>
      <c r="U132" s="28">
        <f>'GDP by Eco_Activity N''MN'!T132</f>
        <v>363248.31734418002</v>
      </c>
      <c r="V132" s="28">
        <f>'GDP by Eco_Activity N''MN'!U132</f>
        <v>984094.041708629</v>
      </c>
      <c r="W132" s="28">
        <f>'GDP by Eco_Activity N''MN'!V132</f>
        <v>829367.51540240727</v>
      </c>
      <c r="X132" s="28">
        <f>'GDP by Eco_Activity N''MN'!W132</f>
        <v>82338.303411045999</v>
      </c>
      <c r="Y132" s="90">
        <f t="shared" si="115"/>
        <v>4945470.9508706527</v>
      </c>
      <c r="Z132" s="98">
        <f t="shared" si="116"/>
        <v>9720175.1618266925</v>
      </c>
      <c r="AA132" s="93"/>
      <c r="AB132" s="22" t="s">
        <v>15</v>
      </c>
      <c r="AD132" s="37">
        <f t="shared" ref="AD132:AD163" si="156">B132/B$184*100</f>
        <v>16.57799307440348</v>
      </c>
      <c r="AE132" s="37">
        <f t="shared" ref="AE132:AE163" si="157">C132/C$184*100</f>
        <v>6.510272270769728</v>
      </c>
      <c r="AF132" s="37">
        <f t="shared" ref="AF132:AF163" si="158">D132/D$184*100</f>
        <v>47.231931188299377</v>
      </c>
      <c r="AG132" s="37">
        <f t="shared" ref="AG132:AG163" si="159">E132/E$184*100</f>
        <v>12.027764570989271</v>
      </c>
      <c r="AH132" s="37">
        <f t="shared" ref="AH132:AH163" si="160">F132/F$184*100</f>
        <v>35.666434299654867</v>
      </c>
      <c r="AI132" s="37">
        <f t="shared" ref="AI132:AI163" si="161">G132/G$184*100</f>
        <v>14.416284464560947</v>
      </c>
      <c r="AJ132" s="37">
        <f t="shared" ref="AJ132:AJ163" si="162">H132/H$184*100</f>
        <v>27.658052162534592</v>
      </c>
      <c r="AK132" s="37">
        <f t="shared" ref="AK132:AK163" si="163">I132/I$184*100</f>
        <v>32.050039082903986</v>
      </c>
      <c r="AL132" s="37">
        <f t="shared" ref="AL132:AL163" si="164">J132/J$184*100</f>
        <v>24.493052269659866</v>
      </c>
      <c r="AM132" s="37">
        <f t="shared" ref="AM132:AM163" si="165">K132/K$184*100</f>
        <v>10.571330983363774</v>
      </c>
      <c r="AN132" s="37">
        <f t="shared" ref="AN132:AN163" si="166">L132/L$184*100</f>
        <v>21.274581663007758</v>
      </c>
      <c r="AO132" s="104">
        <f t="shared" ref="AO132:AO184" si="167">M132/M$184*100</f>
        <v>20.4863387548825</v>
      </c>
      <c r="AP132" s="37">
        <f t="shared" ref="AP132:AP184" si="168">N132/N$184*100</f>
        <v>16.296297597674048</v>
      </c>
      <c r="AQ132" s="37">
        <f t="shared" ref="AQ132:AQ184" si="169">O132/O$184*100</f>
        <v>27.288060492731187</v>
      </c>
      <c r="AR132" s="37">
        <f t="shared" ref="AR132:AR184" si="170">P132/P$184*100</f>
        <v>36.72244044933538</v>
      </c>
      <c r="AS132" s="37">
        <f t="shared" ref="AS132:AS184" si="171">Q132/Q$184*100</f>
        <v>20.536957156124362</v>
      </c>
      <c r="AT132" s="37">
        <f t="shared" ref="AT132:AT184" si="172">R132/R$184*100</f>
        <v>37.960077586703761</v>
      </c>
      <c r="AU132" s="37">
        <f t="shared" ref="AU132:AU184" si="173">S132/S$184*100</f>
        <v>23.562501467978997</v>
      </c>
      <c r="AV132" s="37">
        <f t="shared" ref="AV132:AV184" si="174">T132/T$184*100</f>
        <v>23.815746836843005</v>
      </c>
      <c r="AW132" s="37">
        <f t="shared" ref="AW132:AW184" si="175">U132/U$184*100</f>
        <v>22.878329772975018</v>
      </c>
      <c r="AX132" s="37">
        <f t="shared" ref="AX132:AX184" si="176">V132/V$184*100</f>
        <v>42.709741745862253</v>
      </c>
      <c r="AY132" s="37">
        <f t="shared" ref="AY132:AY184" si="177">W132/W$184*100</f>
        <v>34.776929103329067</v>
      </c>
      <c r="AZ132" s="37">
        <f t="shared" ref="AZ132:AZ184" si="178">X132/X$184*100</f>
        <v>0.87761277489106959</v>
      </c>
      <c r="BA132" s="104">
        <f t="shared" ref="BA132:BA184" si="179">Y132/Y$184*100</f>
        <v>18.688125058122125</v>
      </c>
      <c r="BB132" s="110">
        <f t="shared" ref="BB132:BB184" si="180">Z132/Z$184*100</f>
        <v>19.530210698317685</v>
      </c>
      <c r="BC132" s="38" t="s">
        <v>15</v>
      </c>
      <c r="BD132" s="58">
        <v>17189973.043455262</v>
      </c>
      <c r="BE132" s="37">
        <f t="shared" si="145"/>
        <v>3.1266165814218372</v>
      </c>
      <c r="BF132" s="37">
        <f t="shared" si="146"/>
        <v>0.75334439439783607</v>
      </c>
      <c r="BG132" s="37">
        <f t="shared" si="147"/>
        <v>4.5632267702261222</v>
      </c>
      <c r="BH132" s="37">
        <f t="shared" si="148"/>
        <v>2.0722931513583389</v>
      </c>
      <c r="BI132" s="37">
        <f t="shared" si="149"/>
        <v>4.4098075306855673</v>
      </c>
      <c r="BJ132" s="37">
        <f t="shared" si="150"/>
        <v>1.8584237878598975</v>
      </c>
      <c r="BK132" s="37">
        <f t="shared" si="151"/>
        <v>3.3301319076068849</v>
      </c>
      <c r="BL132" s="37">
        <f t="shared" si="152"/>
        <v>2.1036585342542451</v>
      </c>
      <c r="BM132" s="37">
        <f t="shared" si="153"/>
        <v>2.4617752337717462</v>
      </c>
      <c r="BN132" s="37">
        <f t="shared" si="154"/>
        <v>2.058104316223929</v>
      </c>
      <c r="BO132" s="37">
        <f t="shared" si="155"/>
        <v>1.0387184229849507</v>
      </c>
      <c r="BP132" s="103">
        <f t="shared" si="117"/>
        <v>27.776100630791355</v>
      </c>
      <c r="BQ132" s="33">
        <f t="shared" si="118"/>
        <v>2.4733125700344587</v>
      </c>
      <c r="BR132" s="33">
        <f t="shared" ref="BR132:BR195" si="181">O132/$BD132*100</f>
        <v>2.3690934325281563</v>
      </c>
      <c r="BS132" s="33">
        <f t="shared" ref="BS132:BS195" si="182">P132/$BD132*100</f>
        <v>2.4716749394022153</v>
      </c>
      <c r="BT132" s="33">
        <f t="shared" ref="BT132:BT195" si="183">Q132/$BD132*100</f>
        <v>2.2644621761446047</v>
      </c>
      <c r="BU132" s="33">
        <f t="shared" ref="BU132:BU195" si="184">R132/$BD132*100</f>
        <v>2.7056216386930161</v>
      </c>
      <c r="BV132" s="33">
        <f t="shared" ref="BV132:BV195" si="185">S132/$BD132*100</f>
        <v>1.542650223677136</v>
      </c>
      <c r="BW132" s="33">
        <f t="shared" ref="BW132:BW195" si="186">T132/$BD132*100</f>
        <v>1.8010325223249195</v>
      </c>
      <c r="BX132" s="33">
        <f t="shared" ref="BX132:BX195" si="187">U132/$BD132*100</f>
        <v>2.1131407037457777</v>
      </c>
      <c r="BY132" s="33">
        <f t="shared" ref="BY132:BY195" si="188">V132/$BD132*100</f>
        <v>5.7248143392714805</v>
      </c>
      <c r="BZ132" s="33">
        <f t="shared" ref="BZ132:BZ195" si="189">W132/$BD132*100</f>
        <v>4.8247167887105693</v>
      </c>
      <c r="CA132" s="33">
        <f t="shared" ref="CA132:CA195" si="190">X132/$BD132*100</f>
        <v>0.47899029976893803</v>
      </c>
      <c r="CB132" s="107">
        <f t="shared" si="113"/>
        <v>28.769509634301272</v>
      </c>
      <c r="CC132" s="60">
        <f t="shared" si="114"/>
        <v>56.545610265092627</v>
      </c>
    </row>
    <row r="133" spans="1:81" x14ac:dyDescent="0.2">
      <c r="A133" s="22" t="s">
        <v>16</v>
      </c>
      <c r="B133" s="22">
        <v>32492.074641878986</v>
      </c>
      <c r="C133" s="22">
        <v>22836.293415187338</v>
      </c>
      <c r="D133" s="22">
        <v>13180.512188495688</v>
      </c>
      <c r="E133" s="22">
        <v>37633.098942839089</v>
      </c>
      <c r="F133" s="22">
        <v>59525.065864605909</v>
      </c>
      <c r="G133" s="22">
        <v>121327.95556136077</v>
      </c>
      <c r="H133" s="22">
        <v>37604.128819654215</v>
      </c>
      <c r="I133" s="22">
        <v>34394.692127107774</v>
      </c>
      <c r="J133" s="22">
        <v>70467.692940272565</v>
      </c>
      <c r="K133" s="22">
        <v>15854.08948167748</v>
      </c>
      <c r="L133" s="22">
        <v>148563.00991069578</v>
      </c>
      <c r="M133" s="89">
        <v>593878.6138937755</v>
      </c>
      <c r="N133" s="28">
        <f>'GDP by Eco_Activity N''MN'!M133</f>
        <v>20905.029589628357</v>
      </c>
      <c r="O133" s="28">
        <f>'GDP by Eco_Activity N''MN'!N133</f>
        <v>34505.21886936637</v>
      </c>
      <c r="P133" s="28">
        <f>'GDP by Eco_Activity N''MN'!O133</f>
        <v>31599.386847556783</v>
      </c>
      <c r="Q133" s="28">
        <f>'GDP by Eco_Activity N''MN'!P133</f>
        <v>29380.435886588417</v>
      </c>
      <c r="R133" s="28">
        <f>'GDP by Eco_Activity N''MN'!Q133</f>
        <v>6810.1327054458816</v>
      </c>
      <c r="S133" s="28">
        <f>'GDP by Eco_Activity N''MN'!R133</f>
        <v>40458.198109189594</v>
      </c>
      <c r="T133" s="28">
        <f>'GDP by Eco_Activity N''MN'!S133</f>
        <v>101736.30269488029</v>
      </c>
      <c r="U133" s="28">
        <f>'GDP by Eco_Activity N''MN'!T133</f>
        <v>65974.114941271444</v>
      </c>
      <c r="V133" s="28">
        <f>'GDP by Eco_Activity N''MN'!U133</f>
        <v>64833.055258266082</v>
      </c>
      <c r="W133" s="28">
        <f>'GDP by Eco_Activity N''MN'!V133</f>
        <v>22960.826173766127</v>
      </c>
      <c r="X133" s="28">
        <f>'GDP by Eco_Activity N''MN'!W133</f>
        <v>16037.00942638927</v>
      </c>
      <c r="Y133" s="90">
        <f t="shared" si="115"/>
        <v>435199.71050234861</v>
      </c>
      <c r="Z133" s="98">
        <f t="shared" si="116"/>
        <v>1029078.3243961241</v>
      </c>
      <c r="AA133" s="93"/>
      <c r="AB133" s="22" t="s">
        <v>16</v>
      </c>
      <c r="AD133" s="37">
        <f t="shared" si="156"/>
        <v>1.0022119428582654</v>
      </c>
      <c r="AE133" s="37">
        <f t="shared" si="157"/>
        <v>1.1480373291612733</v>
      </c>
      <c r="AF133" s="37">
        <f t="shared" si="158"/>
        <v>0.79363487305591318</v>
      </c>
      <c r="AG133" s="37">
        <f t="shared" si="159"/>
        <v>1.2706575276297725</v>
      </c>
      <c r="AH133" s="37">
        <f t="shared" si="160"/>
        <v>2.8006881106142436</v>
      </c>
      <c r="AI133" s="37">
        <f t="shared" si="161"/>
        <v>5.475127932573181</v>
      </c>
      <c r="AJ133" s="37">
        <f t="shared" si="162"/>
        <v>1.8168559315559125</v>
      </c>
      <c r="AK133" s="37">
        <f t="shared" si="163"/>
        <v>3.0483831164866459</v>
      </c>
      <c r="AL133" s="37">
        <f t="shared" si="164"/>
        <v>4.07858360072116</v>
      </c>
      <c r="AM133" s="37">
        <f t="shared" si="165"/>
        <v>0.47372728204211284</v>
      </c>
      <c r="AN133" s="37">
        <f t="shared" si="166"/>
        <v>17.701036133038066</v>
      </c>
      <c r="AO133" s="104">
        <f t="shared" si="167"/>
        <v>2.5480946936128368</v>
      </c>
      <c r="AP133" s="37">
        <f t="shared" si="168"/>
        <v>0.80128227011784015</v>
      </c>
      <c r="AQ133" s="37">
        <f t="shared" si="169"/>
        <v>2.3120651693069227</v>
      </c>
      <c r="AR133" s="37">
        <f t="shared" si="170"/>
        <v>2.7311379756777141</v>
      </c>
      <c r="AS133" s="37">
        <f t="shared" si="171"/>
        <v>1.5500798299992675</v>
      </c>
      <c r="AT133" s="37">
        <f t="shared" si="172"/>
        <v>0.55582798247398524</v>
      </c>
      <c r="AU133" s="37">
        <f t="shared" si="173"/>
        <v>3.5948872120088473</v>
      </c>
      <c r="AV133" s="37">
        <f t="shared" si="174"/>
        <v>7.8260641713297181</v>
      </c>
      <c r="AW133" s="37">
        <f t="shared" si="175"/>
        <v>4.1552224361067633</v>
      </c>
      <c r="AX133" s="37">
        <f t="shared" si="176"/>
        <v>2.8137585731827945</v>
      </c>
      <c r="AY133" s="37">
        <f t="shared" si="177"/>
        <v>0.962790330184916</v>
      </c>
      <c r="AZ133" s="37">
        <f t="shared" si="178"/>
        <v>0.17093240643284383</v>
      </c>
      <c r="BA133" s="104">
        <f t="shared" si="179"/>
        <v>1.6445484557329377</v>
      </c>
      <c r="BB133" s="110">
        <f t="shared" si="180"/>
        <v>2.067670197905263</v>
      </c>
      <c r="BC133" s="38" t="s">
        <v>16</v>
      </c>
      <c r="BD133" s="58">
        <v>1748025.0414386615</v>
      </c>
      <c r="BE133" s="37">
        <f t="shared" si="145"/>
        <v>1.8587877102228079</v>
      </c>
      <c r="BF133" s="37">
        <f t="shared" si="146"/>
        <v>1.3064053931625936</v>
      </c>
      <c r="BG133" s="37">
        <f t="shared" si="147"/>
        <v>0.7540230761023794</v>
      </c>
      <c r="BH133" s="37">
        <f t="shared" si="148"/>
        <v>2.1528924386498636</v>
      </c>
      <c r="BI133" s="37">
        <f t="shared" si="149"/>
        <v>3.4052753509535267</v>
      </c>
      <c r="BJ133" s="37">
        <f t="shared" si="150"/>
        <v>6.9408591230195018</v>
      </c>
      <c r="BK133" s="37">
        <f t="shared" si="151"/>
        <v>2.1512351326903887</v>
      </c>
      <c r="BL133" s="37">
        <f t="shared" si="152"/>
        <v>1.9676315448433286</v>
      </c>
      <c r="BM133" s="37">
        <f t="shared" si="153"/>
        <v>4.0312747969717968</v>
      </c>
      <c r="BN133" s="37">
        <f t="shared" si="154"/>
        <v>0.90697153106166195</v>
      </c>
      <c r="BO133" s="37">
        <f t="shared" si="155"/>
        <v>8.4989062735866341</v>
      </c>
      <c r="BP133" s="103">
        <f t="shared" si="117"/>
        <v>33.97426237126448</v>
      </c>
      <c r="BQ133" s="33">
        <f t="shared" si="118"/>
        <v>1.1959227753638515</v>
      </c>
      <c r="BR133" s="33">
        <f t="shared" si="181"/>
        <v>1.9739544944372107</v>
      </c>
      <c r="BS133" s="33">
        <f t="shared" si="182"/>
        <v>1.8077193460312113</v>
      </c>
      <c r="BT133" s="33">
        <f t="shared" si="183"/>
        <v>1.6807788898955189</v>
      </c>
      <c r="BU133" s="33">
        <f t="shared" si="184"/>
        <v>0.38959011135452609</v>
      </c>
      <c r="BV133" s="33">
        <f t="shared" si="185"/>
        <v>2.3145090688112591</v>
      </c>
      <c r="BW133" s="33">
        <f t="shared" si="186"/>
        <v>5.8200712394342569</v>
      </c>
      <c r="BX133" s="33">
        <f t="shared" si="187"/>
        <v>3.7742088000623468</v>
      </c>
      <c r="BY133" s="33">
        <f t="shared" si="188"/>
        <v>3.708931721304582</v>
      </c>
      <c r="BZ133" s="33">
        <f t="shared" si="189"/>
        <v>1.3135295907928688</v>
      </c>
      <c r="CA133" s="33">
        <f t="shared" si="190"/>
        <v>0.91743590888094317</v>
      </c>
      <c r="CB133" s="107">
        <f t="shared" ref="CB133:CB196" si="191">SUM(BQ133:CA133)</f>
        <v>24.896651946368575</v>
      </c>
      <c r="CC133" s="60">
        <f t="shared" ref="CC133:CC196" si="192">CB133+BP133</f>
        <v>58.870914317633051</v>
      </c>
    </row>
    <row r="134" spans="1:81" x14ac:dyDescent="0.2">
      <c r="A134" s="22" t="s">
        <v>17</v>
      </c>
      <c r="B134" s="22">
        <v>7650.2376589763935</v>
      </c>
      <c r="C134" s="22">
        <v>4825.6237960447997</v>
      </c>
      <c r="D134" s="22">
        <v>9000.3168786351998</v>
      </c>
      <c r="E134" s="22">
        <v>13662.158439317542</v>
      </c>
      <c r="F134" s="22">
        <v>8024.9117645350298</v>
      </c>
      <c r="G134" s="22">
        <v>4097.5495132277701</v>
      </c>
      <c r="H134" s="22">
        <v>11428.9198871679</v>
      </c>
      <c r="I134" s="22">
        <v>11300.4753179528</v>
      </c>
      <c r="J134" s="22">
        <v>12250.554537611601</v>
      </c>
      <c r="K134" s="22">
        <v>6150.2376589763899</v>
      </c>
      <c r="L134" s="22">
        <v>1375.0396098294</v>
      </c>
      <c r="M134" s="89">
        <v>89766.025062274828</v>
      </c>
      <c r="N134" s="28">
        <f>'GDP by Eco_Activity N''MN'!M134</f>
        <v>961.43467524013465</v>
      </c>
      <c r="O134" s="28">
        <f>'GDP by Eco_Activity N''MN'!N134</f>
        <v>163.45902438140564</v>
      </c>
      <c r="P134" s="28">
        <f>'GDP by Eco_Activity N''MN'!O134</f>
        <v>2166.8780681038861</v>
      </c>
      <c r="Q134" s="28">
        <f>'GDP by Eco_Activity N''MN'!P134</f>
        <v>37321.285561823934</v>
      </c>
      <c r="R134" s="28">
        <f>'GDP by Eco_Activity N''MN'!Q134</f>
        <v>41502.466888033341</v>
      </c>
      <c r="S134" s="28">
        <f>'GDP by Eco_Activity N''MN'!R134</f>
        <v>472.14666035280175</v>
      </c>
      <c r="T134" s="28">
        <f>'GDP by Eco_Activity N''MN'!S134</f>
        <v>506.31501768657608</v>
      </c>
      <c r="U134" s="28">
        <f>'GDP by Eco_Activity N''MN'!T134</f>
        <v>1360.4807590039875</v>
      </c>
      <c r="V134" s="28">
        <f>'GDP by Eco_Activity N''MN'!U134</f>
        <v>1089.5743039813958</v>
      </c>
      <c r="W134" s="28">
        <f>'GDP by Eco_Activity N''MN'!V134</f>
        <v>32159.336490902013</v>
      </c>
      <c r="X134" s="28">
        <f>'GDP by Eco_Activity N''MN'!W134</f>
        <v>155.71883995218872</v>
      </c>
      <c r="Y134" s="90">
        <f t="shared" ref="Y134:Y197" si="193">SUM(N134:X134)</f>
        <v>117859.09628946165</v>
      </c>
      <c r="Z134" s="98">
        <f t="shared" ref="Z134:Z197" si="194">Y134+M134</f>
        <v>207625.12135173648</v>
      </c>
      <c r="AA134" s="93"/>
      <c r="AB134" s="22" t="s">
        <v>17</v>
      </c>
      <c r="AD134" s="37">
        <f t="shared" si="156"/>
        <v>0.23597014447480089</v>
      </c>
      <c r="AE134" s="37">
        <f t="shared" si="157"/>
        <v>0.24259612335616459</v>
      </c>
      <c r="AF134" s="37">
        <f t="shared" si="158"/>
        <v>0.54193382178829252</v>
      </c>
      <c r="AG134" s="37">
        <f t="shared" si="159"/>
        <v>0.4612940457270725</v>
      </c>
      <c r="AH134" s="37">
        <f t="shared" si="160"/>
        <v>0.37757665012556685</v>
      </c>
      <c r="AI134" s="37">
        <f t="shared" si="161"/>
        <v>0.184908809277915</v>
      </c>
      <c r="AJ134" s="37">
        <f t="shared" si="162"/>
        <v>0.55219204752392581</v>
      </c>
      <c r="AK134" s="37">
        <f t="shared" si="163"/>
        <v>1.0015550667008719</v>
      </c>
      <c r="AL134" s="37">
        <f t="shared" si="164"/>
        <v>0.70904706471932366</v>
      </c>
      <c r="AM134" s="37">
        <f t="shared" si="165"/>
        <v>0.18377185100835311</v>
      </c>
      <c r="AN134" s="37">
        <f t="shared" si="166"/>
        <v>0.16383368802624429</v>
      </c>
      <c r="AO134" s="104">
        <f t="shared" si="167"/>
        <v>0.38514997303609211</v>
      </c>
      <c r="AP134" s="37">
        <f t="shared" si="168"/>
        <v>3.6851445526230375E-2</v>
      </c>
      <c r="AQ134" s="37">
        <f t="shared" si="169"/>
        <v>1.0952775529752174E-2</v>
      </c>
      <c r="AR134" s="37">
        <f t="shared" si="170"/>
        <v>0.18728347511968441</v>
      </c>
      <c r="AS134" s="37">
        <f t="shared" si="171"/>
        <v>1.9690304188248606</v>
      </c>
      <c r="AT134" s="37">
        <f t="shared" si="172"/>
        <v>3.3873396357785945</v>
      </c>
      <c r="AU134" s="37">
        <f t="shared" si="173"/>
        <v>4.1952288307902846E-2</v>
      </c>
      <c r="AV134" s="37">
        <f t="shared" si="174"/>
        <v>3.8948278189418511E-2</v>
      </c>
      <c r="AW134" s="37">
        <f t="shared" si="175"/>
        <v>8.5686639051348865E-2</v>
      </c>
      <c r="AX134" s="37">
        <f t="shared" si="176"/>
        <v>4.7287591595591906E-2</v>
      </c>
      <c r="AY134" s="37">
        <f t="shared" si="177"/>
        <v>1.3485010497566403</v>
      </c>
      <c r="AZ134" s="37">
        <f t="shared" si="178"/>
        <v>1.6597481071601132E-3</v>
      </c>
      <c r="BA134" s="104">
        <f t="shared" si="179"/>
        <v>0.44537022916026914</v>
      </c>
      <c r="BB134" s="110">
        <f t="shared" si="180"/>
        <v>0.41716968045883968</v>
      </c>
      <c r="BC134" s="38" t="s">
        <v>17</v>
      </c>
      <c r="BD134" s="58">
        <v>222826.74791279758</v>
      </c>
      <c r="BE134" s="37">
        <f t="shared" si="145"/>
        <v>3.4332672045145523</v>
      </c>
      <c r="BF134" s="37">
        <f t="shared" si="146"/>
        <v>2.1656393773396045</v>
      </c>
      <c r="BG134" s="37">
        <f t="shared" si="147"/>
        <v>4.0391546180790829</v>
      </c>
      <c r="BH134" s="37">
        <f t="shared" si="148"/>
        <v>6.1312919419638865</v>
      </c>
      <c r="BI134" s="37">
        <f t="shared" si="149"/>
        <v>3.6014131336133617</v>
      </c>
      <c r="BJ134" s="37">
        <f t="shared" si="150"/>
        <v>1.8388948147424971</v>
      </c>
      <c r="BK134" s="37">
        <f t="shared" si="151"/>
        <v>5.1290610280057418</v>
      </c>
      <c r="BL134" s="37">
        <f t="shared" si="152"/>
        <v>5.0714177825613636</v>
      </c>
      <c r="BM134" s="37">
        <f t="shared" si="153"/>
        <v>5.4977935334791184</v>
      </c>
      <c r="BN134" s="37">
        <f t="shared" si="154"/>
        <v>2.760098469589146</v>
      </c>
      <c r="BO134" s="37">
        <f t="shared" si="155"/>
        <v>0.61708911641411945</v>
      </c>
      <c r="BP134" s="103">
        <f t="shared" ref="BP134:BP197" si="195">M134/$BD134*100</f>
        <v>40.285121020302476</v>
      </c>
      <c r="BQ134" s="33">
        <f t="shared" ref="BQ134:BQ197" si="196">N134/$BD134*100</f>
        <v>0.43147184269654582</v>
      </c>
      <c r="BR134" s="33">
        <f t="shared" si="181"/>
        <v>7.3357003103314472E-2</v>
      </c>
      <c r="BS134" s="33">
        <f t="shared" si="182"/>
        <v>0.97244971189539864</v>
      </c>
      <c r="BT134" s="33">
        <f t="shared" si="183"/>
        <v>16.749015058295193</v>
      </c>
      <c r="BU134" s="33">
        <f t="shared" si="184"/>
        <v>18.625442087533933</v>
      </c>
      <c r="BV134" s="33">
        <f t="shared" si="185"/>
        <v>0.2118895800326335</v>
      </c>
      <c r="BW134" s="33">
        <f t="shared" si="186"/>
        <v>0.22722362661987089</v>
      </c>
      <c r="BX134" s="33">
        <f t="shared" si="187"/>
        <v>0.6105554076193791</v>
      </c>
      <c r="BY134" s="33">
        <f t="shared" si="188"/>
        <v>0.48897823721225631</v>
      </c>
      <c r="BZ134" s="33">
        <f t="shared" si="189"/>
        <v>14.432439907747273</v>
      </c>
      <c r="CA134" s="33">
        <f t="shared" si="190"/>
        <v>6.9883369663110956E-2</v>
      </c>
      <c r="CB134" s="107">
        <f t="shared" si="191"/>
        <v>52.892705832418905</v>
      </c>
      <c r="CC134" s="60">
        <f t="shared" si="192"/>
        <v>93.177826852721381</v>
      </c>
    </row>
    <row r="135" spans="1:81" x14ac:dyDescent="0.2">
      <c r="A135" s="22" t="s">
        <v>18</v>
      </c>
      <c r="B135" s="22">
        <v>99675.715310466272</v>
      </c>
      <c r="C135" s="22">
        <v>24425.734021413562</v>
      </c>
      <c r="D135" s="22">
        <v>14065.730860617074</v>
      </c>
      <c r="E135" s="22">
        <v>24749.162918291393</v>
      </c>
      <c r="F135" s="22">
        <v>5439.3614055428616</v>
      </c>
      <c r="G135" s="22">
        <v>2713.513626347913</v>
      </c>
      <c r="H135" s="22">
        <v>6138.9819642552911</v>
      </c>
      <c r="I135" s="22">
        <v>1300.5678946485702</v>
      </c>
      <c r="J135" s="22">
        <v>6797.4886801442672</v>
      </c>
      <c r="K135" s="22">
        <v>46314.058709906334</v>
      </c>
      <c r="L135" s="22">
        <v>20878.979847176997</v>
      </c>
      <c r="M135" s="89">
        <v>252499.29523881053</v>
      </c>
      <c r="N135" s="28">
        <f>'GDP by Eco_Activity N''MN'!M135</f>
        <v>2265.3727395722731</v>
      </c>
      <c r="O135" s="28">
        <f>'GDP by Eco_Activity N''MN'!N135</f>
        <v>1459.5414202325896</v>
      </c>
      <c r="P135" s="28">
        <f>'GDP by Eco_Activity N''MN'!O135</f>
        <v>16119.367309648564</v>
      </c>
      <c r="Q135" s="28">
        <f>'GDP by Eco_Activity N''MN'!P135</f>
        <v>3354.2043436800591</v>
      </c>
      <c r="R135" s="28">
        <f>'GDP by Eco_Activity N''MN'!Q135</f>
        <v>3264.4391201821863</v>
      </c>
      <c r="S135" s="28">
        <f>'GDP by Eco_Activity N''MN'!R135</f>
        <v>1038.124531292194</v>
      </c>
      <c r="T135" s="28">
        <f>'GDP by Eco_Activity N''MN'!S135</f>
        <v>605.74395093221096</v>
      </c>
      <c r="U135" s="28">
        <f>'GDP by Eco_Activity N''MN'!T135</f>
        <v>8292.6620974905163</v>
      </c>
      <c r="V135" s="28">
        <f>'GDP by Eco_Activity N''MN'!U135</f>
        <v>11298.084007884947</v>
      </c>
      <c r="W135" s="28">
        <f>'GDP by Eco_Activity N''MN'!V135</f>
        <v>22973.730139031941</v>
      </c>
      <c r="X135" s="28">
        <f>'GDP by Eco_Activity N''MN'!W135</f>
        <v>717.43655726925886</v>
      </c>
      <c r="Y135" s="90">
        <f t="shared" si="193"/>
        <v>71388.70621721675</v>
      </c>
      <c r="Z135" s="98">
        <f t="shared" si="194"/>
        <v>323888.00145602727</v>
      </c>
      <c r="AA135" s="93"/>
      <c r="AB135" s="22" t="s">
        <v>18</v>
      </c>
      <c r="AD135" s="37">
        <f t="shared" si="156"/>
        <v>3.0744787274473908</v>
      </c>
      <c r="AE135" s="37">
        <f t="shared" si="157"/>
        <v>1.2279424659212907</v>
      </c>
      <c r="AF135" s="37">
        <f t="shared" si="158"/>
        <v>0.84693632283485087</v>
      </c>
      <c r="AG135" s="37">
        <f t="shared" si="159"/>
        <v>0.83563966423356506</v>
      </c>
      <c r="AH135" s="37">
        <f t="shared" si="160"/>
        <v>0.25592503925134014</v>
      </c>
      <c r="AI135" s="37">
        <f t="shared" si="161"/>
        <v>0.12245186348270463</v>
      </c>
      <c r="AJ135" s="37">
        <f t="shared" si="162"/>
        <v>0.29660694571502522</v>
      </c>
      <c r="AK135" s="37">
        <f t="shared" si="163"/>
        <v>0.11526863497541262</v>
      </c>
      <c r="AL135" s="37">
        <f t="shared" si="164"/>
        <v>0.39343030401779594</v>
      </c>
      <c r="AM135" s="37">
        <f t="shared" si="165"/>
        <v>1.3838847811688604</v>
      </c>
      <c r="AN135" s="37">
        <f t="shared" si="166"/>
        <v>2.4876958060961161</v>
      </c>
      <c r="AO135" s="104">
        <f t="shared" si="167"/>
        <v>1.0833730989580217</v>
      </c>
      <c r="AP135" s="37">
        <f t="shared" si="168"/>
        <v>8.6830922847778269E-2</v>
      </c>
      <c r="AQ135" s="37">
        <f t="shared" si="169"/>
        <v>9.7798390836362672E-2</v>
      </c>
      <c r="AR135" s="37">
        <f t="shared" si="170"/>
        <v>1.3931984318449833</v>
      </c>
      <c r="AS135" s="37">
        <f t="shared" si="171"/>
        <v>0.17696417163122349</v>
      </c>
      <c r="AT135" s="37">
        <f t="shared" si="172"/>
        <v>0.26643630727328343</v>
      </c>
      <c r="AU135" s="37">
        <f t="shared" si="173"/>
        <v>9.2241888577022937E-2</v>
      </c>
      <c r="AV135" s="37">
        <f t="shared" si="174"/>
        <v>4.6596847986582528E-2</v>
      </c>
      <c r="AW135" s="37">
        <f t="shared" si="175"/>
        <v>0.52229356366839197</v>
      </c>
      <c r="AX135" s="37">
        <f t="shared" si="176"/>
        <v>0.49033753863809348</v>
      </c>
      <c r="AY135" s="37">
        <f t="shared" si="177"/>
        <v>0.96333141755193596</v>
      </c>
      <c r="AZ135" s="37">
        <f t="shared" si="178"/>
        <v>7.6468843994774681E-3</v>
      </c>
      <c r="BA135" s="104">
        <f t="shared" si="179"/>
        <v>0.26976623314105491</v>
      </c>
      <c r="BB135" s="110">
        <f t="shared" si="180"/>
        <v>0.65077025936068422</v>
      </c>
      <c r="BC135" s="38" t="s">
        <v>18</v>
      </c>
      <c r="BD135" s="58">
        <v>476144.21035340789</v>
      </c>
      <c r="BE135" s="37">
        <f t="shared" si="145"/>
        <v>20.933934119766803</v>
      </c>
      <c r="BF135" s="37">
        <f t="shared" si="146"/>
        <v>5.1299025568921826</v>
      </c>
      <c r="BG135" s="37">
        <f t="shared" si="147"/>
        <v>2.9540904950155928</v>
      </c>
      <c r="BH135" s="37">
        <f t="shared" si="148"/>
        <v>5.1978292248732485</v>
      </c>
      <c r="BI135" s="37">
        <f t="shared" si="149"/>
        <v>1.1423768865120949</v>
      </c>
      <c r="BJ135" s="37">
        <f t="shared" si="150"/>
        <v>0.5698932313665781</v>
      </c>
      <c r="BK135" s="37">
        <f t="shared" si="151"/>
        <v>1.2893114797508014</v>
      </c>
      <c r="BL135" s="37">
        <f t="shared" si="152"/>
        <v>0.2731457962459003</v>
      </c>
      <c r="BM135" s="37">
        <f t="shared" si="153"/>
        <v>1.4276113270597106</v>
      </c>
      <c r="BN135" s="37">
        <f t="shared" si="154"/>
        <v>9.7268973774837484</v>
      </c>
      <c r="BO135" s="37">
        <f t="shared" si="155"/>
        <v>4.3850118080150589</v>
      </c>
      <c r="BP135" s="103">
        <f t="shared" si="195"/>
        <v>53.030004302981716</v>
      </c>
      <c r="BQ135" s="33">
        <f t="shared" si="196"/>
        <v>0.47577450073179473</v>
      </c>
      <c r="BR135" s="33">
        <f t="shared" si="181"/>
        <v>0.30653348050778062</v>
      </c>
      <c r="BS135" s="33">
        <f t="shared" si="182"/>
        <v>3.3853960542089356</v>
      </c>
      <c r="BT135" s="33">
        <f t="shared" si="183"/>
        <v>0.70445135543924231</v>
      </c>
      <c r="BU135" s="33">
        <f t="shared" si="184"/>
        <v>0.68559882682585305</v>
      </c>
      <c r="BV135" s="33">
        <f t="shared" si="185"/>
        <v>0.21802733472736507</v>
      </c>
      <c r="BW135" s="33">
        <f t="shared" si="186"/>
        <v>0.12721859003233713</v>
      </c>
      <c r="BX135" s="33">
        <f t="shared" si="187"/>
        <v>1.7416282540399817</v>
      </c>
      <c r="BY135" s="33">
        <f t="shared" si="188"/>
        <v>2.3728281815081158</v>
      </c>
      <c r="BZ135" s="33">
        <f t="shared" si="189"/>
        <v>4.8249521131381981</v>
      </c>
      <c r="CA135" s="33">
        <f t="shared" si="190"/>
        <v>0.15067631647495133</v>
      </c>
      <c r="CB135" s="107">
        <f t="shared" si="191"/>
        <v>14.993085007634557</v>
      </c>
      <c r="CC135" s="60">
        <f t="shared" si="192"/>
        <v>68.023089310616271</v>
      </c>
    </row>
    <row r="136" spans="1:81" x14ac:dyDescent="0.2">
      <c r="A136" s="22" t="s">
        <v>19</v>
      </c>
      <c r="B136" s="28">
        <v>1708072.2974357489</v>
      </c>
      <c r="C136" s="28">
        <v>1222376.264949339</v>
      </c>
      <c r="D136" s="28">
        <v>8362.055032816339</v>
      </c>
      <c r="E136" s="28">
        <v>1222937.2181755456</v>
      </c>
      <c r="F136" s="28">
        <v>672.60724186344009</v>
      </c>
      <c r="G136" s="28">
        <v>881.14442788515112</v>
      </c>
      <c r="H136" s="28">
        <v>20632.494569432602</v>
      </c>
      <c r="I136" s="28">
        <v>1144.824261433947</v>
      </c>
      <c r="J136" s="28">
        <v>3679.1003015859828</v>
      </c>
      <c r="K136" s="28">
        <v>1363539.8811225728</v>
      </c>
      <c r="L136" s="28">
        <v>4072.4785109534964</v>
      </c>
      <c r="M136" s="90">
        <v>5556370.3660291778</v>
      </c>
      <c r="N136" s="28">
        <f>'GDP by Eco_Activity N''MN'!M136</f>
        <v>563.34940188856251</v>
      </c>
      <c r="O136" s="28">
        <f>'GDP by Eco_Activity N''MN'!N136</f>
        <v>113.77294995604119</v>
      </c>
      <c r="P136" s="28">
        <f>'GDP by Eco_Activity N''MN'!O136</f>
        <v>3018.0036277303398</v>
      </c>
      <c r="Q136" s="28">
        <f>'GDP by Eco_Activity N''MN'!P136</f>
        <v>121386.60927519739</v>
      </c>
      <c r="R136" s="28">
        <f>'GDP by Eco_Activity N''MN'!Q136</f>
        <v>285.19770782126903</v>
      </c>
      <c r="S136" s="28">
        <f>'GDP by Eco_Activity N''MN'!R136</f>
        <v>10125.563416968347</v>
      </c>
      <c r="T136" s="28">
        <f>'GDP by Eco_Activity N''MN'!S136</f>
        <v>2678.7880088408228</v>
      </c>
      <c r="U136" s="28">
        <f>'GDP by Eco_Activity N''MN'!T136</f>
        <v>18952.761937200441</v>
      </c>
      <c r="V136" s="28">
        <f>'GDP by Eco_Activity N''MN'!U136</f>
        <v>413.69088791118145</v>
      </c>
      <c r="W136" s="28">
        <f>'GDP by Eco_Activity N''MN'!V136</f>
        <v>246169.42770687476</v>
      </c>
      <c r="X136" s="28">
        <f>'GDP by Eco_Activity N''MN'!W136</f>
        <v>9805.7683200861939</v>
      </c>
      <c r="Y136" s="90">
        <f t="shared" si="193"/>
        <v>413512.93324047537</v>
      </c>
      <c r="Z136" s="98">
        <f t="shared" si="194"/>
        <v>5969883.2992696529</v>
      </c>
      <c r="AA136" s="94"/>
      <c r="AB136" s="22" t="s">
        <v>19</v>
      </c>
      <c r="AD136" s="37">
        <f t="shared" si="156"/>
        <v>52.685169372012375</v>
      </c>
      <c r="AE136" s="37">
        <f t="shared" si="157"/>
        <v>61.451898385106638</v>
      </c>
      <c r="AF136" s="37">
        <f t="shared" si="158"/>
        <v>0.50350232142330575</v>
      </c>
      <c r="AG136" s="37">
        <f t="shared" si="159"/>
        <v>41.291693369542628</v>
      </c>
      <c r="AH136" s="37">
        <f t="shared" si="160"/>
        <v>3.164655222196195E-2</v>
      </c>
      <c r="AI136" s="37">
        <f t="shared" si="161"/>
        <v>3.9763123407328085E-2</v>
      </c>
      <c r="AJ136" s="37">
        <f t="shared" si="162"/>
        <v>0.99686580484417875</v>
      </c>
      <c r="AK136" s="37">
        <f t="shared" si="163"/>
        <v>0.10146516029283029</v>
      </c>
      <c r="AL136" s="37">
        <f t="shared" si="164"/>
        <v>0.21294181105340473</v>
      </c>
      <c r="AM136" s="37">
        <f t="shared" si="165"/>
        <v>40.743181283714833</v>
      </c>
      <c r="AN136" s="37">
        <f t="shared" si="166"/>
        <v>0.48522905746687478</v>
      </c>
      <c r="AO136" s="104">
        <f t="shared" si="167"/>
        <v>23.840154392154911</v>
      </c>
      <c r="AP136" s="37">
        <f t="shared" si="168"/>
        <v>2.1592980085459887E-2</v>
      </c>
      <c r="AQ136" s="37">
        <f t="shared" si="169"/>
        <v>7.6234982249655516E-3</v>
      </c>
      <c r="AR136" s="37">
        <f t="shared" si="170"/>
        <v>0.26084633724672229</v>
      </c>
      <c r="AS136" s="37">
        <f t="shared" si="171"/>
        <v>6.404225430684515</v>
      </c>
      <c r="AT136" s="37">
        <f t="shared" si="172"/>
        <v>2.3277206686109973E-2</v>
      </c>
      <c r="AU136" s="37">
        <f t="shared" si="173"/>
        <v>0.89970043509615027</v>
      </c>
      <c r="AV136" s="37">
        <f t="shared" si="174"/>
        <v>0.20606574352767232</v>
      </c>
      <c r="AW136" s="37">
        <f t="shared" si="175"/>
        <v>1.193694552746172</v>
      </c>
      <c r="AX136" s="37">
        <f t="shared" si="176"/>
        <v>1.7954209899112818E-2</v>
      </c>
      <c r="AY136" s="37">
        <f t="shared" si="177"/>
        <v>10.32234392567846</v>
      </c>
      <c r="AZ136" s="37">
        <f t="shared" si="178"/>
        <v>0.10451596873898306</v>
      </c>
      <c r="BA136" s="104">
        <f t="shared" si="179"/>
        <v>1.5625976749875414</v>
      </c>
      <c r="BB136" s="110">
        <f t="shared" si="180"/>
        <v>11.9949565453297</v>
      </c>
      <c r="BC136" s="35" t="s">
        <v>19</v>
      </c>
      <c r="BD136" s="58">
        <v>6100008.8107447857</v>
      </c>
      <c r="BE136" s="37">
        <f t="shared" si="145"/>
        <v>28.001144759448309</v>
      </c>
      <c r="BF136" s="37">
        <f t="shared" si="146"/>
        <v>20.038926219191673</v>
      </c>
      <c r="BG136" s="37">
        <f t="shared" si="147"/>
        <v>0.13708267139036093</v>
      </c>
      <c r="BH136" s="37">
        <f t="shared" si="148"/>
        <v>20.048122160437178</v>
      </c>
      <c r="BI136" s="37">
        <f t="shared" si="149"/>
        <v>1.1026332301007243E-2</v>
      </c>
      <c r="BJ136" s="37">
        <f t="shared" si="150"/>
        <v>1.4444969756979205E-2</v>
      </c>
      <c r="BK136" s="37">
        <f t="shared" si="151"/>
        <v>0.3382371273479105</v>
      </c>
      <c r="BL136" s="37">
        <f t="shared" si="152"/>
        <v>1.8767583735574453E-2</v>
      </c>
      <c r="BM136" s="37">
        <f t="shared" si="153"/>
        <v>6.0313032582928021E-2</v>
      </c>
      <c r="BN136" s="37">
        <f t="shared" si="154"/>
        <v>22.353080518847484</v>
      </c>
      <c r="BO136" s="37">
        <f t="shared" si="155"/>
        <v>6.6761846372747513E-2</v>
      </c>
      <c r="BP136" s="103">
        <f t="shared" si="195"/>
        <v>91.087907221412152</v>
      </c>
      <c r="BQ136" s="33">
        <f t="shared" si="196"/>
        <v>9.2352227573222114E-3</v>
      </c>
      <c r="BR136" s="33">
        <f t="shared" si="181"/>
        <v>1.8651276331869756E-3</v>
      </c>
      <c r="BS136" s="33">
        <f t="shared" si="182"/>
        <v>4.9475397845562361E-2</v>
      </c>
      <c r="BT136" s="33">
        <f t="shared" si="183"/>
        <v>1.9899415401069986</v>
      </c>
      <c r="BU136" s="33">
        <f t="shared" si="184"/>
        <v>4.675365506340106E-3</v>
      </c>
      <c r="BV136" s="33">
        <f t="shared" si="185"/>
        <v>0.16599260314399544</v>
      </c>
      <c r="BW136" s="33">
        <f t="shared" si="186"/>
        <v>4.3914494092570894E-2</v>
      </c>
      <c r="BX136" s="33">
        <f t="shared" si="187"/>
        <v>0.31070056659289297</v>
      </c>
      <c r="BY136" s="33">
        <f t="shared" si="188"/>
        <v>6.7818080390718571E-3</v>
      </c>
      <c r="BZ136" s="33">
        <f t="shared" si="189"/>
        <v>4.0355585597394983</v>
      </c>
      <c r="CA136" s="33">
        <f t="shared" si="190"/>
        <v>0.16075006814439258</v>
      </c>
      <c r="CB136" s="107">
        <f t="shared" si="191"/>
        <v>6.7788907536018312</v>
      </c>
      <c r="CC136" s="60">
        <f t="shared" si="192"/>
        <v>97.866797975013981</v>
      </c>
    </row>
    <row r="137" spans="1:81" x14ac:dyDescent="0.2">
      <c r="A137" s="22" t="s">
        <v>20</v>
      </c>
      <c r="B137" s="22">
        <v>1706521.5190796931</v>
      </c>
      <c r="C137" s="22">
        <v>1221753.5814099689</v>
      </c>
      <c r="D137" s="22">
        <v>0</v>
      </c>
      <c r="E137" s="22">
        <v>1221471.7191361876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1354238.8179545326</v>
      </c>
      <c r="L137" s="22">
        <v>0</v>
      </c>
      <c r="M137" s="89">
        <v>5503985.6375803826</v>
      </c>
      <c r="N137" s="28">
        <f>'GDP by Eco_Activity N''MN'!M137</f>
        <v>0</v>
      </c>
      <c r="O137" s="28">
        <f>'GDP by Eco_Activity N''MN'!N137</f>
        <v>0</v>
      </c>
      <c r="P137" s="28">
        <f>'GDP by Eco_Activity N''MN'!O137</f>
        <v>0</v>
      </c>
      <c r="Q137" s="28">
        <f>'GDP by Eco_Activity N''MN'!P137</f>
        <v>120929.71835633904</v>
      </c>
      <c r="R137" s="28">
        <f>'GDP by Eco_Activity N''MN'!Q137</f>
        <v>0</v>
      </c>
      <c r="S137" s="28">
        <f>'GDP by Eco_Activity N''MN'!R137</f>
        <v>0</v>
      </c>
      <c r="T137" s="28">
        <f>'GDP by Eco_Activity N''MN'!S137</f>
        <v>0</v>
      </c>
      <c r="U137" s="28">
        <f>'GDP by Eco_Activity N''MN'!T137</f>
        <v>0</v>
      </c>
      <c r="V137" s="28">
        <f>'GDP by Eco_Activity N''MN'!U137</f>
        <v>0</v>
      </c>
      <c r="W137" s="28">
        <f>'GDP by Eco_Activity N''MN'!V137</f>
        <v>244829.55721657563</v>
      </c>
      <c r="X137" s="28">
        <f>'GDP by Eco_Activity N''MN'!W137</f>
        <v>0</v>
      </c>
      <c r="Y137" s="90">
        <f t="shared" si="193"/>
        <v>365759.27557291469</v>
      </c>
      <c r="Z137" s="98">
        <f t="shared" si="194"/>
        <v>5869744.9131532973</v>
      </c>
      <c r="AA137" s="93"/>
      <c r="AB137" s="22" t="s">
        <v>20</v>
      </c>
      <c r="AD137" s="37">
        <f t="shared" si="156"/>
        <v>52.637335904734726</v>
      </c>
      <c r="AE137" s="37">
        <f t="shared" si="157"/>
        <v>61.420594533187497</v>
      </c>
      <c r="AF137" s="37">
        <f t="shared" si="158"/>
        <v>0</v>
      </c>
      <c r="AG137" s="37">
        <f t="shared" si="159"/>
        <v>41.242211731346337</v>
      </c>
      <c r="AH137" s="37">
        <f t="shared" si="160"/>
        <v>0</v>
      </c>
      <c r="AI137" s="37">
        <f t="shared" si="161"/>
        <v>0</v>
      </c>
      <c r="AJ137" s="37">
        <f t="shared" si="162"/>
        <v>0</v>
      </c>
      <c r="AK137" s="37">
        <f t="shared" si="163"/>
        <v>0</v>
      </c>
      <c r="AL137" s="37">
        <f t="shared" si="164"/>
        <v>0</v>
      </c>
      <c r="AM137" s="37">
        <f t="shared" si="165"/>
        <v>40.465261357768291</v>
      </c>
      <c r="AN137" s="37">
        <f t="shared" si="166"/>
        <v>0</v>
      </c>
      <c r="AO137" s="104">
        <f t="shared" si="167"/>
        <v>23.615392554526927</v>
      </c>
      <c r="AP137" s="37">
        <f t="shared" si="168"/>
        <v>0</v>
      </c>
      <c r="AQ137" s="37">
        <f t="shared" si="169"/>
        <v>0</v>
      </c>
      <c r="AR137" s="37">
        <f t="shared" si="170"/>
        <v>0</v>
      </c>
      <c r="AS137" s="37">
        <f t="shared" si="171"/>
        <v>6.3801203629256173</v>
      </c>
      <c r="AT137" s="37">
        <f t="shared" si="172"/>
        <v>0</v>
      </c>
      <c r="AU137" s="37">
        <f t="shared" si="173"/>
        <v>0</v>
      </c>
      <c r="AV137" s="37">
        <f t="shared" si="174"/>
        <v>0</v>
      </c>
      <c r="AW137" s="37">
        <f t="shared" si="175"/>
        <v>0</v>
      </c>
      <c r="AX137" s="37">
        <f t="shared" si="176"/>
        <v>0</v>
      </c>
      <c r="AY137" s="37">
        <f t="shared" si="177"/>
        <v>10.266160653264942</v>
      </c>
      <c r="AZ137" s="37">
        <f t="shared" si="178"/>
        <v>0</v>
      </c>
      <c r="BA137" s="104">
        <f t="shared" si="179"/>
        <v>1.3821444208203093</v>
      </c>
      <c r="BB137" s="110">
        <f t="shared" si="180"/>
        <v>11.793754020963423</v>
      </c>
      <c r="BC137" s="40" t="s">
        <v>20</v>
      </c>
      <c r="BD137" s="58">
        <v>5990417.0575560741</v>
      </c>
      <c r="BE137" s="37">
        <f t="shared" si="145"/>
        <v>28.48752436906133</v>
      </c>
      <c r="BF137" s="37">
        <f t="shared" si="146"/>
        <v>20.395133922585533</v>
      </c>
      <c r="BG137" s="37">
        <f t="shared" si="147"/>
        <v>0</v>
      </c>
      <c r="BH137" s="37">
        <f t="shared" si="148"/>
        <v>20.390428703047839</v>
      </c>
      <c r="BI137" s="37">
        <f t="shared" si="149"/>
        <v>0</v>
      </c>
      <c r="BJ137" s="37">
        <f t="shared" si="150"/>
        <v>0</v>
      </c>
      <c r="BK137" s="37">
        <f t="shared" si="151"/>
        <v>0</v>
      </c>
      <c r="BL137" s="37">
        <f t="shared" si="152"/>
        <v>0</v>
      </c>
      <c r="BM137" s="37">
        <f t="shared" si="153"/>
        <v>0</v>
      </c>
      <c r="BN137" s="37">
        <f t="shared" si="154"/>
        <v>22.606753502184784</v>
      </c>
      <c r="BO137" s="37">
        <f t="shared" si="155"/>
        <v>0</v>
      </c>
      <c r="BP137" s="103">
        <f t="shared" si="195"/>
        <v>91.879840496879496</v>
      </c>
      <c r="BQ137" s="33">
        <f t="shared" si="196"/>
        <v>0</v>
      </c>
      <c r="BR137" s="33">
        <f t="shared" si="181"/>
        <v>0</v>
      </c>
      <c r="BS137" s="33">
        <f t="shared" si="182"/>
        <v>0</v>
      </c>
      <c r="BT137" s="33">
        <f t="shared" si="183"/>
        <v>2.0187195180977104</v>
      </c>
      <c r="BU137" s="33">
        <f t="shared" si="184"/>
        <v>0</v>
      </c>
      <c r="BV137" s="33">
        <f t="shared" si="185"/>
        <v>0</v>
      </c>
      <c r="BW137" s="33">
        <f t="shared" si="186"/>
        <v>0</v>
      </c>
      <c r="BX137" s="33">
        <f t="shared" si="187"/>
        <v>0</v>
      </c>
      <c r="BY137" s="33">
        <f t="shared" si="188"/>
        <v>0</v>
      </c>
      <c r="BZ137" s="33">
        <f t="shared" si="189"/>
        <v>4.0870202335538117</v>
      </c>
      <c r="CA137" s="33">
        <f t="shared" si="190"/>
        <v>0</v>
      </c>
      <c r="CB137" s="107">
        <f t="shared" si="191"/>
        <v>6.1057397516515222</v>
      </c>
      <c r="CC137" s="60">
        <f t="shared" si="192"/>
        <v>97.985580248531022</v>
      </c>
    </row>
    <row r="138" spans="1:81" x14ac:dyDescent="0.2">
      <c r="A138" s="22" t="s">
        <v>21</v>
      </c>
      <c r="B138" s="22">
        <v>0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89">
        <v>0</v>
      </c>
      <c r="N138" s="28">
        <f>'GDP by Eco_Activity N''MN'!M138</f>
        <v>0</v>
      </c>
      <c r="O138" s="28">
        <f>'GDP by Eco_Activity N''MN'!N138</f>
        <v>0</v>
      </c>
      <c r="P138" s="28">
        <f>'GDP by Eco_Activity N''MN'!O138</f>
        <v>0</v>
      </c>
      <c r="Q138" s="28">
        <f>'GDP by Eco_Activity N''MN'!P138</f>
        <v>11.519922707283635</v>
      </c>
      <c r="R138" s="28">
        <f>'GDP by Eco_Activity N''MN'!Q138</f>
        <v>0</v>
      </c>
      <c r="S138" s="28">
        <f>'GDP by Eco_Activity N''MN'!R138</f>
        <v>7954.4763224938206</v>
      </c>
      <c r="T138" s="28">
        <f>'GDP by Eco_Activity N''MN'!S138</f>
        <v>0</v>
      </c>
      <c r="U138" s="28">
        <f>'GDP by Eco_Activity N''MN'!T138</f>
        <v>17.406621945871173</v>
      </c>
      <c r="V138" s="28">
        <f>'GDP by Eco_Activity N''MN'!U138</f>
        <v>0</v>
      </c>
      <c r="W138" s="28">
        <f>'GDP by Eco_Activity N''MN'!V138</f>
        <v>0</v>
      </c>
      <c r="X138" s="28">
        <f>'GDP by Eco_Activity N''MN'!W138</f>
        <v>0</v>
      </c>
      <c r="Y138" s="90">
        <f t="shared" si="193"/>
        <v>7983.402867146975</v>
      </c>
      <c r="Z138" s="98">
        <f t="shared" si="194"/>
        <v>7983.402867146975</v>
      </c>
      <c r="AA138" s="93"/>
      <c r="AB138" s="22" t="s">
        <v>21</v>
      </c>
      <c r="AD138" s="37">
        <f t="shared" si="156"/>
        <v>0</v>
      </c>
      <c r="AE138" s="37">
        <f t="shared" si="157"/>
        <v>0</v>
      </c>
      <c r="AF138" s="37">
        <f t="shared" si="158"/>
        <v>0</v>
      </c>
      <c r="AG138" s="37">
        <f t="shared" si="159"/>
        <v>0</v>
      </c>
      <c r="AH138" s="37">
        <f t="shared" si="160"/>
        <v>0</v>
      </c>
      <c r="AI138" s="37">
        <f t="shared" si="161"/>
        <v>0</v>
      </c>
      <c r="AJ138" s="37">
        <f t="shared" si="162"/>
        <v>0</v>
      </c>
      <c r="AK138" s="37">
        <f t="shared" si="163"/>
        <v>0</v>
      </c>
      <c r="AL138" s="37">
        <f t="shared" si="164"/>
        <v>0</v>
      </c>
      <c r="AM138" s="37">
        <f t="shared" si="165"/>
        <v>0</v>
      </c>
      <c r="AN138" s="37">
        <f t="shared" si="166"/>
        <v>0</v>
      </c>
      <c r="AO138" s="104">
        <f t="shared" si="167"/>
        <v>0</v>
      </c>
      <c r="AP138" s="37">
        <f t="shared" si="168"/>
        <v>0</v>
      </c>
      <c r="AQ138" s="37">
        <f t="shared" si="169"/>
        <v>0</v>
      </c>
      <c r="AR138" s="37">
        <f t="shared" si="170"/>
        <v>0</v>
      </c>
      <c r="AS138" s="37">
        <f t="shared" si="171"/>
        <v>6.0777858778678616E-4</v>
      </c>
      <c r="AT138" s="37">
        <f t="shared" si="172"/>
        <v>0</v>
      </c>
      <c r="AU138" s="37">
        <f t="shared" si="173"/>
        <v>0.70678988552050925</v>
      </c>
      <c r="AV138" s="37">
        <f t="shared" si="174"/>
        <v>0</v>
      </c>
      <c r="AW138" s="37">
        <f t="shared" si="175"/>
        <v>1.0963146093084725E-3</v>
      </c>
      <c r="AX138" s="37">
        <f t="shared" si="176"/>
        <v>0</v>
      </c>
      <c r="AY138" s="37">
        <f t="shared" si="177"/>
        <v>0</v>
      </c>
      <c r="AZ138" s="37">
        <f t="shared" si="178"/>
        <v>0</v>
      </c>
      <c r="BA138" s="104">
        <f t="shared" si="179"/>
        <v>3.0167972403992705E-2</v>
      </c>
      <c r="BB138" s="110">
        <f t="shared" si="180"/>
        <v>1.6040610121642363E-2</v>
      </c>
      <c r="BC138" s="40" t="s">
        <v>21</v>
      </c>
      <c r="BD138" s="58">
        <v>7983.402867146976</v>
      </c>
      <c r="BE138" s="37">
        <f t="shared" si="145"/>
        <v>0</v>
      </c>
      <c r="BF138" s="37">
        <f t="shared" si="146"/>
        <v>0</v>
      </c>
      <c r="BG138" s="37">
        <f t="shared" si="147"/>
        <v>0</v>
      </c>
      <c r="BH138" s="37">
        <f t="shared" si="148"/>
        <v>0</v>
      </c>
      <c r="BI138" s="37">
        <f t="shared" si="149"/>
        <v>0</v>
      </c>
      <c r="BJ138" s="37">
        <f t="shared" si="150"/>
        <v>0</v>
      </c>
      <c r="BK138" s="37">
        <f t="shared" si="151"/>
        <v>0</v>
      </c>
      <c r="BL138" s="37">
        <f t="shared" si="152"/>
        <v>0</v>
      </c>
      <c r="BM138" s="37">
        <f t="shared" si="153"/>
        <v>0</v>
      </c>
      <c r="BN138" s="37">
        <f t="shared" si="154"/>
        <v>0</v>
      </c>
      <c r="BO138" s="37">
        <f t="shared" si="155"/>
        <v>0</v>
      </c>
      <c r="BP138" s="103">
        <f t="shared" si="195"/>
        <v>0</v>
      </c>
      <c r="BQ138" s="33">
        <f t="shared" si="196"/>
        <v>0</v>
      </c>
      <c r="BR138" s="33">
        <f t="shared" si="181"/>
        <v>0</v>
      </c>
      <c r="BS138" s="33">
        <f t="shared" si="182"/>
        <v>0</v>
      </c>
      <c r="BT138" s="33">
        <f t="shared" si="183"/>
        <v>0.14429840130816929</v>
      </c>
      <c r="BU138" s="33">
        <f t="shared" si="184"/>
        <v>0</v>
      </c>
      <c r="BV138" s="33">
        <f t="shared" si="185"/>
        <v>99.637666479638739</v>
      </c>
      <c r="BW138" s="33">
        <f t="shared" si="186"/>
        <v>0</v>
      </c>
      <c r="BX138" s="33">
        <f t="shared" si="187"/>
        <v>0.21803511905308329</v>
      </c>
      <c r="BY138" s="33">
        <f t="shared" si="188"/>
        <v>0</v>
      </c>
      <c r="BZ138" s="33">
        <f t="shared" si="189"/>
        <v>0</v>
      </c>
      <c r="CA138" s="33">
        <f t="shared" si="190"/>
        <v>0</v>
      </c>
      <c r="CB138" s="107">
        <f t="shared" si="191"/>
        <v>99.999999999999986</v>
      </c>
      <c r="CC138" s="60">
        <f t="shared" si="192"/>
        <v>99.999999999999986</v>
      </c>
    </row>
    <row r="139" spans="1:81" x14ac:dyDescent="0.2">
      <c r="A139" s="22" t="s">
        <v>22</v>
      </c>
      <c r="B139" s="22">
        <v>0</v>
      </c>
      <c r="C139" s="22">
        <v>0</v>
      </c>
      <c r="D139" s="22">
        <v>39.414501927416822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1.6540295733840471</v>
      </c>
      <c r="M139" s="89">
        <v>41.068531500800866</v>
      </c>
      <c r="N139" s="28">
        <f>'GDP by Eco_Activity N''MN'!M139</f>
        <v>0</v>
      </c>
      <c r="O139" s="28">
        <f>'GDP by Eco_Activity N''MN'!N139</f>
        <v>12.18893472105365</v>
      </c>
      <c r="P139" s="28">
        <f>'GDP by Eco_Activity N''MN'!O139</f>
        <v>1548.0855600007567</v>
      </c>
      <c r="Q139" s="28">
        <f>'GDP by Eco_Activity N''MN'!P139</f>
        <v>0</v>
      </c>
      <c r="R139" s="28">
        <f>'GDP by Eco_Activity N''MN'!Q139</f>
        <v>0</v>
      </c>
      <c r="S139" s="28">
        <f>'GDP by Eco_Activity N''MN'!R139</f>
        <v>0</v>
      </c>
      <c r="T139" s="28">
        <f>'GDP by Eco_Activity N''MN'!S139</f>
        <v>0</v>
      </c>
      <c r="U139" s="28">
        <f>'GDP by Eco_Activity N''MN'!T139</f>
        <v>0</v>
      </c>
      <c r="V139" s="28">
        <f>'GDP by Eco_Activity N''MN'!U139</f>
        <v>0</v>
      </c>
      <c r="W139" s="28">
        <f>'GDP by Eco_Activity N''MN'!V139</f>
        <v>0</v>
      </c>
      <c r="X139" s="28">
        <f>'GDP by Eco_Activity N''MN'!W139</f>
        <v>716.18613408486829</v>
      </c>
      <c r="Y139" s="90">
        <f t="shared" si="193"/>
        <v>2276.4606288066784</v>
      </c>
      <c r="Z139" s="98">
        <f t="shared" si="194"/>
        <v>2317.5291603074793</v>
      </c>
      <c r="AA139" s="93"/>
      <c r="AB139" s="22" t="s">
        <v>22</v>
      </c>
      <c r="AD139" s="37">
        <f t="shared" si="156"/>
        <v>0</v>
      </c>
      <c r="AE139" s="37">
        <f t="shared" si="157"/>
        <v>0</v>
      </c>
      <c r="AF139" s="37">
        <f t="shared" si="158"/>
        <v>2.3732555143820711E-3</v>
      </c>
      <c r="AG139" s="37">
        <f t="shared" si="159"/>
        <v>0</v>
      </c>
      <c r="AH139" s="37">
        <f t="shared" si="160"/>
        <v>0</v>
      </c>
      <c r="AI139" s="37">
        <f t="shared" si="161"/>
        <v>0</v>
      </c>
      <c r="AJ139" s="37">
        <f t="shared" si="162"/>
        <v>0</v>
      </c>
      <c r="AK139" s="37">
        <f t="shared" si="163"/>
        <v>0</v>
      </c>
      <c r="AL139" s="37">
        <f t="shared" si="164"/>
        <v>0</v>
      </c>
      <c r="AM139" s="37">
        <f t="shared" si="165"/>
        <v>0</v>
      </c>
      <c r="AN139" s="37">
        <f t="shared" si="166"/>
        <v>1.9707487927973574E-4</v>
      </c>
      <c r="AO139" s="104">
        <f t="shared" si="167"/>
        <v>1.7620857990750948E-4</v>
      </c>
      <c r="AP139" s="37">
        <f t="shared" si="168"/>
        <v>0</v>
      </c>
      <c r="AQ139" s="37">
        <f t="shared" si="169"/>
        <v>8.1673475326144026E-4</v>
      </c>
      <c r="AR139" s="37">
        <f t="shared" si="170"/>
        <v>0.13380118047585698</v>
      </c>
      <c r="AS139" s="37">
        <f t="shared" si="171"/>
        <v>0</v>
      </c>
      <c r="AT139" s="37">
        <f t="shared" si="172"/>
        <v>0</v>
      </c>
      <c r="AU139" s="37">
        <f t="shared" si="173"/>
        <v>0</v>
      </c>
      <c r="AV139" s="37">
        <f t="shared" si="174"/>
        <v>0</v>
      </c>
      <c r="AW139" s="37">
        <f t="shared" si="175"/>
        <v>0</v>
      </c>
      <c r="AX139" s="37">
        <f t="shared" si="176"/>
        <v>0</v>
      </c>
      <c r="AY139" s="37">
        <f t="shared" si="177"/>
        <v>0</v>
      </c>
      <c r="AZ139" s="37">
        <f t="shared" si="178"/>
        <v>7.6335566125887485E-3</v>
      </c>
      <c r="BA139" s="104">
        <f t="shared" si="179"/>
        <v>8.6023720174801255E-3</v>
      </c>
      <c r="BB139" s="110">
        <f t="shared" si="180"/>
        <v>4.6564832471387655E-3</v>
      </c>
      <c r="BC139" s="40" t="s">
        <v>22</v>
      </c>
      <c r="BD139" s="58">
        <v>4461.5161306777854</v>
      </c>
      <c r="BE139" s="37">
        <f t="shared" si="145"/>
        <v>0</v>
      </c>
      <c r="BF139" s="37">
        <f t="shared" si="146"/>
        <v>0</v>
      </c>
      <c r="BG139" s="37">
        <f t="shared" si="147"/>
        <v>0.88343291322873796</v>
      </c>
      <c r="BH139" s="37">
        <f t="shared" si="148"/>
        <v>0</v>
      </c>
      <c r="BI139" s="37">
        <f t="shared" si="149"/>
        <v>0</v>
      </c>
      <c r="BJ139" s="37">
        <f t="shared" si="150"/>
        <v>0</v>
      </c>
      <c r="BK139" s="37">
        <f t="shared" si="151"/>
        <v>0</v>
      </c>
      <c r="BL139" s="37">
        <f t="shared" si="152"/>
        <v>0</v>
      </c>
      <c r="BM139" s="37">
        <f t="shared" si="153"/>
        <v>0</v>
      </c>
      <c r="BN139" s="37">
        <f t="shared" si="154"/>
        <v>0</v>
      </c>
      <c r="BO139" s="37">
        <f t="shared" si="155"/>
        <v>3.7073262203643986E-2</v>
      </c>
      <c r="BP139" s="103">
        <f t="shared" si="195"/>
        <v>0.92050617543238178</v>
      </c>
      <c r="BQ139" s="33">
        <f t="shared" si="196"/>
        <v>0</v>
      </c>
      <c r="BR139" s="33">
        <f t="shared" si="181"/>
        <v>0.27320162841598711</v>
      </c>
      <c r="BS139" s="33">
        <f t="shared" si="182"/>
        <v>34.698643121695369</v>
      </c>
      <c r="BT139" s="33">
        <f t="shared" si="183"/>
        <v>0</v>
      </c>
      <c r="BU139" s="33">
        <f t="shared" si="184"/>
        <v>0</v>
      </c>
      <c r="BV139" s="33">
        <f t="shared" si="185"/>
        <v>0</v>
      </c>
      <c r="BW139" s="33">
        <f t="shared" si="186"/>
        <v>0</v>
      </c>
      <c r="BX139" s="33">
        <f t="shared" si="187"/>
        <v>0</v>
      </c>
      <c r="BY139" s="33">
        <f t="shared" si="188"/>
        <v>0</v>
      </c>
      <c r="BZ139" s="33">
        <f t="shared" si="189"/>
        <v>0</v>
      </c>
      <c r="CA139" s="33">
        <f t="shared" si="190"/>
        <v>16.052528178936935</v>
      </c>
      <c r="CB139" s="107">
        <f t="shared" si="191"/>
        <v>51.024372929048297</v>
      </c>
      <c r="CC139" s="60">
        <f t="shared" si="192"/>
        <v>51.944879104480677</v>
      </c>
    </row>
    <row r="140" spans="1:81" x14ac:dyDescent="0.2">
      <c r="A140" s="22" t="s">
        <v>23</v>
      </c>
      <c r="B140" s="22">
        <v>1550.77835605569</v>
      </c>
      <c r="C140" s="22">
        <v>622.68353936996277</v>
      </c>
      <c r="D140" s="22">
        <v>8322.6405308889225</v>
      </c>
      <c r="E140" s="22">
        <v>1465.4990393580692</v>
      </c>
      <c r="F140" s="22">
        <v>672.60724186344009</v>
      </c>
      <c r="G140" s="22">
        <v>881.14442788515112</v>
      </c>
      <c r="H140" s="22">
        <v>20632.494569432602</v>
      </c>
      <c r="I140" s="22">
        <v>1144.824261433947</v>
      </c>
      <c r="J140" s="22">
        <v>3679.1003015859828</v>
      </c>
      <c r="K140" s="22">
        <v>9301.0631680401439</v>
      </c>
      <c r="L140" s="22">
        <v>4070.8244813801125</v>
      </c>
      <c r="M140" s="89">
        <v>52343.659917294019</v>
      </c>
      <c r="N140" s="28">
        <f>'GDP by Eco_Activity N''MN'!M140</f>
        <v>563.34940188856251</v>
      </c>
      <c r="O140" s="28">
        <f>'GDP by Eco_Activity N''MN'!N140</f>
        <v>101.58401523498753</v>
      </c>
      <c r="P140" s="28">
        <f>'GDP by Eco_Activity N''MN'!O140</f>
        <v>1469.9180677295831</v>
      </c>
      <c r="Q140" s="28">
        <f>'GDP by Eco_Activity N''MN'!P140</f>
        <v>445.37099615106803</v>
      </c>
      <c r="R140" s="28">
        <f>'GDP by Eco_Activity N''MN'!Q140</f>
        <v>285.19770782126903</v>
      </c>
      <c r="S140" s="28">
        <f>'GDP by Eco_Activity N''MN'!R140</f>
        <v>2171.0870944745266</v>
      </c>
      <c r="T140" s="28">
        <f>'GDP by Eco_Activity N''MN'!S140</f>
        <v>2678.7880088408228</v>
      </c>
      <c r="U140" s="28">
        <f>'GDP by Eco_Activity N''MN'!T140</f>
        <v>18935.355315254568</v>
      </c>
      <c r="V140" s="28">
        <f>'GDP by Eco_Activity N''MN'!U140</f>
        <v>413.69088791118145</v>
      </c>
      <c r="W140" s="28">
        <f>'GDP by Eco_Activity N''MN'!V140</f>
        <v>1339.8704902991285</v>
      </c>
      <c r="X140" s="28">
        <f>'GDP by Eco_Activity N''MN'!W140</f>
        <v>9089.5821860013257</v>
      </c>
      <c r="Y140" s="90">
        <f t="shared" si="193"/>
        <v>37493.79417160702</v>
      </c>
      <c r="Z140" s="98">
        <f t="shared" si="194"/>
        <v>89837.454088901039</v>
      </c>
      <c r="AA140" s="93"/>
      <c r="AB140" s="22" t="s">
        <v>23</v>
      </c>
      <c r="AD140" s="37">
        <f t="shared" si="156"/>
        <v>4.7833467277645071E-2</v>
      </c>
      <c r="AE140" s="37">
        <f t="shared" si="157"/>
        <v>3.1303851919136691E-2</v>
      </c>
      <c r="AF140" s="37">
        <f t="shared" si="158"/>
        <v>0.5011290659089237</v>
      </c>
      <c r="AG140" s="37">
        <f t="shared" si="159"/>
        <v>4.9481638196284247E-2</v>
      </c>
      <c r="AH140" s="37">
        <f t="shared" si="160"/>
        <v>3.164655222196195E-2</v>
      </c>
      <c r="AI140" s="37">
        <f t="shared" si="161"/>
        <v>3.9763123407328085E-2</v>
      </c>
      <c r="AJ140" s="37">
        <f t="shared" si="162"/>
        <v>0.99686580484417875</v>
      </c>
      <c r="AK140" s="37">
        <f t="shared" si="163"/>
        <v>0.10146516029283029</v>
      </c>
      <c r="AL140" s="37">
        <f t="shared" si="164"/>
        <v>0.21294181105340473</v>
      </c>
      <c r="AM140" s="37">
        <f t="shared" si="165"/>
        <v>0.27791992594654236</v>
      </c>
      <c r="AN140" s="37">
        <f t="shared" si="166"/>
        <v>0.48503198258759517</v>
      </c>
      <c r="AO140" s="104">
        <f t="shared" si="167"/>
        <v>0.22458562904807397</v>
      </c>
      <c r="AP140" s="37">
        <f t="shared" si="168"/>
        <v>2.1592980085459887E-2</v>
      </c>
      <c r="AQ140" s="37">
        <f t="shared" si="169"/>
        <v>6.8067634717041119E-3</v>
      </c>
      <c r="AR140" s="37">
        <f t="shared" si="170"/>
        <v>0.12704515677086531</v>
      </c>
      <c r="AS140" s="37">
        <f t="shared" si="171"/>
        <v>2.3497289171110897E-2</v>
      </c>
      <c r="AT140" s="37">
        <f t="shared" si="172"/>
        <v>2.3277206686109973E-2</v>
      </c>
      <c r="AU140" s="37">
        <f t="shared" si="173"/>
        <v>0.19291054957564091</v>
      </c>
      <c r="AV140" s="37">
        <f t="shared" si="174"/>
        <v>0.20606574352767232</v>
      </c>
      <c r="AW140" s="37">
        <f t="shared" si="175"/>
        <v>1.1925982381368634</v>
      </c>
      <c r="AX140" s="37">
        <f t="shared" si="176"/>
        <v>1.7954209899112818E-2</v>
      </c>
      <c r="AY140" s="37">
        <f t="shared" si="177"/>
        <v>5.6183272413517421E-2</v>
      </c>
      <c r="AZ140" s="37">
        <f t="shared" si="178"/>
        <v>9.6882412126394313E-2</v>
      </c>
      <c r="BA140" s="104">
        <f t="shared" si="179"/>
        <v>0.14168290974575956</v>
      </c>
      <c r="BB140" s="110">
        <f t="shared" si="180"/>
        <v>0.18050543099749564</v>
      </c>
      <c r="BC140" s="40" t="s">
        <v>23</v>
      </c>
      <c r="BD140" s="58">
        <v>97146.834190887428</v>
      </c>
      <c r="BE140" s="37">
        <f t="shared" si="145"/>
        <v>1.5963241303453162</v>
      </c>
      <c r="BF140" s="37">
        <f t="shared" si="146"/>
        <v>0.640971519613731</v>
      </c>
      <c r="BG140" s="37">
        <f t="shared" si="147"/>
        <v>8.567073338216515</v>
      </c>
      <c r="BH140" s="37">
        <f t="shared" si="148"/>
        <v>1.5085401923427124</v>
      </c>
      <c r="BI140" s="37">
        <f t="shared" si="149"/>
        <v>0.69236146238364193</v>
      </c>
      <c r="BJ140" s="37">
        <f t="shared" si="150"/>
        <v>0.90702330675414256</v>
      </c>
      <c r="BK140" s="37">
        <f t="shared" si="151"/>
        <v>21.238463138068962</v>
      </c>
      <c r="BL140" s="37">
        <f t="shared" si="152"/>
        <v>1.1784473173715977</v>
      </c>
      <c r="BM140" s="37">
        <f t="shared" si="153"/>
        <v>3.787154087138632</v>
      </c>
      <c r="BN140" s="37">
        <f t="shared" si="154"/>
        <v>9.5742318784821538</v>
      </c>
      <c r="BO140" s="37">
        <f t="shared" si="155"/>
        <v>4.1903830580636301</v>
      </c>
      <c r="BP140" s="103">
        <f t="shared" si="195"/>
        <v>53.880973428781033</v>
      </c>
      <c r="BQ140" s="33">
        <f t="shared" si="196"/>
        <v>0.57989476093643599</v>
      </c>
      <c r="BR140" s="33">
        <f t="shared" si="181"/>
        <v>0.10456749937458726</v>
      </c>
      <c r="BS140" s="33">
        <f t="shared" si="182"/>
        <v>1.5130890059075794</v>
      </c>
      <c r="BT140" s="33">
        <f t="shared" si="183"/>
        <v>0.45845137400560271</v>
      </c>
      <c r="BU140" s="33">
        <f t="shared" si="184"/>
        <v>0.2935738567258645</v>
      </c>
      <c r="BV140" s="33">
        <f t="shared" si="185"/>
        <v>2.2348511020014064</v>
      </c>
      <c r="BW140" s="33">
        <f t="shared" si="186"/>
        <v>2.7574630003662013</v>
      </c>
      <c r="BX140" s="33">
        <f t="shared" si="187"/>
        <v>19.491479545332155</v>
      </c>
      <c r="BY140" s="33">
        <f t="shared" si="188"/>
        <v>0.42584083295839043</v>
      </c>
      <c r="BZ140" s="33">
        <f t="shared" si="189"/>
        <v>1.3792219802720151</v>
      </c>
      <c r="CA140" s="33">
        <f t="shared" si="190"/>
        <v>9.3565397799179628</v>
      </c>
      <c r="CB140" s="107">
        <f t="shared" si="191"/>
        <v>38.594972737798201</v>
      </c>
      <c r="CC140" s="60">
        <f t="shared" si="192"/>
        <v>92.475946166579234</v>
      </c>
    </row>
    <row r="141" spans="1:81" x14ac:dyDescent="0.2">
      <c r="A141" s="22" t="s">
        <v>24</v>
      </c>
      <c r="B141" s="28">
        <v>89219.834420718282</v>
      </c>
      <c r="C141" s="28">
        <v>53832.522026300518</v>
      </c>
      <c r="D141" s="28">
        <v>239985.93773210992</v>
      </c>
      <c r="E141" s="28">
        <v>298461.67670154123</v>
      </c>
      <c r="F141" s="28">
        <v>173111.99674631955</v>
      </c>
      <c r="G141" s="28">
        <v>183083.91141262013</v>
      </c>
      <c r="H141" s="28">
        <v>370657.47655277292</v>
      </c>
      <c r="I141" s="28">
        <v>105061.51424845228</v>
      </c>
      <c r="J141" s="28">
        <v>184110.8659507464</v>
      </c>
      <c r="K141" s="28">
        <v>210484.56633710049</v>
      </c>
      <c r="L141" s="28">
        <v>85517.89383251252</v>
      </c>
      <c r="M141" s="90">
        <v>1993528.1959611941</v>
      </c>
      <c r="N141" s="28">
        <f>'GDP by Eco_Activity N''MN'!M141</f>
        <v>562031.75042752933</v>
      </c>
      <c r="O141" s="28">
        <f>'GDP by Eco_Activity N''MN'!N141</f>
        <v>189163.38136969213</v>
      </c>
      <c r="P141" s="28">
        <f>'GDP by Eco_Activity N''MN'!O141</f>
        <v>120402.022636601</v>
      </c>
      <c r="Q141" s="28">
        <f>'GDP by Eco_Activity N''MN'!P141</f>
        <v>266057.92555835651</v>
      </c>
      <c r="R141" s="28">
        <f>'GDP by Eco_Activity N''MN'!Q141</f>
        <v>185909.42859236288</v>
      </c>
      <c r="S141" s="28">
        <f>'GDP by Eco_Activity N''MN'!R141</f>
        <v>177901.2160735706</v>
      </c>
      <c r="T141" s="28">
        <f>'GDP by Eco_Activity N''MN'!S141</f>
        <v>145098.61497178004</v>
      </c>
      <c r="U141" s="28">
        <f>'GDP by Eco_Activity N''MN'!T141</f>
        <v>372739.05223101383</v>
      </c>
      <c r="V141" s="28">
        <f>'GDP by Eco_Activity N''MN'!U141</f>
        <v>208809.20647760711</v>
      </c>
      <c r="W141" s="28">
        <f>'GDP by Eco_Activity N''MN'!V141</f>
        <v>230860.64733123704</v>
      </c>
      <c r="X141" s="28">
        <f>'GDP by Eco_Activity N''MN'!W141</f>
        <v>118635.34288028562</v>
      </c>
      <c r="Y141" s="90">
        <f t="shared" si="193"/>
        <v>2577608.5885500358</v>
      </c>
      <c r="Z141" s="98">
        <f t="shared" si="194"/>
        <v>4571136.78451123</v>
      </c>
      <c r="AA141" s="94"/>
      <c r="AB141" s="22" t="s">
        <v>24</v>
      </c>
      <c r="AD141" s="37">
        <f t="shared" si="156"/>
        <v>2.7519690441998161</v>
      </c>
      <c r="AE141" s="37">
        <f t="shared" si="157"/>
        <v>2.7062949177202307</v>
      </c>
      <c r="AF141" s="37">
        <f t="shared" si="158"/>
        <v>14.450213049646669</v>
      </c>
      <c r="AG141" s="37">
        <f t="shared" si="159"/>
        <v>10.077367712551347</v>
      </c>
      <c r="AH141" s="37">
        <f t="shared" si="160"/>
        <v>8.1450176333260345</v>
      </c>
      <c r="AI141" s="37">
        <f t="shared" si="161"/>
        <v>8.2619692447799427</v>
      </c>
      <c r="AJ141" s="37">
        <f t="shared" si="162"/>
        <v>17.908438673853166</v>
      </c>
      <c r="AK141" s="37">
        <f t="shared" si="163"/>
        <v>9.3115456607064058</v>
      </c>
      <c r="AL141" s="37">
        <f t="shared" si="164"/>
        <v>10.656111009874387</v>
      </c>
      <c r="AM141" s="37">
        <f t="shared" si="165"/>
        <v>6.2893729493531989</v>
      </c>
      <c r="AN141" s="37">
        <f t="shared" si="166"/>
        <v>10.189315157659811</v>
      </c>
      <c r="AO141" s="104">
        <f t="shared" si="167"/>
        <v>8.5534290995783753</v>
      </c>
      <c r="AP141" s="37">
        <f t="shared" si="168"/>
        <v>21.542474978571899</v>
      </c>
      <c r="AQ141" s="37">
        <f t="shared" si="169"/>
        <v>12.675127986551402</v>
      </c>
      <c r="AR141" s="37">
        <f t="shared" si="170"/>
        <v>10.406358134656458</v>
      </c>
      <c r="AS141" s="37">
        <f t="shared" si="171"/>
        <v>14.036926668188487</v>
      </c>
      <c r="AT141" s="37">
        <f t="shared" si="172"/>
        <v>15.173516741421397</v>
      </c>
      <c r="AU141" s="37">
        <f t="shared" si="173"/>
        <v>15.807298311647722</v>
      </c>
      <c r="AV141" s="37">
        <f t="shared" si="174"/>
        <v>11.161709653886984</v>
      </c>
      <c r="AW141" s="37">
        <f t="shared" si="175"/>
        <v>23.476081096687633</v>
      </c>
      <c r="AX141" s="37">
        <f t="shared" si="176"/>
        <v>9.0623323634120005</v>
      </c>
      <c r="AY141" s="37">
        <f t="shared" si="177"/>
        <v>9.6804181691292968</v>
      </c>
      <c r="AZ141" s="37">
        <f t="shared" si="178"/>
        <v>1.2644891642417957</v>
      </c>
      <c r="BA141" s="104">
        <f t="shared" si="179"/>
        <v>9.7403608538499764</v>
      </c>
      <c r="BB141" s="110">
        <f t="shared" si="180"/>
        <v>9.1845324848608403</v>
      </c>
      <c r="BC141" s="35" t="s">
        <v>24</v>
      </c>
      <c r="BD141" s="58">
        <v>8973773.153378075</v>
      </c>
      <c r="BE141" s="37">
        <f t="shared" si="145"/>
        <v>0.99422876972472263</v>
      </c>
      <c r="BF141" s="37">
        <f t="shared" si="146"/>
        <v>0.59988726153653527</v>
      </c>
      <c r="BG141" s="37">
        <f t="shared" si="147"/>
        <v>2.6743035914805797</v>
      </c>
      <c r="BH141" s="37">
        <f t="shared" si="148"/>
        <v>3.3259329336756043</v>
      </c>
      <c r="BI141" s="37">
        <f t="shared" si="149"/>
        <v>1.9290881749239839</v>
      </c>
      <c r="BJ141" s="37">
        <f t="shared" si="150"/>
        <v>2.0402110492808734</v>
      </c>
      <c r="BK141" s="37">
        <f t="shared" si="151"/>
        <v>4.130452934541176</v>
      </c>
      <c r="BL141" s="37">
        <f t="shared" si="152"/>
        <v>1.1707618685335617</v>
      </c>
      <c r="BM141" s="37">
        <f t="shared" si="153"/>
        <v>2.0516550040206885</v>
      </c>
      <c r="BN141" s="37">
        <f t="shared" si="154"/>
        <v>2.345552564562722</v>
      </c>
      <c r="BO141" s="37">
        <f t="shared" si="155"/>
        <v>0.95297588172618652</v>
      </c>
      <c r="BP141" s="103">
        <f t="shared" si="195"/>
        <v>22.215050034006634</v>
      </c>
      <c r="BQ141" s="33">
        <f t="shared" si="196"/>
        <v>6.2630483389917089</v>
      </c>
      <c r="BR141" s="33">
        <f t="shared" si="181"/>
        <v>2.1079581368566656</v>
      </c>
      <c r="BS141" s="33">
        <f t="shared" si="182"/>
        <v>1.3417101210239197</v>
      </c>
      <c r="BT141" s="33">
        <f t="shared" si="183"/>
        <v>2.9648389925947929</v>
      </c>
      <c r="BU141" s="33">
        <f t="shared" si="184"/>
        <v>2.0716974389126319</v>
      </c>
      <c r="BV141" s="33">
        <f t="shared" si="185"/>
        <v>1.9824572454965803</v>
      </c>
      <c r="BW141" s="33">
        <f t="shared" si="186"/>
        <v>1.6169186861733778</v>
      </c>
      <c r="BX141" s="33">
        <f t="shared" si="187"/>
        <v>4.1536491491396843</v>
      </c>
      <c r="BY141" s="33">
        <f t="shared" si="188"/>
        <v>2.3268830502919862</v>
      </c>
      <c r="BZ141" s="33">
        <f t="shared" si="189"/>
        <v>2.5726151462200955</v>
      </c>
      <c r="CA141" s="33">
        <f t="shared" si="190"/>
        <v>1.3220229757604993</v>
      </c>
      <c r="CB141" s="107">
        <f t="shared" si="191"/>
        <v>28.723799281461943</v>
      </c>
      <c r="CC141" s="60">
        <f t="shared" si="192"/>
        <v>50.938849315468573</v>
      </c>
    </row>
    <row r="142" spans="1:81" x14ac:dyDescent="0.2">
      <c r="A142" s="22" t="s">
        <v>25</v>
      </c>
      <c r="B142" s="22">
        <v>0</v>
      </c>
      <c r="C142" s="22">
        <v>0</v>
      </c>
      <c r="D142" s="22">
        <v>0</v>
      </c>
      <c r="E142" s="22">
        <v>168861.4459065038</v>
      </c>
      <c r="F142" s="22">
        <v>36957.199534543091</v>
      </c>
      <c r="G142" s="22">
        <v>0</v>
      </c>
      <c r="H142" s="22">
        <v>0</v>
      </c>
      <c r="I142" s="22">
        <v>0</v>
      </c>
      <c r="J142" s="22">
        <v>0</v>
      </c>
      <c r="K142" s="22">
        <v>42201.415722826467</v>
      </c>
      <c r="L142" s="22">
        <v>0</v>
      </c>
      <c r="M142" s="89">
        <v>248020.06116387335</v>
      </c>
      <c r="N142" s="28">
        <f>'GDP by Eco_Activity N''MN'!M142</f>
        <v>0</v>
      </c>
      <c r="O142" s="28">
        <f>'GDP by Eco_Activity N''MN'!N142</f>
        <v>0</v>
      </c>
      <c r="P142" s="28">
        <f>'GDP by Eco_Activity N''MN'!O142</f>
        <v>0</v>
      </c>
      <c r="Q142" s="28">
        <f>'GDP by Eco_Activity N''MN'!P142</f>
        <v>0</v>
      </c>
      <c r="R142" s="28">
        <f>'GDP by Eco_Activity N''MN'!Q142</f>
        <v>0</v>
      </c>
      <c r="S142" s="28">
        <f>'GDP by Eco_Activity N''MN'!R142</f>
        <v>0</v>
      </c>
      <c r="T142" s="28">
        <f>'GDP by Eco_Activity N''MN'!S142</f>
        <v>0</v>
      </c>
      <c r="U142" s="28">
        <f>'GDP by Eco_Activity N''MN'!T142</f>
        <v>0</v>
      </c>
      <c r="V142" s="28">
        <f>'GDP by Eco_Activity N''MN'!U142</f>
        <v>0</v>
      </c>
      <c r="W142" s="28">
        <f>'GDP by Eco_Activity N''MN'!V142</f>
        <v>0</v>
      </c>
      <c r="X142" s="28">
        <f>'GDP by Eco_Activity N''MN'!W142</f>
        <v>0</v>
      </c>
      <c r="Y142" s="90">
        <f t="shared" si="193"/>
        <v>0</v>
      </c>
      <c r="Z142" s="98">
        <f t="shared" si="194"/>
        <v>248020.06116387335</v>
      </c>
      <c r="AA142" s="93"/>
      <c r="AB142" s="22" t="s">
        <v>25</v>
      </c>
      <c r="AD142" s="37">
        <f t="shared" si="156"/>
        <v>0</v>
      </c>
      <c r="AE142" s="37">
        <f t="shared" si="157"/>
        <v>0</v>
      </c>
      <c r="AF142" s="37">
        <f t="shared" si="158"/>
        <v>0</v>
      </c>
      <c r="AG142" s="37">
        <f t="shared" si="159"/>
        <v>5.7014987708944602</v>
      </c>
      <c r="AH142" s="37">
        <f t="shared" si="160"/>
        <v>1.7388571996446687</v>
      </c>
      <c r="AI142" s="37">
        <f t="shared" si="161"/>
        <v>0</v>
      </c>
      <c r="AJ142" s="37">
        <f t="shared" si="162"/>
        <v>0</v>
      </c>
      <c r="AK142" s="37">
        <f t="shared" si="163"/>
        <v>0</v>
      </c>
      <c r="AL142" s="37">
        <f t="shared" si="164"/>
        <v>0</v>
      </c>
      <c r="AM142" s="37">
        <f t="shared" si="165"/>
        <v>1.260997169961007</v>
      </c>
      <c r="AN142" s="37">
        <f t="shared" si="166"/>
        <v>0</v>
      </c>
      <c r="AO142" s="104">
        <f t="shared" si="167"/>
        <v>1.0641545039273566</v>
      </c>
      <c r="AP142" s="37">
        <f t="shared" si="168"/>
        <v>0</v>
      </c>
      <c r="AQ142" s="37">
        <f t="shared" si="169"/>
        <v>0</v>
      </c>
      <c r="AR142" s="37">
        <f t="shared" si="170"/>
        <v>0</v>
      </c>
      <c r="AS142" s="37">
        <f t="shared" si="171"/>
        <v>0</v>
      </c>
      <c r="AT142" s="37">
        <f t="shared" si="172"/>
        <v>0</v>
      </c>
      <c r="AU142" s="37">
        <f t="shared" si="173"/>
        <v>0</v>
      </c>
      <c r="AV142" s="37">
        <f t="shared" si="174"/>
        <v>0</v>
      </c>
      <c r="AW142" s="37">
        <f t="shared" si="175"/>
        <v>0</v>
      </c>
      <c r="AX142" s="37">
        <f t="shared" si="176"/>
        <v>0</v>
      </c>
      <c r="AY142" s="37">
        <f t="shared" si="177"/>
        <v>0</v>
      </c>
      <c r="AZ142" s="37">
        <f t="shared" si="178"/>
        <v>0</v>
      </c>
      <c r="BA142" s="104">
        <f t="shared" si="179"/>
        <v>0</v>
      </c>
      <c r="BB142" s="110">
        <f t="shared" si="180"/>
        <v>0.49833300031084876</v>
      </c>
      <c r="BC142" s="40" t="s">
        <v>25</v>
      </c>
      <c r="BD142" s="58">
        <v>248020.06116387335</v>
      </c>
      <c r="BE142" s="37">
        <f t="shared" si="145"/>
        <v>0</v>
      </c>
      <c r="BF142" s="37">
        <f t="shared" si="146"/>
        <v>0</v>
      </c>
      <c r="BG142" s="37">
        <f t="shared" si="147"/>
        <v>0</v>
      </c>
      <c r="BH142" s="37">
        <f t="shared" si="148"/>
        <v>68.083785284986533</v>
      </c>
      <c r="BI142" s="37">
        <f t="shared" si="149"/>
        <v>14.900891226748186</v>
      </c>
      <c r="BJ142" s="37">
        <f t="shared" si="150"/>
        <v>0</v>
      </c>
      <c r="BK142" s="37">
        <f t="shared" si="151"/>
        <v>0</v>
      </c>
      <c r="BL142" s="37">
        <f t="shared" si="152"/>
        <v>0</v>
      </c>
      <c r="BM142" s="37">
        <f t="shared" si="153"/>
        <v>0</v>
      </c>
      <c r="BN142" s="37">
        <f t="shared" si="154"/>
        <v>17.015323488265285</v>
      </c>
      <c r="BO142" s="37">
        <f t="shared" si="155"/>
        <v>0</v>
      </c>
      <c r="BP142" s="103">
        <f t="shared" si="195"/>
        <v>100</v>
      </c>
      <c r="BQ142" s="33">
        <f t="shared" si="196"/>
        <v>0</v>
      </c>
      <c r="BR142" s="33">
        <f t="shared" si="181"/>
        <v>0</v>
      </c>
      <c r="BS142" s="33">
        <f t="shared" si="182"/>
        <v>0</v>
      </c>
      <c r="BT142" s="33">
        <f t="shared" si="183"/>
        <v>0</v>
      </c>
      <c r="BU142" s="33">
        <f t="shared" si="184"/>
        <v>0</v>
      </c>
      <c r="BV142" s="33">
        <f t="shared" si="185"/>
        <v>0</v>
      </c>
      <c r="BW142" s="33">
        <f t="shared" si="186"/>
        <v>0</v>
      </c>
      <c r="BX142" s="33">
        <f t="shared" si="187"/>
        <v>0</v>
      </c>
      <c r="BY142" s="33">
        <f t="shared" si="188"/>
        <v>0</v>
      </c>
      <c r="BZ142" s="33">
        <f t="shared" si="189"/>
        <v>0</v>
      </c>
      <c r="CA142" s="33">
        <f t="shared" si="190"/>
        <v>0</v>
      </c>
      <c r="CB142" s="107">
        <f t="shared" si="191"/>
        <v>0</v>
      </c>
      <c r="CC142" s="60">
        <f t="shared" si="192"/>
        <v>100</v>
      </c>
    </row>
    <row r="143" spans="1:81" x14ac:dyDescent="0.2">
      <c r="A143" s="22" t="s">
        <v>26</v>
      </c>
      <c r="B143" s="22">
        <v>0</v>
      </c>
      <c r="C143" s="22">
        <v>0</v>
      </c>
      <c r="D143" s="22">
        <v>46279.033419735526</v>
      </c>
      <c r="E143" s="22">
        <v>0</v>
      </c>
      <c r="F143" s="22">
        <v>0</v>
      </c>
      <c r="G143" s="22">
        <v>0</v>
      </c>
      <c r="H143" s="22">
        <v>133624.38761288163</v>
      </c>
      <c r="I143" s="22">
        <v>0</v>
      </c>
      <c r="J143" s="22">
        <v>0</v>
      </c>
      <c r="K143" s="22">
        <v>26715.800659759498</v>
      </c>
      <c r="L143" s="22">
        <v>0</v>
      </c>
      <c r="M143" s="89">
        <v>206619.22169237665</v>
      </c>
      <c r="N143" s="28">
        <f>'GDP by Eco_Activity N''MN'!M143</f>
        <v>0</v>
      </c>
      <c r="O143" s="28">
        <f>'GDP by Eco_Activity N''MN'!N143</f>
        <v>0</v>
      </c>
      <c r="P143" s="28">
        <f>'GDP by Eco_Activity N''MN'!O143</f>
        <v>0</v>
      </c>
      <c r="Q143" s="28">
        <f>'GDP by Eco_Activity N''MN'!P143</f>
        <v>79668.921639354157</v>
      </c>
      <c r="R143" s="28">
        <f>'GDP by Eco_Activity N''MN'!Q143</f>
        <v>0</v>
      </c>
      <c r="S143" s="28">
        <f>'GDP by Eco_Activity N''MN'!R143</f>
        <v>33402.855166500049</v>
      </c>
      <c r="T143" s="28">
        <f>'GDP by Eco_Activity N''MN'!S143</f>
        <v>0</v>
      </c>
      <c r="U143" s="28">
        <f>'GDP by Eco_Activity N''MN'!T143</f>
        <v>196676.16682371486</v>
      </c>
      <c r="V143" s="28">
        <f>'GDP by Eco_Activity N''MN'!U143</f>
        <v>0</v>
      </c>
      <c r="W143" s="28">
        <f>'GDP by Eco_Activity N''MN'!V143</f>
        <v>0</v>
      </c>
      <c r="X143" s="28">
        <f>'GDP by Eco_Activity N''MN'!W143</f>
        <v>0</v>
      </c>
      <c r="Y143" s="90">
        <f t="shared" si="193"/>
        <v>309747.94362956902</v>
      </c>
      <c r="Z143" s="98">
        <f t="shared" si="194"/>
        <v>516367.16532194568</v>
      </c>
      <c r="AA143" s="93"/>
      <c r="AB143" s="22" t="s">
        <v>26</v>
      </c>
      <c r="AD143" s="37">
        <f t="shared" si="156"/>
        <v>0</v>
      </c>
      <c r="AE143" s="37">
        <f t="shared" si="157"/>
        <v>0</v>
      </c>
      <c r="AF143" s="37">
        <f t="shared" si="158"/>
        <v>2.7865878266308912</v>
      </c>
      <c r="AG143" s="37">
        <f t="shared" si="159"/>
        <v>0</v>
      </c>
      <c r="AH143" s="37">
        <f t="shared" si="160"/>
        <v>0</v>
      </c>
      <c r="AI143" s="37">
        <f t="shared" si="161"/>
        <v>0</v>
      </c>
      <c r="AJ143" s="37">
        <f t="shared" si="162"/>
        <v>6.456106519561243</v>
      </c>
      <c r="AK143" s="37">
        <f t="shared" si="163"/>
        <v>0</v>
      </c>
      <c r="AL143" s="37">
        <f t="shared" si="164"/>
        <v>0</v>
      </c>
      <c r="AM143" s="37">
        <f t="shared" si="165"/>
        <v>0.79828006829110276</v>
      </c>
      <c r="AN143" s="37">
        <f t="shared" si="166"/>
        <v>0</v>
      </c>
      <c r="AO143" s="104">
        <f t="shared" si="167"/>
        <v>0.8865201239371947</v>
      </c>
      <c r="AP143" s="37">
        <f t="shared" si="168"/>
        <v>0</v>
      </c>
      <c r="AQ143" s="37">
        <f t="shared" si="169"/>
        <v>0</v>
      </c>
      <c r="AR143" s="37">
        <f t="shared" si="170"/>
        <v>0</v>
      </c>
      <c r="AS143" s="37">
        <f t="shared" si="171"/>
        <v>4.2032456219387555</v>
      </c>
      <c r="AT143" s="37">
        <f t="shared" si="172"/>
        <v>0</v>
      </c>
      <c r="AU143" s="37">
        <f t="shared" si="173"/>
        <v>2.9679892455556507</v>
      </c>
      <c r="AV143" s="37">
        <f t="shared" si="174"/>
        <v>0</v>
      </c>
      <c r="AW143" s="37">
        <f t="shared" si="175"/>
        <v>12.387179756194652</v>
      </c>
      <c r="AX143" s="37">
        <f t="shared" si="176"/>
        <v>0</v>
      </c>
      <c r="AY143" s="37">
        <f t="shared" si="177"/>
        <v>0</v>
      </c>
      <c r="AZ143" s="37">
        <f t="shared" si="178"/>
        <v>0</v>
      </c>
      <c r="BA143" s="104">
        <f t="shared" si="179"/>
        <v>1.1704867674991519</v>
      </c>
      <c r="BB143" s="110">
        <f t="shared" si="180"/>
        <v>1.0375080045919081</v>
      </c>
      <c r="BC143" s="40" t="s">
        <v>26</v>
      </c>
      <c r="BD143" s="58">
        <v>749930.40593919426</v>
      </c>
      <c r="BE143" s="37">
        <f t="shared" si="145"/>
        <v>0</v>
      </c>
      <c r="BF143" s="37">
        <f t="shared" si="146"/>
        <v>0</v>
      </c>
      <c r="BG143" s="37">
        <f t="shared" si="147"/>
        <v>6.1711104194764328</v>
      </c>
      <c r="BH143" s="37">
        <f t="shared" si="148"/>
        <v>0</v>
      </c>
      <c r="BI143" s="37">
        <f t="shared" si="149"/>
        <v>0</v>
      </c>
      <c r="BJ143" s="37">
        <f t="shared" si="150"/>
        <v>0</v>
      </c>
      <c r="BK143" s="37">
        <f t="shared" si="151"/>
        <v>17.8182384064737</v>
      </c>
      <c r="BL143" s="37">
        <f t="shared" si="152"/>
        <v>0</v>
      </c>
      <c r="BM143" s="37">
        <f t="shared" si="153"/>
        <v>0</v>
      </c>
      <c r="BN143" s="37">
        <f t="shared" si="154"/>
        <v>3.5624373206072759</v>
      </c>
      <c r="BO143" s="37">
        <f t="shared" si="155"/>
        <v>0</v>
      </c>
      <c r="BP143" s="103">
        <f t="shared" si="195"/>
        <v>27.551786146557404</v>
      </c>
      <c r="BQ143" s="33">
        <f t="shared" si="196"/>
        <v>0</v>
      </c>
      <c r="BR143" s="33">
        <f t="shared" si="181"/>
        <v>0</v>
      </c>
      <c r="BS143" s="33">
        <f t="shared" si="182"/>
        <v>0</v>
      </c>
      <c r="BT143" s="33">
        <f t="shared" si="183"/>
        <v>10.623508662724346</v>
      </c>
      <c r="BU143" s="33">
        <f t="shared" si="184"/>
        <v>0</v>
      </c>
      <c r="BV143" s="33">
        <f t="shared" si="185"/>
        <v>4.4541273299443223</v>
      </c>
      <c r="BW143" s="33">
        <f t="shared" si="186"/>
        <v>0</v>
      </c>
      <c r="BX143" s="33">
        <f t="shared" si="187"/>
        <v>26.225922467752522</v>
      </c>
      <c r="BY143" s="33">
        <f t="shared" si="188"/>
        <v>0</v>
      </c>
      <c r="BZ143" s="33">
        <f t="shared" si="189"/>
        <v>0</v>
      </c>
      <c r="CA143" s="33">
        <f t="shared" si="190"/>
        <v>0</v>
      </c>
      <c r="CB143" s="107">
        <f t="shared" si="191"/>
        <v>41.303558460421186</v>
      </c>
      <c r="CC143" s="60">
        <f t="shared" si="192"/>
        <v>68.855344606978591</v>
      </c>
    </row>
    <row r="144" spans="1:81" x14ac:dyDescent="0.2">
      <c r="A144" s="22" t="s">
        <v>27</v>
      </c>
      <c r="B144" s="22">
        <v>33447.256058589301</v>
      </c>
      <c r="C144" s="22">
        <v>9351.1298895831369</v>
      </c>
      <c r="D144" s="22">
        <v>103374.482853165</v>
      </c>
      <c r="E144" s="22">
        <v>42892.166947581354</v>
      </c>
      <c r="F144" s="22">
        <v>30045.7043031586</v>
      </c>
      <c r="G144" s="22">
        <v>34212.378004096303</v>
      </c>
      <c r="H144" s="22">
        <v>129410.09083137277</v>
      </c>
      <c r="I144" s="22">
        <v>8676.3351944971328</v>
      </c>
      <c r="J144" s="22">
        <v>102800.84981207682</v>
      </c>
      <c r="K144" s="22">
        <v>15476.0869416356</v>
      </c>
      <c r="L144" s="22">
        <v>4441.0849814679332</v>
      </c>
      <c r="M144" s="89">
        <v>514127.56581722392</v>
      </c>
      <c r="N144" s="28">
        <f>'GDP by Eco_Activity N''MN'!M144</f>
        <v>328802.73873085977</v>
      </c>
      <c r="O144" s="28">
        <f>'GDP by Eco_Activity N''MN'!N144</f>
        <v>119201.82582057299</v>
      </c>
      <c r="P144" s="28">
        <f>'GDP by Eco_Activity N''MN'!O144</f>
        <v>82200.684682714942</v>
      </c>
      <c r="Q144" s="28">
        <f>'GDP by Eco_Activity N''MN'!P144</f>
        <v>115080.95855580093</v>
      </c>
      <c r="R144" s="28">
        <f>'GDP by Eco_Activity N''MN'!Q144</f>
        <v>131521.09549234391</v>
      </c>
      <c r="S144" s="28">
        <f>'GDP by Eco_Activity N''MN'!R144</f>
        <v>106563.2586214</v>
      </c>
      <c r="T144" s="28">
        <f>'GDP by Eco_Activity N''MN'!S144</f>
        <v>101380.84444201509</v>
      </c>
      <c r="U144" s="28">
        <f>'GDP by Eco_Activity N''MN'!T144</f>
        <v>104286.5426214</v>
      </c>
      <c r="V144" s="28">
        <f>'GDP by Eco_Activity N''MN'!U144</f>
        <v>144401.36936543</v>
      </c>
      <c r="W144" s="28">
        <f>'GDP by Eco_Activity N''MN'!V144</f>
        <v>151600.91291028701</v>
      </c>
      <c r="X144" s="28">
        <f>'GDP by Eco_Activity N''MN'!W144</f>
        <v>54800.456455143292</v>
      </c>
      <c r="Y144" s="90">
        <f t="shared" si="193"/>
        <v>1439840.687697968</v>
      </c>
      <c r="Z144" s="98">
        <f t="shared" si="194"/>
        <v>1953968.2535151918</v>
      </c>
      <c r="AA144" s="93"/>
      <c r="AB144" s="22" t="s">
        <v>27</v>
      </c>
      <c r="AD144" s="37">
        <f t="shared" si="156"/>
        <v>1.0316743343483272</v>
      </c>
      <c r="AE144" s="37">
        <f t="shared" si="157"/>
        <v>0.47010458255618404</v>
      </c>
      <c r="AF144" s="37">
        <f t="shared" si="158"/>
        <v>6.224461796560564</v>
      </c>
      <c r="AG144" s="37">
        <f t="shared" si="159"/>
        <v>1.4482265967806456</v>
      </c>
      <c r="AH144" s="37">
        <f t="shared" si="160"/>
        <v>1.4136674289162439</v>
      </c>
      <c r="AI144" s="37">
        <f t="shared" si="161"/>
        <v>1.5438910643742416</v>
      </c>
      <c r="AJ144" s="37">
        <f t="shared" si="162"/>
        <v>6.2524913755555804</v>
      </c>
      <c r="AK144" s="37">
        <f t="shared" si="163"/>
        <v>0.7689789349513797</v>
      </c>
      <c r="AL144" s="37">
        <f t="shared" si="164"/>
        <v>5.9499870463917821</v>
      </c>
      <c r="AM144" s="37">
        <f t="shared" si="165"/>
        <v>0.46243239714153211</v>
      </c>
      <c r="AN144" s="37">
        <f t="shared" si="166"/>
        <v>0.52914790683166502</v>
      </c>
      <c r="AO144" s="104">
        <f t="shared" si="167"/>
        <v>2.2059149658709125</v>
      </c>
      <c r="AP144" s="37">
        <f t="shared" si="168"/>
        <v>12.602890791503068</v>
      </c>
      <c r="AQ144" s="37">
        <f t="shared" si="169"/>
        <v>7.987266814360547</v>
      </c>
      <c r="AR144" s="37">
        <f t="shared" si="170"/>
        <v>7.1046129042541946</v>
      </c>
      <c r="AS144" s="37">
        <f t="shared" si="171"/>
        <v>6.071546159591108</v>
      </c>
      <c r="AT144" s="37">
        <f t="shared" si="172"/>
        <v>10.734461180443555</v>
      </c>
      <c r="AU144" s="37">
        <f t="shared" si="173"/>
        <v>9.4686099132291748</v>
      </c>
      <c r="AV144" s="37">
        <f t="shared" si="174"/>
        <v>7.7987205484196656</v>
      </c>
      <c r="AW144" s="37">
        <f t="shared" si="175"/>
        <v>6.5682394082920066</v>
      </c>
      <c r="AX144" s="37">
        <f t="shared" si="176"/>
        <v>6.2670282838399816</v>
      </c>
      <c r="AY144" s="37">
        <f t="shared" si="177"/>
        <v>6.3569094549392249</v>
      </c>
      <c r="AZ144" s="37">
        <f t="shared" si="178"/>
        <v>0.58409729934323118</v>
      </c>
      <c r="BA144" s="104">
        <f t="shared" si="179"/>
        <v>5.4409222302145022</v>
      </c>
      <c r="BB144" s="110">
        <f t="shared" si="180"/>
        <v>3.9260004118901008</v>
      </c>
      <c r="BC144" s="40" t="s">
        <v>27</v>
      </c>
      <c r="BD144" s="58">
        <v>4291523.0292702513</v>
      </c>
      <c r="BE144" s="37">
        <f t="shared" si="145"/>
        <v>0.77937962421412932</v>
      </c>
      <c r="BF144" s="37">
        <f t="shared" si="146"/>
        <v>0.2178976979921565</v>
      </c>
      <c r="BG144" s="37">
        <f t="shared" si="147"/>
        <v>2.4088064341750308</v>
      </c>
      <c r="BH144" s="37">
        <f t="shared" si="148"/>
        <v>0.99946258368034258</v>
      </c>
      <c r="BI144" s="37">
        <f t="shared" si="149"/>
        <v>0.70011751301886171</v>
      </c>
      <c r="BJ144" s="37">
        <f t="shared" si="150"/>
        <v>0.79720830508776086</v>
      </c>
      <c r="BK144" s="37">
        <f t="shared" si="151"/>
        <v>3.0154816821145713</v>
      </c>
      <c r="BL144" s="37">
        <f t="shared" si="152"/>
        <v>0.20217380019448467</v>
      </c>
      <c r="BM144" s="37">
        <f t="shared" si="153"/>
        <v>2.3954397800250766</v>
      </c>
      <c r="BN144" s="37">
        <f t="shared" si="154"/>
        <v>0.36061992062214843</v>
      </c>
      <c r="BO144" s="37">
        <f t="shared" si="155"/>
        <v>0.10348505533298079</v>
      </c>
      <c r="BP144" s="103">
        <f t="shared" si="195"/>
        <v>11.980072396457544</v>
      </c>
      <c r="BQ144" s="33">
        <f t="shared" si="196"/>
        <v>7.661679466433406</v>
      </c>
      <c r="BR144" s="33">
        <f t="shared" si="181"/>
        <v>2.7776112351619506</v>
      </c>
      <c r="BS144" s="33">
        <f t="shared" si="182"/>
        <v>1.9154198666083515</v>
      </c>
      <c r="BT144" s="33">
        <f t="shared" si="183"/>
        <v>2.6815878132516926</v>
      </c>
      <c r="BU144" s="33">
        <f t="shared" si="184"/>
        <v>3.0646717865733626</v>
      </c>
      <c r="BV144" s="33">
        <f t="shared" si="185"/>
        <v>2.4831104923493901</v>
      </c>
      <c r="BW144" s="33">
        <f t="shared" si="186"/>
        <v>2.3623511688169669</v>
      </c>
      <c r="BX144" s="33">
        <f t="shared" si="187"/>
        <v>2.4300590235707844</v>
      </c>
      <c r="BY144" s="33">
        <f t="shared" si="188"/>
        <v>3.3648047180579761</v>
      </c>
      <c r="BZ144" s="33">
        <f t="shared" si="189"/>
        <v>3.532566687311145</v>
      </c>
      <c r="CA144" s="33">
        <f t="shared" si="190"/>
        <v>1.2769465777389011</v>
      </c>
      <c r="CB144" s="107">
        <f t="shared" si="191"/>
        <v>33.55080883587393</v>
      </c>
      <c r="CC144" s="60">
        <f t="shared" si="192"/>
        <v>45.530881232331474</v>
      </c>
    </row>
    <row r="145" spans="1:81" x14ac:dyDescent="0.2">
      <c r="A145" s="22" t="s">
        <v>28</v>
      </c>
      <c r="B145" s="22">
        <v>21842.360369315531</v>
      </c>
      <c r="C145" s="22">
        <v>21434.782165268593</v>
      </c>
      <c r="D145" s="22">
        <v>22188.697846582101</v>
      </c>
      <c r="E145" s="22">
        <v>53232.296283085299</v>
      </c>
      <c r="F145" s="22">
        <v>55811.615476434701</v>
      </c>
      <c r="G145" s="22">
        <v>88947.300869957631</v>
      </c>
      <c r="H145" s="22">
        <v>51698.900100945146</v>
      </c>
      <c r="I145" s="22">
        <v>60270.297721997893</v>
      </c>
      <c r="J145" s="22">
        <v>21398.88223871604</v>
      </c>
      <c r="K145" s="22">
        <v>86366.616888833451</v>
      </c>
      <c r="L145" s="22">
        <v>66595.686148164663</v>
      </c>
      <c r="M145" s="89">
        <v>549787.43610930105</v>
      </c>
      <c r="N145" s="28">
        <f>'GDP by Eco_Activity N''MN'!M145</f>
        <v>124092.93785187999</v>
      </c>
      <c r="O145" s="28">
        <f>'GDP by Eco_Activity N''MN'!N145</f>
        <v>53542.354216200001</v>
      </c>
      <c r="P145" s="28">
        <f>'GDP by Eco_Activity N''MN'!O145</f>
        <v>14367.100484129987</v>
      </c>
      <c r="Q145" s="28">
        <f>'GDP by Eco_Activity N''MN'!P145</f>
        <v>21071.747376723983</v>
      </c>
      <c r="R145" s="28">
        <f>'GDP by Eco_Activity N''MN'!Q145</f>
        <v>22029.554075665979</v>
      </c>
      <c r="S145" s="28">
        <f>'GDP by Eco_Activity N''MN'!R145</f>
        <v>19156.133978839982</v>
      </c>
      <c r="T145" s="28">
        <f>'GDP by Eco_Activity N''MN'!S145</f>
        <v>28562.456321000001</v>
      </c>
      <c r="U145" s="28">
        <f>'GDP by Eco_Activity N''MN'!T145</f>
        <v>32632.154263</v>
      </c>
      <c r="V145" s="28">
        <f>'GDP by Eco_Activity N''MN'!U145</f>
        <v>31468.401936519898</v>
      </c>
      <c r="W145" s="28">
        <f>'GDP by Eco_Activity N''MN'!V145</f>
        <v>38312.267957679964</v>
      </c>
      <c r="X145" s="28">
        <f>'GDP by Eco_Activity N''MN'!W145</f>
        <v>30234.256412999999</v>
      </c>
      <c r="Y145" s="90">
        <f t="shared" si="193"/>
        <v>415469.36487463978</v>
      </c>
      <c r="Z145" s="98">
        <f t="shared" si="194"/>
        <v>965256.80098394083</v>
      </c>
      <c r="AA145" s="93"/>
      <c r="AB145" s="22" t="s">
        <v>28</v>
      </c>
      <c r="AD145" s="37">
        <f t="shared" si="156"/>
        <v>0.67372350530449776</v>
      </c>
      <c r="AE145" s="37">
        <f t="shared" si="157"/>
        <v>1.0775798690606717</v>
      </c>
      <c r="AF145" s="37">
        <f t="shared" si="158"/>
        <v>1.3360424956868102</v>
      </c>
      <c r="AG145" s="37">
        <f t="shared" si="159"/>
        <v>1.7973544535319588</v>
      </c>
      <c r="AH145" s="37">
        <f t="shared" si="160"/>
        <v>2.6259681636399224</v>
      </c>
      <c r="AI145" s="37">
        <f t="shared" si="161"/>
        <v>4.0138964615933057</v>
      </c>
      <c r="AJ145" s="37">
        <f t="shared" si="162"/>
        <v>2.4978494716310373</v>
      </c>
      <c r="AK145" s="37">
        <f t="shared" si="163"/>
        <v>5.3417241626233274</v>
      </c>
      <c r="AL145" s="37">
        <f t="shared" si="164"/>
        <v>1.2385410466973201</v>
      </c>
      <c r="AM145" s="37">
        <f t="shared" si="165"/>
        <v>2.5806731269685304</v>
      </c>
      <c r="AN145" s="37">
        <f t="shared" si="166"/>
        <v>7.9347655080610799</v>
      </c>
      <c r="AO145" s="104">
        <f t="shared" si="167"/>
        <v>2.3589171520759478</v>
      </c>
      <c r="AP145" s="37">
        <f t="shared" si="168"/>
        <v>4.7564377042010273</v>
      </c>
      <c r="AQ145" s="37">
        <f t="shared" si="169"/>
        <v>3.5876721354714571</v>
      </c>
      <c r="AR145" s="37">
        <f t="shared" si="170"/>
        <v>1.2417498453967295</v>
      </c>
      <c r="AS145" s="37">
        <f t="shared" si="171"/>
        <v>1.1117224644856198</v>
      </c>
      <c r="AT145" s="37">
        <f t="shared" si="172"/>
        <v>1.7980035230278646</v>
      </c>
      <c r="AU145" s="37">
        <f t="shared" si="173"/>
        <v>1.7021059832226773</v>
      </c>
      <c r="AV145" s="37">
        <f t="shared" si="174"/>
        <v>2.1971666960352101</v>
      </c>
      <c r="AW145" s="37">
        <f t="shared" si="175"/>
        <v>2.0552584851318874</v>
      </c>
      <c r="AX145" s="37">
        <f t="shared" si="176"/>
        <v>1.3657305734015315</v>
      </c>
      <c r="AY145" s="37">
        <f t="shared" si="177"/>
        <v>1.6065049592706955</v>
      </c>
      <c r="AZ145" s="37">
        <f t="shared" si="178"/>
        <v>0.32225548217722216</v>
      </c>
      <c r="BA145" s="104">
        <f t="shared" si="179"/>
        <v>1.5699907098289441</v>
      </c>
      <c r="BB145" s="110">
        <f t="shared" si="180"/>
        <v>1.9394371384617834</v>
      </c>
      <c r="BC145" s="40" t="s">
        <v>28</v>
      </c>
      <c r="BD145" s="58">
        <v>1871579.8367832392</v>
      </c>
      <c r="BE145" s="37">
        <f t="shared" si="145"/>
        <v>1.1670546957193602</v>
      </c>
      <c r="BF145" s="37">
        <f t="shared" si="146"/>
        <v>1.1452774679443773</v>
      </c>
      <c r="BG145" s="37">
        <f t="shared" si="147"/>
        <v>1.1855597827297992</v>
      </c>
      <c r="BH145" s="37">
        <f t="shared" si="148"/>
        <v>2.8442439503183485</v>
      </c>
      <c r="BI145" s="37">
        <f t="shared" si="149"/>
        <v>2.9820590273274372</v>
      </c>
      <c r="BJ145" s="37">
        <f t="shared" si="150"/>
        <v>4.7525250658200608</v>
      </c>
      <c r="BK145" s="37">
        <f t="shared" si="151"/>
        <v>2.7623133720975623</v>
      </c>
      <c r="BL145" s="37">
        <f t="shared" si="152"/>
        <v>3.2202899677305199</v>
      </c>
      <c r="BM145" s="37">
        <f t="shared" si="153"/>
        <v>1.1433593063010967</v>
      </c>
      <c r="BN145" s="37">
        <f t="shared" si="154"/>
        <v>4.6146370671141277</v>
      </c>
      <c r="BO145" s="37">
        <f t="shared" si="155"/>
        <v>3.5582605048056832</v>
      </c>
      <c r="BP145" s="103">
        <f t="shared" si="195"/>
        <v>29.375580207908374</v>
      </c>
      <c r="BQ145" s="33">
        <f t="shared" si="196"/>
        <v>6.6303844171116744</v>
      </c>
      <c r="BR145" s="33">
        <f t="shared" si="181"/>
        <v>2.8608105924150924</v>
      </c>
      <c r="BS145" s="33">
        <f t="shared" si="182"/>
        <v>0.76764561157184241</v>
      </c>
      <c r="BT145" s="33">
        <f t="shared" si="183"/>
        <v>1.125880230305369</v>
      </c>
      <c r="BU145" s="33">
        <f t="shared" si="184"/>
        <v>1.1770566044101582</v>
      </c>
      <c r="BV145" s="33">
        <f t="shared" si="185"/>
        <v>1.02352748209579</v>
      </c>
      <c r="BW145" s="33">
        <f t="shared" si="186"/>
        <v>1.5261147699737707</v>
      </c>
      <c r="BX145" s="33">
        <f t="shared" si="187"/>
        <v>1.7435619695009226</v>
      </c>
      <c r="BY145" s="33">
        <f t="shared" si="188"/>
        <v>1.6813817566343272</v>
      </c>
      <c r="BZ145" s="33">
        <f t="shared" si="189"/>
        <v>2.0470549641915801</v>
      </c>
      <c r="CA145" s="33">
        <f t="shared" si="190"/>
        <v>1.6154403792340941</v>
      </c>
      <c r="CB145" s="107">
        <f t="shared" si="191"/>
        <v>22.19885877744462</v>
      </c>
      <c r="CC145" s="60">
        <f t="shared" si="192"/>
        <v>51.574438985352998</v>
      </c>
    </row>
    <row r="146" spans="1:81" x14ac:dyDescent="0.2">
      <c r="A146" s="22" t="s">
        <v>29</v>
      </c>
      <c r="B146" s="22">
        <v>7652.2355724722102</v>
      </c>
      <c r="C146" s="22">
        <v>4964.3796031869524</v>
      </c>
      <c r="D146" s="22">
        <v>10360.503829962945</v>
      </c>
      <c r="E146" s="22">
        <v>5180.2519149814725</v>
      </c>
      <c r="F146" s="22">
        <v>7135.2317881476592</v>
      </c>
      <c r="G146" s="22">
        <v>2943.0529645781194</v>
      </c>
      <c r="H146" s="22">
        <v>10084.84478887701</v>
      </c>
      <c r="I146" s="22">
        <v>15540.755744944418</v>
      </c>
      <c r="J146" s="22">
        <v>18130.881702435152</v>
      </c>
      <c r="K146" s="22">
        <v>7888.5201724722156</v>
      </c>
      <c r="L146" s="22">
        <v>1295.0629787453681</v>
      </c>
      <c r="M146" s="89">
        <v>91175.721060803509</v>
      </c>
      <c r="N146" s="28">
        <f>'GDP by Eco_Activity N''MN'!M146</f>
        <v>14270.463576295318</v>
      </c>
      <c r="O146" s="28">
        <f>'GDP by Eco_Activity N''MN'!N146</f>
        <v>2135.5201456300001</v>
      </c>
      <c r="P146" s="28">
        <f>'GDP by Eco_Activity N''MN'!O146</f>
        <v>2383.9859011636286</v>
      </c>
      <c r="Q146" s="28">
        <f>'GDP by Eco_Activity N''MN'!P146</f>
        <v>21455.873110472658</v>
      </c>
      <c r="R146" s="28">
        <f>'GDP by Eco_Activity N''MN'!Q146</f>
        <v>16687.9013081454</v>
      </c>
      <c r="S146" s="28">
        <f>'GDP by Eco_Activity N''MN'!R146</f>
        <v>2263.1514229999998</v>
      </c>
      <c r="T146" s="28">
        <f>'GDP by Eco_Activity N''MN'!S146</f>
        <v>2164.5486231</v>
      </c>
      <c r="U146" s="28">
        <f>'GDP by Eco_Activity N''MN'!T146</f>
        <v>4767.9718023272571</v>
      </c>
      <c r="V146" s="28">
        <f>'GDP by Eco_Activity N''MN'!U146</f>
        <v>3866.52348231</v>
      </c>
      <c r="W146" s="28">
        <f>'GDP by Eco_Activity N''MN'!V146</f>
        <v>19071.887209309029</v>
      </c>
      <c r="X146" s="28">
        <f>'GDP by Eco_Activity N''MN'!W146</f>
        <v>1352.3625423000001</v>
      </c>
      <c r="Y146" s="90">
        <f t="shared" si="193"/>
        <v>90420.1891240533</v>
      </c>
      <c r="Z146" s="98">
        <f t="shared" si="194"/>
        <v>181595.9101848568</v>
      </c>
      <c r="AA146" s="93"/>
      <c r="AB146" s="22" t="s">
        <v>29</v>
      </c>
      <c r="AD146" s="37">
        <f t="shared" si="156"/>
        <v>0.23603176974152743</v>
      </c>
      <c r="AE146" s="37">
        <f t="shared" si="157"/>
        <v>0.24957172326377278</v>
      </c>
      <c r="AF146" s="37">
        <f t="shared" si="158"/>
        <v>0.62383441738058787</v>
      </c>
      <c r="AG146" s="37">
        <f t="shared" si="159"/>
        <v>0.17490789426583356</v>
      </c>
      <c r="AH146" s="37">
        <f t="shared" si="160"/>
        <v>0.33571670262400072</v>
      </c>
      <c r="AI146" s="37">
        <f t="shared" si="161"/>
        <v>0.13281021194867684</v>
      </c>
      <c r="AJ146" s="37">
        <f t="shared" si="162"/>
        <v>0.48725261423727917</v>
      </c>
      <c r="AK146" s="37">
        <f t="shared" si="163"/>
        <v>1.3773688467760412</v>
      </c>
      <c r="AL146" s="37">
        <f t="shared" si="164"/>
        <v>1.0493931856240124</v>
      </c>
      <c r="AM146" s="37">
        <f t="shared" si="165"/>
        <v>0.23571250969401233</v>
      </c>
      <c r="AN146" s="37">
        <f t="shared" si="166"/>
        <v>0.15430460513092542</v>
      </c>
      <c r="AO146" s="104">
        <f t="shared" si="167"/>
        <v>0.39119841258151861</v>
      </c>
      <c r="AP146" s="37">
        <f t="shared" si="168"/>
        <v>0.54698173953893681</v>
      </c>
      <c r="AQ146" s="37">
        <f t="shared" si="169"/>
        <v>0.14309318731630577</v>
      </c>
      <c r="AR146" s="37">
        <f t="shared" si="170"/>
        <v>0.20604812553986829</v>
      </c>
      <c r="AS146" s="37">
        <f t="shared" si="171"/>
        <v>1.1319885202502755</v>
      </c>
      <c r="AT146" s="37">
        <f t="shared" si="172"/>
        <v>1.3620296280590809</v>
      </c>
      <c r="AU146" s="37">
        <f t="shared" si="173"/>
        <v>0.20109086636595372</v>
      </c>
      <c r="AV146" s="37">
        <f t="shared" si="174"/>
        <v>0.16650788339683251</v>
      </c>
      <c r="AW146" s="37">
        <f t="shared" si="175"/>
        <v>0.30029934354391519</v>
      </c>
      <c r="AX146" s="37">
        <f t="shared" si="176"/>
        <v>0.16780735619235293</v>
      </c>
      <c r="AY146" s="37">
        <f t="shared" si="177"/>
        <v>0.79971985522367062</v>
      </c>
      <c r="AZ146" s="37">
        <f t="shared" si="178"/>
        <v>1.4414319875911167E-2</v>
      </c>
      <c r="BA146" s="104">
        <f t="shared" si="179"/>
        <v>0.34168309123964724</v>
      </c>
      <c r="BB146" s="110">
        <f t="shared" si="180"/>
        <v>0.36487062514998148</v>
      </c>
      <c r="BC146" s="40" t="s">
        <v>29</v>
      </c>
      <c r="BD146" s="58">
        <v>259258.64702234516</v>
      </c>
      <c r="BE146" s="37">
        <f t="shared" si="145"/>
        <v>2.9515835480745505</v>
      </c>
      <c r="BF146" s="37">
        <f t="shared" si="146"/>
        <v>1.9148366545163213</v>
      </c>
      <c r="BG146" s="37">
        <f t="shared" si="147"/>
        <v>3.9962037713905012</v>
      </c>
      <c r="BH146" s="37">
        <f t="shared" si="148"/>
        <v>1.9981018856952506</v>
      </c>
      <c r="BI146" s="37">
        <f t="shared" si="149"/>
        <v>2.752167331773772</v>
      </c>
      <c r="BJ146" s="37">
        <f t="shared" si="150"/>
        <v>1.135180252762972</v>
      </c>
      <c r="BK146" s="37">
        <f t="shared" si="151"/>
        <v>3.8898778901703555</v>
      </c>
      <c r="BL146" s="37">
        <f t="shared" si="152"/>
        <v>5.9943056570857518</v>
      </c>
      <c r="BM146" s="37">
        <f t="shared" si="153"/>
        <v>6.9933565999333771</v>
      </c>
      <c r="BN146" s="37">
        <f t="shared" si="154"/>
        <v>3.0427221090112049</v>
      </c>
      <c r="BO146" s="37">
        <f t="shared" si="155"/>
        <v>0.49952547142381265</v>
      </c>
      <c r="BP146" s="103">
        <f t="shared" si="195"/>
        <v>35.167861171837863</v>
      </c>
      <c r="BQ146" s="33">
        <f t="shared" si="196"/>
        <v>5.5043346635475441</v>
      </c>
      <c r="BR146" s="33">
        <f t="shared" si="181"/>
        <v>0.82370257276161063</v>
      </c>
      <c r="BS146" s="33">
        <f t="shared" si="182"/>
        <v>0.91953959049942746</v>
      </c>
      <c r="BT146" s="33">
        <f t="shared" si="183"/>
        <v>8.2758563144948472</v>
      </c>
      <c r="BU146" s="33">
        <f t="shared" si="184"/>
        <v>6.4367771334959913</v>
      </c>
      <c r="BV146" s="33">
        <f t="shared" si="185"/>
        <v>0.87293189600150223</v>
      </c>
      <c r="BW146" s="33">
        <f t="shared" si="186"/>
        <v>0.83489929765522553</v>
      </c>
      <c r="BX146" s="33">
        <f t="shared" si="187"/>
        <v>1.8390791809988549</v>
      </c>
      <c r="BY146" s="33">
        <f t="shared" si="188"/>
        <v>1.4913768650411685</v>
      </c>
      <c r="BZ146" s="33">
        <f t="shared" si="189"/>
        <v>7.3563167239954197</v>
      </c>
      <c r="CA146" s="33">
        <f t="shared" si="190"/>
        <v>0.52162678384395089</v>
      </c>
      <c r="CB146" s="107">
        <f t="shared" si="191"/>
        <v>34.876441022335541</v>
      </c>
      <c r="CC146" s="60">
        <f t="shared" si="192"/>
        <v>70.044302194173412</v>
      </c>
    </row>
    <row r="147" spans="1:81" x14ac:dyDescent="0.2">
      <c r="A147" s="22" t="s">
        <v>30</v>
      </c>
      <c r="B147" s="22">
        <v>441.22177629808755</v>
      </c>
      <c r="C147" s="22">
        <v>1224.3877082410759</v>
      </c>
      <c r="D147" s="22">
        <v>929.12879645872567</v>
      </c>
      <c r="E147" s="22">
        <v>282.43971861551563</v>
      </c>
      <c r="F147" s="22">
        <v>542.89925101076631</v>
      </c>
      <c r="G147" s="22">
        <v>520.35091682013262</v>
      </c>
      <c r="H147" s="22">
        <v>704.34326470577048</v>
      </c>
      <c r="I147" s="22">
        <v>439.49119867614161</v>
      </c>
      <c r="J147" s="22">
        <v>509.67823877424587</v>
      </c>
      <c r="K147" s="22">
        <v>690.82506092685708</v>
      </c>
      <c r="L147" s="22">
        <v>310.85984254791248</v>
      </c>
      <c r="M147" s="89">
        <v>6595.6257730752313</v>
      </c>
      <c r="N147" s="28">
        <f>'GDP by Eco_Activity N''MN'!M147</f>
        <v>4786.9784004079365</v>
      </c>
      <c r="O147" s="28">
        <f>'GDP by Eco_Activity N''MN'!N147</f>
        <v>1283.3265312000001</v>
      </c>
      <c r="P147" s="28">
        <f>'GDP by Eco_Activity N''MN'!O147</f>
        <v>1709.6351430028344</v>
      </c>
      <c r="Q147" s="28">
        <f>'GDP by Eco_Activity N''MN'!P147</f>
        <v>3419.2702860056688</v>
      </c>
      <c r="R147" s="28">
        <f>'GDP by Eco_Activity N''MN'!Q147</f>
        <v>2735.416228804535</v>
      </c>
      <c r="S147" s="28">
        <f>'GDP by Eco_Activity N''MN'!R147</f>
        <v>1333.2651487799999</v>
      </c>
      <c r="T147" s="28">
        <f>'GDP by Eco_Activity N''MN'!S147</f>
        <v>1212.5321469820001</v>
      </c>
      <c r="U147" s="28">
        <f>'GDP by Eco_Activity N''MN'!T147</f>
        <v>2047.6523142999999</v>
      </c>
      <c r="V147" s="28">
        <f>'GDP by Eco_Activity N''MN'!U147</f>
        <v>1367.7081144022675</v>
      </c>
      <c r="W147" s="28">
        <f>'GDP by Eco_Activity N''MN'!V147</f>
        <v>3135.5723410000001</v>
      </c>
      <c r="X147" s="28">
        <f>'GDP by Eco_Activity N''MN'!W147</f>
        <v>2055.4720289068005</v>
      </c>
      <c r="Y147" s="90">
        <f t="shared" si="193"/>
        <v>25086.828683792042</v>
      </c>
      <c r="Z147" s="98">
        <f t="shared" si="194"/>
        <v>31682.454456867272</v>
      </c>
      <c r="AA147" s="93"/>
      <c r="AB147" s="22" t="s">
        <v>30</v>
      </c>
      <c r="AD147" s="37">
        <f t="shared" si="156"/>
        <v>1.3609402862971798E-2</v>
      </c>
      <c r="AE147" s="37">
        <f t="shared" si="157"/>
        <v>6.1553018647594999E-2</v>
      </c>
      <c r="AF147" s="37">
        <f t="shared" si="158"/>
        <v>5.5945399077414262E-2</v>
      </c>
      <c r="AG147" s="37">
        <f t="shared" si="159"/>
        <v>9.5363965403313933E-3</v>
      </c>
      <c r="AH147" s="37">
        <f t="shared" si="160"/>
        <v>2.5543717684003906E-2</v>
      </c>
      <c r="AI147" s="37">
        <f t="shared" si="161"/>
        <v>2.348170976952724E-2</v>
      </c>
      <c r="AJ147" s="37">
        <f t="shared" si="162"/>
        <v>3.4030577984385878E-2</v>
      </c>
      <c r="AK147" s="37">
        <f t="shared" si="163"/>
        <v>3.8951869228476967E-2</v>
      </c>
      <c r="AL147" s="37">
        <f t="shared" si="164"/>
        <v>2.9499551064783906E-2</v>
      </c>
      <c r="AM147" s="37">
        <f t="shared" si="165"/>
        <v>2.0642161686905667E-2</v>
      </c>
      <c r="AN147" s="37">
        <f t="shared" si="166"/>
        <v>3.703843445659058E-2</v>
      </c>
      <c r="AO147" s="104">
        <f t="shared" si="167"/>
        <v>2.8299182089145117E-2</v>
      </c>
      <c r="AP147" s="37">
        <f t="shared" si="168"/>
        <v>0.18348316146784888</v>
      </c>
      <c r="AQ147" s="37">
        <f t="shared" si="169"/>
        <v>8.5990892707224847E-2</v>
      </c>
      <c r="AR147" s="37">
        <f t="shared" si="170"/>
        <v>0.14776392612090383</v>
      </c>
      <c r="AS147" s="37">
        <f t="shared" si="171"/>
        <v>0.1803969799533377</v>
      </c>
      <c r="AT147" s="37">
        <f t="shared" si="172"/>
        <v>0.22325862790708639</v>
      </c>
      <c r="AU147" s="37">
        <f t="shared" si="173"/>
        <v>0.11846641861387387</v>
      </c>
      <c r="AV147" s="37">
        <f t="shared" si="174"/>
        <v>9.3274024519458654E-2</v>
      </c>
      <c r="AW147" s="37">
        <f t="shared" si="175"/>
        <v>0.12896650216981789</v>
      </c>
      <c r="AX147" s="37">
        <f t="shared" si="176"/>
        <v>5.9358616020496607E-2</v>
      </c>
      <c r="AY147" s="37">
        <f t="shared" si="177"/>
        <v>0.13148040521988361</v>
      </c>
      <c r="AZ147" s="37">
        <f t="shared" si="178"/>
        <v>2.1908497458278605E-2</v>
      </c>
      <c r="BA147" s="104">
        <f t="shared" si="179"/>
        <v>9.4799018417417641E-2</v>
      </c>
      <c r="BB147" s="110">
        <f t="shared" si="180"/>
        <v>6.3657804584890704E-2</v>
      </c>
      <c r="BC147" s="40" t="s">
        <v>30</v>
      </c>
      <c r="BD147" s="58">
        <v>66090.928749573868</v>
      </c>
      <c r="BE147" s="37">
        <f t="shared" si="145"/>
        <v>0.66759808743182836</v>
      </c>
      <c r="BF147" s="37">
        <f t="shared" si="146"/>
        <v>1.8525805755891582</v>
      </c>
      <c r="BG147" s="37">
        <f t="shared" si="147"/>
        <v>1.4058340744148135</v>
      </c>
      <c r="BH147" s="37">
        <f t="shared" si="148"/>
        <v>0.42735020366518406</v>
      </c>
      <c r="BI147" s="37">
        <f t="shared" si="149"/>
        <v>0.82144291400091229</v>
      </c>
      <c r="BJ147" s="37">
        <f t="shared" si="150"/>
        <v>0.7873257747546597</v>
      </c>
      <c r="BK147" s="37">
        <f t="shared" si="151"/>
        <v>1.0657185154328941</v>
      </c>
      <c r="BL147" s="37">
        <f t="shared" si="152"/>
        <v>0.66497960762728014</v>
      </c>
      <c r="BM147" s="37">
        <f t="shared" si="153"/>
        <v>0.77117729833314241</v>
      </c>
      <c r="BN147" s="37">
        <f t="shared" si="154"/>
        <v>1.0452645680687478</v>
      </c>
      <c r="BO147" s="37">
        <f t="shared" si="155"/>
        <v>0.47035175390831047</v>
      </c>
      <c r="BP147" s="103">
        <f t="shared" si="195"/>
        <v>9.9796233732269322</v>
      </c>
      <c r="BQ147" s="33">
        <f t="shared" si="196"/>
        <v>7.2430188090507066</v>
      </c>
      <c r="BR147" s="33">
        <f t="shared" si="181"/>
        <v>1.941758960692884</v>
      </c>
      <c r="BS147" s="33">
        <f t="shared" si="182"/>
        <v>2.5867924318038238</v>
      </c>
      <c r="BT147" s="33">
        <f t="shared" si="183"/>
        <v>5.1735848636076476</v>
      </c>
      <c r="BU147" s="33">
        <f t="shared" si="184"/>
        <v>4.1388678908861181</v>
      </c>
      <c r="BV147" s="33">
        <f t="shared" si="185"/>
        <v>2.0173194324926116</v>
      </c>
      <c r="BW147" s="33">
        <f t="shared" si="186"/>
        <v>1.8346423176718001</v>
      </c>
      <c r="BX147" s="33">
        <f t="shared" si="187"/>
        <v>3.098235042298755</v>
      </c>
      <c r="BY147" s="33">
        <f t="shared" si="188"/>
        <v>2.069433945443059</v>
      </c>
      <c r="BZ147" s="33">
        <f t="shared" si="189"/>
        <v>4.7443308791756342</v>
      </c>
      <c r="CA147" s="33">
        <f t="shared" si="190"/>
        <v>3.110066794030419</v>
      </c>
      <c r="CB147" s="107">
        <f t="shared" si="191"/>
        <v>37.958051367153459</v>
      </c>
      <c r="CC147" s="60">
        <f t="shared" si="192"/>
        <v>47.937674740380388</v>
      </c>
    </row>
    <row r="148" spans="1:81" x14ac:dyDescent="0.2">
      <c r="A148" s="22" t="s">
        <v>31</v>
      </c>
      <c r="B148" s="22">
        <v>1701.1951867954499</v>
      </c>
      <c r="C148" s="22">
        <v>1006.74923365981</v>
      </c>
      <c r="D148" s="22">
        <v>1251.0281603481999</v>
      </c>
      <c r="E148" s="22">
        <v>1816.72669151987</v>
      </c>
      <c r="F148" s="22">
        <v>1646.2982647083099</v>
      </c>
      <c r="G148" s="22">
        <v>1297.4773936940865</v>
      </c>
      <c r="H148" s="22">
        <v>2898.1959707953201</v>
      </c>
      <c r="I148" s="22">
        <v>1124.9516534869001</v>
      </c>
      <c r="J148" s="22">
        <v>1864.97809451387</v>
      </c>
      <c r="K148" s="22">
        <v>1629.20204484687</v>
      </c>
      <c r="L148" s="22">
        <v>1382.4554936960401</v>
      </c>
      <c r="M148" s="89">
        <v>17619.258188064727</v>
      </c>
      <c r="N148" s="28">
        <f>'GDP by Eco_Activity N''MN'!M148</f>
        <v>12769.825884166066</v>
      </c>
      <c r="O148" s="28">
        <f>'GDP by Eco_Activity N''MN'!N148</f>
        <v>3062.3245812</v>
      </c>
      <c r="P148" s="28">
        <f>'GDP by Eco_Activity N''MN'!O148</f>
        <v>3852.4561229999999</v>
      </c>
      <c r="Q148" s="28">
        <f>'GDP by Eco_Activity N''MN'!P148</f>
        <v>4980.1434897236304</v>
      </c>
      <c r="R148" s="28">
        <f>'GDP by Eco_Activity N''MN'!Q148</f>
        <v>3125.532162</v>
      </c>
      <c r="S148" s="28">
        <f>'GDP by Eco_Activity N''MN'!R148</f>
        <v>2371.4900670244101</v>
      </c>
      <c r="T148" s="28">
        <f>'GDP by Eco_Activity N''MN'!S148</f>
        <v>2232.1548632539998</v>
      </c>
      <c r="U148" s="28">
        <f>'GDP by Eco_Activity N''MN'!T148</f>
        <v>5982.9801340488239</v>
      </c>
      <c r="V148" s="28">
        <f>'GDP by Eco_Activity N''MN'!U148</f>
        <v>3853.3625413</v>
      </c>
      <c r="W148" s="28">
        <f>'GDP by Eco_Activity N''MN'!V148</f>
        <v>3896.6534226992198</v>
      </c>
      <c r="X148" s="28">
        <f>'GDP by Eco_Activity N''MN'!W148</f>
        <v>7977.3068453984324</v>
      </c>
      <c r="Y148" s="90">
        <f t="shared" si="193"/>
        <v>54104.230113814578</v>
      </c>
      <c r="Z148" s="98">
        <f t="shared" si="194"/>
        <v>71723.488301879304</v>
      </c>
      <c r="AA148" s="93"/>
      <c r="AB148" s="22" t="s">
        <v>31</v>
      </c>
      <c r="AD148" s="37">
        <f t="shared" si="156"/>
        <v>5.2473046185295885E-2</v>
      </c>
      <c r="AE148" s="37">
        <f t="shared" si="157"/>
        <v>5.0611790641002567E-2</v>
      </c>
      <c r="AF148" s="37">
        <f t="shared" si="158"/>
        <v>7.5327844701961674E-2</v>
      </c>
      <c r="AG148" s="37">
        <f t="shared" si="159"/>
        <v>6.1340615337895497E-2</v>
      </c>
      <c r="AH148" s="37">
        <f t="shared" si="160"/>
        <v>7.7459267109102434E-2</v>
      </c>
      <c r="AI148" s="37">
        <f t="shared" si="161"/>
        <v>5.8550848295667673E-2</v>
      </c>
      <c r="AJ148" s="37">
        <f t="shared" si="162"/>
        <v>0.14002729768330111</v>
      </c>
      <c r="AK148" s="37">
        <f t="shared" si="163"/>
        <v>9.9703861708663244E-2</v>
      </c>
      <c r="AL148" s="37">
        <f t="shared" si="164"/>
        <v>0.10794264370816858</v>
      </c>
      <c r="AM148" s="37">
        <f t="shared" si="165"/>
        <v>4.8681285512783563E-2</v>
      </c>
      <c r="AN148" s="37">
        <f t="shared" si="166"/>
        <v>0.16471727828441637</v>
      </c>
      <c r="AO148" s="104">
        <f t="shared" si="167"/>
        <v>7.5597162861352873E-2</v>
      </c>
      <c r="AP148" s="37">
        <f t="shared" si="168"/>
        <v>0.48946283618515779</v>
      </c>
      <c r="AQ148" s="37">
        <f t="shared" si="169"/>
        <v>0.2051948729295206</v>
      </c>
      <c r="AR148" s="37">
        <f t="shared" si="170"/>
        <v>0.33296814485408116</v>
      </c>
      <c r="AS148" s="37">
        <f t="shared" si="171"/>
        <v>0.26274695187373365</v>
      </c>
      <c r="AT148" s="37">
        <f t="shared" si="172"/>
        <v>0.25509902830128023</v>
      </c>
      <c r="AU148" s="37">
        <f t="shared" si="173"/>
        <v>0.21071722700907064</v>
      </c>
      <c r="AV148" s="37">
        <f t="shared" si="174"/>
        <v>0.17170849281365336</v>
      </c>
      <c r="AW148" s="37">
        <f t="shared" si="175"/>
        <v>0.37682374837329824</v>
      </c>
      <c r="AX148" s="37">
        <f t="shared" si="176"/>
        <v>0.16723617054560957</v>
      </c>
      <c r="AY148" s="37">
        <f t="shared" si="177"/>
        <v>0.16339395660523839</v>
      </c>
      <c r="AZ148" s="37">
        <f t="shared" si="178"/>
        <v>8.5027090755047469E-2</v>
      </c>
      <c r="BA148" s="104">
        <f t="shared" si="179"/>
        <v>0.20445102773526108</v>
      </c>
      <c r="BB148" s="110">
        <f t="shared" si="180"/>
        <v>0.14411004073827635</v>
      </c>
      <c r="BC148" s="40" t="s">
        <v>31</v>
      </c>
      <c r="BD148" s="58">
        <v>190128.51871980584</v>
      </c>
      <c r="BE148" s="37">
        <f t="shared" si="145"/>
        <v>0.89476065886912892</v>
      </c>
      <c r="BF148" s="37">
        <f t="shared" si="146"/>
        <v>0.52950984967355985</v>
      </c>
      <c r="BG148" s="37">
        <f t="shared" si="147"/>
        <v>0.65799079947172556</v>
      </c>
      <c r="BH148" s="37">
        <f t="shared" si="148"/>
        <v>0.95552561170331152</v>
      </c>
      <c r="BI148" s="37">
        <f t="shared" si="149"/>
        <v>0.86588707248830732</v>
      </c>
      <c r="BJ148" s="37">
        <f t="shared" si="150"/>
        <v>0.68242123929140319</v>
      </c>
      <c r="BK148" s="37">
        <f t="shared" si="151"/>
        <v>1.5243352182564567</v>
      </c>
      <c r="BL148" s="37">
        <f t="shared" si="152"/>
        <v>0.59167959707546647</v>
      </c>
      <c r="BM148" s="37">
        <f t="shared" si="153"/>
        <v>0.98090392071181354</v>
      </c>
      <c r="BN148" s="37">
        <f t="shared" si="154"/>
        <v>0.85689514430385905</v>
      </c>
      <c r="BO148" s="37">
        <f t="shared" si="155"/>
        <v>0.7271163226876961</v>
      </c>
      <c r="BP148" s="103">
        <f t="shared" si="195"/>
        <v>9.2670254345327283</v>
      </c>
      <c r="BQ148" s="33">
        <f t="shared" si="196"/>
        <v>6.7164179104477624</v>
      </c>
      <c r="BR148" s="33">
        <f t="shared" si="181"/>
        <v>1.6106603058918141</v>
      </c>
      <c r="BS148" s="33">
        <f t="shared" si="182"/>
        <v>2.0262379094623886</v>
      </c>
      <c r="BT148" s="33">
        <f t="shared" si="183"/>
        <v>2.619356382333633</v>
      </c>
      <c r="BU148" s="33">
        <f t="shared" si="184"/>
        <v>1.6439049665169514</v>
      </c>
      <c r="BV148" s="33">
        <f t="shared" si="185"/>
        <v>1.2473089692132389</v>
      </c>
      <c r="BW148" s="33">
        <f t="shared" si="186"/>
        <v>1.174024222291211</v>
      </c>
      <c r="BX148" s="33">
        <f t="shared" si="187"/>
        <v>3.1468083664323903</v>
      </c>
      <c r="BY148" s="33">
        <f t="shared" si="188"/>
        <v>2.0267146492519283</v>
      </c>
      <c r="BZ148" s="33">
        <f t="shared" si="189"/>
        <v>2.0494839222104044</v>
      </c>
      <c r="CA148" s="33">
        <f t="shared" si="190"/>
        <v>4.1957444885765209</v>
      </c>
      <c r="CB148" s="107">
        <f t="shared" si="191"/>
        <v>28.45666209262825</v>
      </c>
      <c r="CC148" s="60">
        <f t="shared" si="192"/>
        <v>37.723687527160976</v>
      </c>
    </row>
    <row r="149" spans="1:81" x14ac:dyDescent="0.2">
      <c r="A149" s="22" t="s">
        <v>32</v>
      </c>
      <c r="B149" s="22">
        <v>11399.703774097101</v>
      </c>
      <c r="C149" s="22">
        <v>7049.7778305728798</v>
      </c>
      <c r="D149" s="22">
        <v>10574.66674585932</v>
      </c>
      <c r="E149" s="22">
        <v>13994.373822453395</v>
      </c>
      <c r="F149" s="22">
        <v>16414.444567370629</v>
      </c>
      <c r="G149" s="22">
        <v>18397.296463480932</v>
      </c>
      <c r="H149" s="22">
        <v>14524.5926893836</v>
      </c>
      <c r="I149" s="22">
        <v>9624.7408023350308</v>
      </c>
      <c r="J149" s="22">
        <v>10274.518632907901</v>
      </c>
      <c r="K149" s="22">
        <v>11326.703774097101</v>
      </c>
      <c r="L149" s="22">
        <v>6699.8518870485896</v>
      </c>
      <c r="M149" s="89">
        <v>130280.67098960647</v>
      </c>
      <c r="N149" s="28">
        <f>'GDP by Eco_Activity N''MN'!M149</f>
        <v>21885.926089827506</v>
      </c>
      <c r="O149" s="28">
        <f>'GDP by Eco_Activity N''MN'!N149</f>
        <v>4131.5485612534003</v>
      </c>
      <c r="P149" s="28">
        <f>'GDP by Eco_Activity N''MN'!O149</f>
        <v>7230.7730355626727</v>
      </c>
      <c r="Q149" s="28">
        <f>'GDP by Eco_Activity N''MN'!P149</f>
        <v>8263.7406120716259</v>
      </c>
      <c r="R149" s="28">
        <f>'GDP by Eco_Activity N''MN'!Q149</f>
        <v>4463.472358</v>
      </c>
      <c r="S149" s="28">
        <f>'GDP by Eco_Activity N''MN'!R149</f>
        <v>1831.87030603581</v>
      </c>
      <c r="T149" s="28">
        <f>'GDP by Eco_Activity N''MN'!S149</f>
        <v>1239.5610918107438</v>
      </c>
      <c r="U149" s="28">
        <f>'GDP by Eco_Activity N''MN'!T149</f>
        <v>3654.2316534830002</v>
      </c>
      <c r="V149" s="28">
        <f>'GDP by Eco_Activity N''MN'!U149</f>
        <v>4171.3621325399999</v>
      </c>
      <c r="W149" s="28">
        <f>'GDP by Eco_Activity N''MN'!V149</f>
        <v>6721.5965487240001</v>
      </c>
      <c r="X149" s="28">
        <f>'GDP by Eco_Activity N''MN'!W149</f>
        <v>8431.6876188824135</v>
      </c>
      <c r="Y149" s="90">
        <f t="shared" si="193"/>
        <v>72025.770008191175</v>
      </c>
      <c r="Z149" s="98">
        <f t="shared" si="194"/>
        <v>202306.44099779765</v>
      </c>
      <c r="AA149" s="93"/>
      <c r="AB149" s="22" t="s">
        <v>32</v>
      </c>
      <c r="AD149" s="37">
        <f t="shared" si="156"/>
        <v>0.35162172293919924</v>
      </c>
      <c r="AE149" s="37">
        <f t="shared" si="157"/>
        <v>0.35440988450466754</v>
      </c>
      <c r="AF149" s="37">
        <f t="shared" si="158"/>
        <v>0.63672975529613984</v>
      </c>
      <c r="AG149" s="37">
        <f t="shared" si="159"/>
        <v>0.47251108575923029</v>
      </c>
      <c r="AH149" s="37">
        <f t="shared" si="160"/>
        <v>0.77230892691051445</v>
      </c>
      <c r="AI149" s="37">
        <f t="shared" si="161"/>
        <v>0.83020892658239831</v>
      </c>
      <c r="AJ149" s="37">
        <f t="shared" si="162"/>
        <v>0.70176050368564014</v>
      </c>
      <c r="AK149" s="37">
        <f t="shared" si="163"/>
        <v>0.85303561532025884</v>
      </c>
      <c r="AL149" s="37">
        <f t="shared" si="164"/>
        <v>0.59467653122971764</v>
      </c>
      <c r="AM149" s="37">
        <f t="shared" si="165"/>
        <v>0.33844697291511838</v>
      </c>
      <c r="AN149" s="37">
        <f t="shared" si="166"/>
        <v>0.79827623585399743</v>
      </c>
      <c r="AO149" s="104">
        <f t="shared" si="167"/>
        <v>0.55898205232949116</v>
      </c>
      <c r="AP149" s="37">
        <f t="shared" si="168"/>
        <v>0.83887968039943894</v>
      </c>
      <c r="AQ149" s="37">
        <f t="shared" si="169"/>
        <v>0.27683955751559414</v>
      </c>
      <c r="AR149" s="37">
        <f t="shared" si="170"/>
        <v>0.62495639317946261</v>
      </c>
      <c r="AS149" s="37">
        <f t="shared" si="171"/>
        <v>0.43598596333164991</v>
      </c>
      <c r="AT149" s="37">
        <f t="shared" si="172"/>
        <v>0.36429875053559724</v>
      </c>
      <c r="AU149" s="37">
        <f t="shared" si="173"/>
        <v>0.16276965967327844</v>
      </c>
      <c r="AV149" s="37">
        <f t="shared" si="174"/>
        <v>9.5353225857721199E-2</v>
      </c>
      <c r="AW149" s="37">
        <f t="shared" si="175"/>
        <v>0.23015307392604867</v>
      </c>
      <c r="AX149" s="37">
        <f t="shared" si="176"/>
        <v>0.18103737230227199</v>
      </c>
      <c r="AY149" s="37">
        <f t="shared" si="177"/>
        <v>0.28184909861430707</v>
      </c>
      <c r="AZ149" s="37">
        <f t="shared" si="178"/>
        <v>8.9870163237166775E-2</v>
      </c>
      <c r="BA149" s="104">
        <f t="shared" si="179"/>
        <v>0.27217359290800197</v>
      </c>
      <c r="BB149" s="110">
        <f t="shared" si="180"/>
        <v>0.40648314999821905</v>
      </c>
      <c r="BC149" s="40" t="s">
        <v>32</v>
      </c>
      <c r="BD149" s="58">
        <v>315595.0542153127</v>
      </c>
      <c r="BE149" s="37">
        <f t="shared" si="145"/>
        <v>3.6121300450797706</v>
      </c>
      <c r="BF149" s="37">
        <f t="shared" si="146"/>
        <v>2.2338049143708107</v>
      </c>
      <c r="BG149" s="37">
        <f t="shared" si="147"/>
        <v>3.3507073715562163</v>
      </c>
      <c r="BH149" s="37">
        <f t="shared" si="148"/>
        <v>4.4342817276552831</v>
      </c>
      <c r="BI149" s="37">
        <f t="shared" si="149"/>
        <v>5.2011095700416075</v>
      </c>
      <c r="BJ149" s="37">
        <f t="shared" si="150"/>
        <v>5.8293994844828889</v>
      </c>
      <c r="BK149" s="37">
        <f t="shared" si="151"/>
        <v>4.6022878037481192</v>
      </c>
      <c r="BL149" s="37">
        <f t="shared" si="152"/>
        <v>3.0497121782423791</v>
      </c>
      <c r="BM149" s="37">
        <f t="shared" si="153"/>
        <v>3.2556019163399745</v>
      </c>
      <c r="BN149" s="37">
        <f t="shared" si="154"/>
        <v>3.5889991376004042</v>
      </c>
      <c r="BO149" s="37">
        <f t="shared" si="155"/>
        <v>2.122926768832587</v>
      </c>
      <c r="BP149" s="103">
        <f t="shared" si="195"/>
        <v>41.28096091795004</v>
      </c>
      <c r="BQ149" s="33">
        <f t="shared" si="196"/>
        <v>6.9348127600554772</v>
      </c>
      <c r="BR149" s="33">
        <f t="shared" si="181"/>
        <v>1.3091296920118012</v>
      </c>
      <c r="BS149" s="33">
        <f t="shared" si="182"/>
        <v>2.2911553710944799</v>
      </c>
      <c r="BT149" s="33">
        <f t="shared" si="183"/>
        <v>2.6184632812508339</v>
      </c>
      <c r="BU149" s="33">
        <f t="shared" si="184"/>
        <v>1.4143036458850284</v>
      </c>
      <c r="BV149" s="33">
        <f t="shared" si="185"/>
        <v>0.58044962415223034</v>
      </c>
      <c r="BW149" s="33">
        <f t="shared" si="186"/>
        <v>0.39276949218762514</v>
      </c>
      <c r="BX149" s="33">
        <f t="shared" si="187"/>
        <v>1.1578862230806457</v>
      </c>
      <c r="BY149" s="33">
        <f t="shared" si="188"/>
        <v>1.3217450897358216</v>
      </c>
      <c r="BZ149" s="33">
        <f t="shared" si="189"/>
        <v>2.1298168203036014</v>
      </c>
      <c r="CA149" s="33">
        <f t="shared" si="190"/>
        <v>2.6716792631135302</v>
      </c>
      <c r="CB149" s="107">
        <f t="shared" si="191"/>
        <v>22.822211262871072</v>
      </c>
      <c r="CC149" s="60">
        <f t="shared" si="192"/>
        <v>64.103172180821105</v>
      </c>
    </row>
    <row r="150" spans="1:81" x14ac:dyDescent="0.2">
      <c r="A150" s="22" t="s">
        <v>33</v>
      </c>
      <c r="B150" s="22">
        <v>6912.4102082596</v>
      </c>
      <c r="C150" s="22">
        <v>5924.7781549936808</v>
      </c>
      <c r="D150" s="22">
        <v>27648.964723303841</v>
      </c>
      <c r="E150" s="22">
        <v>6892.2411808259603</v>
      </c>
      <c r="F150" s="22">
        <v>11800.678379898462</v>
      </c>
      <c r="G150" s="22">
        <v>20736.723542477881</v>
      </c>
      <c r="H150" s="22">
        <v>15799.408413316482</v>
      </c>
      <c r="I150" s="22">
        <v>3949.8521033291204</v>
      </c>
      <c r="J150" s="22">
        <v>12837.019335819643</v>
      </c>
      <c r="K150" s="22">
        <v>9874.6302583227989</v>
      </c>
      <c r="L150" s="22">
        <v>1125.7895614985105</v>
      </c>
      <c r="M150" s="89">
        <v>123502.49586204599</v>
      </c>
      <c r="N150" s="28">
        <f>'GDP by Eco_Activity N''MN'!M150</f>
        <v>21785.867778274085</v>
      </c>
      <c r="O150" s="28">
        <f>'GDP by Eco_Activity N''MN'!N150</f>
        <v>2165.25361423</v>
      </c>
      <c r="P150" s="28">
        <f>'GDP by Eco_Activity N''MN'!O150</f>
        <v>4270.6430954780562</v>
      </c>
      <c r="Q150" s="28">
        <f>'GDP by Eco_Activity N''MN'!P150</f>
        <v>5978.9003336692786</v>
      </c>
      <c r="R150" s="28">
        <f>'GDP by Eco_Activity N''MN'!Q150</f>
        <v>3425.6235148000001</v>
      </c>
      <c r="S150" s="28">
        <f>'GDP by Eco_Activity N''MN'!R150</f>
        <v>2630.7161468144827</v>
      </c>
      <c r="T150" s="28">
        <f>'GDP by Eco_Activity N''MN'!S150</f>
        <v>2562.3858572868339</v>
      </c>
      <c r="U150" s="28">
        <f>'GDP by Eco_Activity N''MN'!T150</f>
        <v>3286.5463721000001</v>
      </c>
      <c r="V150" s="28">
        <f>'GDP by Eco_Activity N''MN'!U150</f>
        <v>3336.2356478000002</v>
      </c>
      <c r="W150" s="28">
        <f>'GDP by Eco_Activity N''MN'!V150</f>
        <v>3416.5144763824451</v>
      </c>
      <c r="X150" s="28">
        <f>'GDP by Eco_Activity N''MN'!W150</f>
        <v>5124.7717145736679</v>
      </c>
      <c r="Y150" s="90">
        <f t="shared" si="193"/>
        <v>57983.458551408847</v>
      </c>
      <c r="Z150" s="98">
        <f t="shared" si="194"/>
        <v>181485.95441345483</v>
      </c>
      <c r="AA150" s="93"/>
      <c r="AB150" s="22" t="s">
        <v>33</v>
      </c>
      <c r="AD150" s="37">
        <f t="shared" si="156"/>
        <v>0.21321199526373294</v>
      </c>
      <c r="AE150" s="37">
        <f t="shared" si="157"/>
        <v>0.29785334972129945</v>
      </c>
      <c r="AF150" s="37">
        <f t="shared" si="158"/>
        <v>1.66482017500498</v>
      </c>
      <c r="AG150" s="37">
        <f t="shared" si="159"/>
        <v>0.23271211738258532</v>
      </c>
      <c r="AH150" s="37">
        <f t="shared" si="160"/>
        <v>0.55522861093407028</v>
      </c>
      <c r="AI150" s="37">
        <f t="shared" si="161"/>
        <v>0.93577950582088543</v>
      </c>
      <c r="AJ150" s="37">
        <f t="shared" si="162"/>
        <v>0.76335364737409683</v>
      </c>
      <c r="AK150" s="37">
        <f t="shared" si="163"/>
        <v>0.35007327351298057</v>
      </c>
      <c r="AL150" s="37">
        <f t="shared" si="164"/>
        <v>0.74299092762397334</v>
      </c>
      <c r="AM150" s="37">
        <f t="shared" si="165"/>
        <v>0.2950583670448107</v>
      </c>
      <c r="AN150" s="37">
        <f t="shared" si="166"/>
        <v>0.1341359583267808</v>
      </c>
      <c r="AO150" s="104">
        <f t="shared" si="167"/>
        <v>0.52989962425269121</v>
      </c>
      <c r="AP150" s="37">
        <f t="shared" si="168"/>
        <v>0.83504448128231057</v>
      </c>
      <c r="AQ150" s="37">
        <f t="shared" si="169"/>
        <v>0.14508551541522338</v>
      </c>
      <c r="AR150" s="37">
        <f t="shared" si="170"/>
        <v>0.36911208419627189</v>
      </c>
      <c r="AS150" s="37">
        <f t="shared" si="171"/>
        <v>0.31544027626313031</v>
      </c>
      <c r="AT150" s="37">
        <f t="shared" si="172"/>
        <v>0.27959182137876726</v>
      </c>
      <c r="AU150" s="37">
        <f t="shared" si="173"/>
        <v>0.23375059386197675</v>
      </c>
      <c r="AV150" s="37">
        <f t="shared" si="174"/>
        <v>0.197111509064538</v>
      </c>
      <c r="AW150" s="37">
        <f t="shared" si="175"/>
        <v>0.20699529254483737</v>
      </c>
      <c r="AX150" s="37">
        <f t="shared" si="176"/>
        <v>0.14479283166218571</v>
      </c>
      <c r="AY150" s="37">
        <f t="shared" si="177"/>
        <v>0.1432608337306297</v>
      </c>
      <c r="AZ150" s="37">
        <f t="shared" si="178"/>
        <v>5.4622999731457851E-2</v>
      </c>
      <c r="BA150" s="104">
        <f t="shared" si="179"/>
        <v>0.21910999689936517</v>
      </c>
      <c r="BB150" s="110">
        <f t="shared" si="180"/>
        <v>0.36464969709598816</v>
      </c>
      <c r="BC150" s="40" t="s">
        <v>33</v>
      </c>
      <c r="BD150" s="58">
        <v>267160.0965649751</v>
      </c>
      <c r="BE150" s="37">
        <f t="shared" si="145"/>
        <v>2.5873662635761385</v>
      </c>
      <c r="BF150" s="37">
        <f t="shared" si="146"/>
        <v>2.2176882817351187</v>
      </c>
      <c r="BG150" s="37">
        <f t="shared" si="147"/>
        <v>10.349211981430555</v>
      </c>
      <c r="BH150" s="37">
        <f t="shared" si="148"/>
        <v>2.5798168474421561</v>
      </c>
      <c r="BI150" s="37">
        <f t="shared" si="149"/>
        <v>4.4170811927478324</v>
      </c>
      <c r="BJ150" s="37">
        <f t="shared" si="150"/>
        <v>7.7619089860729158</v>
      </c>
      <c r="BK150" s="37">
        <f t="shared" si="151"/>
        <v>5.9138354179603168</v>
      </c>
      <c r="BL150" s="37">
        <f t="shared" si="152"/>
        <v>1.4784588544900792</v>
      </c>
      <c r="BM150" s="37">
        <f t="shared" si="153"/>
        <v>4.8049912770927579</v>
      </c>
      <c r="BN150" s="37">
        <f t="shared" si="154"/>
        <v>3.6961471362251972</v>
      </c>
      <c r="BO150" s="37">
        <f t="shared" si="155"/>
        <v>0.42139135895420332</v>
      </c>
      <c r="BP150" s="103">
        <f t="shared" si="195"/>
        <v>46.227897597727278</v>
      </c>
      <c r="BQ150" s="33">
        <f t="shared" si="196"/>
        <v>8.154611432765229</v>
      </c>
      <c r="BR150" s="33">
        <f t="shared" si="181"/>
        <v>0.81047044153294656</v>
      </c>
      <c r="BS150" s="33">
        <f t="shared" si="182"/>
        <v>1.5985332953491458</v>
      </c>
      <c r="BT150" s="33">
        <f t="shared" si="183"/>
        <v>2.2379466134888037</v>
      </c>
      <c r="BU150" s="33">
        <f t="shared" si="184"/>
        <v>1.282236216727398</v>
      </c>
      <c r="BV150" s="33">
        <f t="shared" si="185"/>
        <v>0.98469650993507374</v>
      </c>
      <c r="BW150" s="33">
        <f t="shared" si="186"/>
        <v>0.95911997720948738</v>
      </c>
      <c r="BX150" s="33">
        <f t="shared" si="187"/>
        <v>1.2301786136316546</v>
      </c>
      <c r="BY150" s="33">
        <f t="shared" si="188"/>
        <v>1.248777677016824</v>
      </c>
      <c r="BZ150" s="33">
        <f t="shared" si="189"/>
        <v>1.2788266362793166</v>
      </c>
      <c r="CA150" s="33">
        <f t="shared" si="190"/>
        <v>1.9182399544189748</v>
      </c>
      <c r="CB150" s="107">
        <f t="shared" si="191"/>
        <v>21.703637368354855</v>
      </c>
      <c r="CC150" s="60">
        <f t="shared" si="192"/>
        <v>67.931534966082125</v>
      </c>
    </row>
    <row r="151" spans="1:81" x14ac:dyDescent="0.2">
      <c r="A151" s="22" t="s">
        <v>34</v>
      </c>
      <c r="B151" s="22">
        <v>85.284323515241994</v>
      </c>
      <c r="C151" s="22">
        <v>67.476809785973259</v>
      </c>
      <c r="D151" s="22">
        <v>113.712431353656</v>
      </c>
      <c r="E151" s="22">
        <v>170.56864703048399</v>
      </c>
      <c r="F151" s="22">
        <v>324.11197951901244</v>
      </c>
      <c r="G151" s="22">
        <v>454.849725414624</v>
      </c>
      <c r="H151" s="22">
        <v>397.99350973779599</v>
      </c>
      <c r="I151" s="22">
        <v>46.235621567682799</v>
      </c>
      <c r="J151" s="22">
        <v>426.42161757620994</v>
      </c>
      <c r="K151" s="22">
        <v>170.56864703048399</v>
      </c>
      <c r="L151" s="22">
        <v>34.113729406096795</v>
      </c>
      <c r="M151" s="89">
        <v>2291.3370419372613</v>
      </c>
      <c r="N151" s="28">
        <f>'GDP by Eco_Activity N''MN'!M151</f>
        <v>747.95072196695162</v>
      </c>
      <c r="O151" s="28">
        <f>'GDP by Eco_Activity N''MN'!N151</f>
        <v>28.095185605841703</v>
      </c>
      <c r="P151" s="28">
        <f>'GDP by Eco_Activity N''MN'!O151</f>
        <v>23.412654671534753</v>
      </c>
      <c r="Q151" s="28">
        <f>'GDP by Eco_Activity N''MN'!P151</f>
        <v>92.358400000000003</v>
      </c>
      <c r="R151" s="28">
        <f>'GDP by Eco_Activity N''MN'!Q151</f>
        <v>46.665323999999998</v>
      </c>
      <c r="S151" s="28">
        <f>'GDP by Eco_Activity N''MN'!R151</f>
        <v>42.2351478</v>
      </c>
      <c r="T151" s="28">
        <f>'GDP by Eco_Activity N''MN'!S151</f>
        <v>36.536874519999998</v>
      </c>
      <c r="U151" s="28">
        <f>'GDP by Eco_Activity N''MN'!T151</f>
        <v>41.256348574</v>
      </c>
      <c r="V151" s="28">
        <f>'GDP by Eco_Activity N''MN'!U151</f>
        <v>91.352487499999995</v>
      </c>
      <c r="W151" s="28">
        <f>'GDP by Eco_Activity N''MN'!V151</f>
        <v>63.215486300000002</v>
      </c>
      <c r="X151" s="28">
        <f>'GDP by Eco_Activity N''MN'!W151</f>
        <v>76.254783149999994</v>
      </c>
      <c r="Y151" s="90">
        <f t="shared" si="193"/>
        <v>1289.3334140883283</v>
      </c>
      <c r="Z151" s="98">
        <f t="shared" si="194"/>
        <v>3580.6704560255894</v>
      </c>
      <c r="AA151" s="93"/>
      <c r="AB151" s="22" t="s">
        <v>34</v>
      </c>
      <c r="AD151" s="37">
        <f t="shared" si="156"/>
        <v>2.6305789491015614E-3</v>
      </c>
      <c r="AE151" s="37">
        <f t="shared" si="157"/>
        <v>3.3922272357690551E-3</v>
      </c>
      <c r="AF151" s="37">
        <f t="shared" si="158"/>
        <v>6.8469380955474045E-3</v>
      </c>
      <c r="AG151" s="37">
        <f t="shared" si="159"/>
        <v>5.7591413254621387E-3</v>
      </c>
      <c r="AH151" s="37">
        <f t="shared" si="160"/>
        <v>1.5249652467605129E-2</v>
      </c>
      <c r="AI151" s="37">
        <f t="shared" si="161"/>
        <v>2.052585840763934E-2</v>
      </c>
      <c r="AJ151" s="37">
        <f t="shared" si="162"/>
        <v>1.9229188165899906E-2</v>
      </c>
      <c r="AK151" s="37">
        <f t="shared" si="163"/>
        <v>4.0978383422163797E-3</v>
      </c>
      <c r="AL151" s="37">
        <f t="shared" si="164"/>
        <v>2.4680759989027003E-2</v>
      </c>
      <c r="AM151" s="37">
        <f t="shared" si="165"/>
        <v>5.0966674341491186E-3</v>
      </c>
      <c r="AN151" s="37">
        <f t="shared" si="166"/>
        <v>4.0645942567600641E-3</v>
      </c>
      <c r="AO151" s="104">
        <f t="shared" si="167"/>
        <v>9.831207289244439E-3</v>
      </c>
      <c r="AP151" s="37">
        <f t="shared" si="168"/>
        <v>2.8668682331418362E-2</v>
      </c>
      <c r="AQ151" s="37">
        <f t="shared" si="169"/>
        <v>1.8825529062836705E-3</v>
      </c>
      <c r="AR151" s="37">
        <f t="shared" si="170"/>
        <v>2.023557944125134E-3</v>
      </c>
      <c r="AS151" s="37">
        <f t="shared" si="171"/>
        <v>4.8727286934621469E-3</v>
      </c>
      <c r="AT151" s="37">
        <f t="shared" si="172"/>
        <v>3.8087206244414289E-3</v>
      </c>
      <c r="AU151" s="37">
        <f t="shared" si="173"/>
        <v>3.7527769356845656E-3</v>
      </c>
      <c r="AV151" s="37">
        <f t="shared" si="174"/>
        <v>2.8105987443922623E-3</v>
      </c>
      <c r="AW151" s="37">
        <f t="shared" si="175"/>
        <v>2.5984328153417185E-3</v>
      </c>
      <c r="AX151" s="37">
        <f t="shared" si="176"/>
        <v>3.964703558404746E-3</v>
      </c>
      <c r="AY151" s="37">
        <f t="shared" si="177"/>
        <v>2.6507434212936251E-3</v>
      </c>
      <c r="AZ151" s="37">
        <f t="shared" si="178"/>
        <v>8.1277083770966312E-4</v>
      </c>
      <c r="BA151" s="104">
        <f t="shared" si="179"/>
        <v>4.8721798840727715E-3</v>
      </c>
      <c r="BB151" s="110">
        <f t="shared" si="180"/>
        <v>7.1944432361730187E-3</v>
      </c>
      <c r="BC151" s="40" t="s">
        <v>34</v>
      </c>
      <c r="BD151" s="58">
        <v>6020.5046780193161</v>
      </c>
      <c r="BE151" s="37">
        <f t="shared" si="145"/>
        <v>1.4165643592407215</v>
      </c>
      <c r="BF151" s="37">
        <f t="shared" si="146"/>
        <v>1.1207832797195405</v>
      </c>
      <c r="BG151" s="37">
        <f t="shared" si="147"/>
        <v>1.8887524789876289</v>
      </c>
      <c r="BH151" s="37">
        <f t="shared" si="148"/>
        <v>2.8331287184814431</v>
      </c>
      <c r="BI151" s="37">
        <f t="shared" si="149"/>
        <v>5.3834686102368741</v>
      </c>
      <c r="BJ151" s="37">
        <f t="shared" si="150"/>
        <v>7.5550099159505155</v>
      </c>
      <c r="BK151" s="37">
        <f t="shared" si="151"/>
        <v>6.6106336764567004</v>
      </c>
      <c r="BL151" s="37">
        <f t="shared" si="152"/>
        <v>0.76796919926808926</v>
      </c>
      <c r="BM151" s="37">
        <f t="shared" si="153"/>
        <v>7.0828217962036071</v>
      </c>
      <c r="BN151" s="37">
        <f t="shared" si="154"/>
        <v>2.8331287184814431</v>
      </c>
      <c r="BO151" s="37">
        <f t="shared" si="155"/>
        <v>0.5666257436962886</v>
      </c>
      <c r="BP151" s="103">
        <f t="shared" si="195"/>
        <v>38.058886496722856</v>
      </c>
      <c r="BQ151" s="33">
        <f t="shared" si="196"/>
        <v>12.423389100546629</v>
      </c>
      <c r="BR151" s="33">
        <f t="shared" si="181"/>
        <v>0.46665831368616639</v>
      </c>
      <c r="BS151" s="33">
        <f t="shared" si="182"/>
        <v>0.38888192807180533</v>
      </c>
      <c r="BT151" s="33">
        <f t="shared" si="183"/>
        <v>1.5340640849794167</v>
      </c>
      <c r="BU151" s="33">
        <f t="shared" si="184"/>
        <v>0.77510651507960304</v>
      </c>
      <c r="BV151" s="33">
        <f t="shared" si="185"/>
        <v>0.70152171717761924</v>
      </c>
      <c r="BW151" s="33">
        <f t="shared" si="186"/>
        <v>0.60687394951116047</v>
      </c>
      <c r="BX151" s="33">
        <f t="shared" si="187"/>
        <v>0.6852639567680382</v>
      </c>
      <c r="BY151" s="33">
        <f t="shared" si="188"/>
        <v>1.5173559757128869</v>
      </c>
      <c r="BZ151" s="33">
        <f t="shared" si="189"/>
        <v>1.0500031090549247</v>
      </c>
      <c r="CA151" s="33">
        <f t="shared" si="190"/>
        <v>1.2665845677091481</v>
      </c>
      <c r="CB151" s="107">
        <f t="shared" si="191"/>
        <v>21.415703218297402</v>
      </c>
      <c r="CC151" s="60">
        <f t="shared" si="192"/>
        <v>59.474589715020258</v>
      </c>
    </row>
    <row r="152" spans="1:81" x14ac:dyDescent="0.2">
      <c r="A152" s="22" t="s">
        <v>35</v>
      </c>
      <c r="B152" s="22">
        <v>3123.2644252485602</v>
      </c>
      <c r="C152" s="22">
        <v>1226.9208097859801</v>
      </c>
      <c r="D152" s="22">
        <v>4045.8855315607029</v>
      </c>
      <c r="E152" s="22">
        <v>3172.3542126242801</v>
      </c>
      <c r="F152" s="22">
        <v>7565.53001602324</v>
      </c>
      <c r="G152" s="22">
        <v>12946.833700994252</v>
      </c>
      <c r="H152" s="22">
        <v>5675.2355049712996</v>
      </c>
      <c r="I152" s="22">
        <v>2236.7084252485602</v>
      </c>
      <c r="J152" s="22">
        <v>4473.4168504971303</v>
      </c>
      <c r="K152" s="22">
        <v>5329.9764589953456</v>
      </c>
      <c r="L152" s="22">
        <v>2355.0626378728398</v>
      </c>
      <c r="M152" s="89">
        <v>52151.18857382219</v>
      </c>
      <c r="N152" s="28">
        <f>'GDP by Eco_Activity N''MN'!M152</f>
        <v>13617.954028841836</v>
      </c>
      <c r="O152" s="28">
        <f>'GDP by Eco_Activity N''MN'!N152</f>
        <v>2228.0202312644037</v>
      </c>
      <c r="P152" s="28">
        <f>'GDP by Eco_Activity N''MN'!O152</f>
        <v>831.79421967204416</v>
      </c>
      <c r="Q152" s="28">
        <f>'GDP by Eco_Activity N''MN'!P152</f>
        <v>2287.4341040981212</v>
      </c>
      <c r="R152" s="28">
        <f>'GDP by Eco_Activity N''MN'!Q152</f>
        <v>594.13872833717437</v>
      </c>
      <c r="S152" s="28">
        <f>'GDP by Eco_Activity N''MN'!R152</f>
        <v>5941.3872833717423</v>
      </c>
      <c r="T152" s="28">
        <f>'GDP by Eco_Activity N''MN'!S152</f>
        <v>4069.8502891096441</v>
      </c>
      <c r="U152" s="28">
        <f>'GDP by Eco_Activity N''MN'!T152</f>
        <v>17824.16185011523</v>
      </c>
      <c r="V152" s="28">
        <f>'GDP by Eco_Activity N''MN'!U152</f>
        <v>14853.468208429356</v>
      </c>
      <c r="W152" s="28">
        <f>'GDP by Eco_Activity N''MN'!V152</f>
        <v>2970.6936416858712</v>
      </c>
      <c r="X152" s="28">
        <f>'GDP by Eco_Activity N''MN'!W152</f>
        <v>4456.0404625288074</v>
      </c>
      <c r="Y152" s="90">
        <f t="shared" si="193"/>
        <v>69674.943047454231</v>
      </c>
      <c r="Z152" s="98">
        <f t="shared" si="194"/>
        <v>121826.13162127642</v>
      </c>
      <c r="AA152" s="93"/>
      <c r="AB152" s="22" t="s">
        <v>35</v>
      </c>
      <c r="AD152" s="37">
        <f t="shared" si="156"/>
        <v>9.6336504891995647E-2</v>
      </c>
      <c r="AE152" s="37">
        <f t="shared" si="157"/>
        <v>6.1680363969326239E-2</v>
      </c>
      <c r="AF152" s="37">
        <f t="shared" si="158"/>
        <v>0.24361389028884206</v>
      </c>
      <c r="AG152" s="37">
        <f t="shared" si="159"/>
        <v>0.10711251195926516</v>
      </c>
      <c r="AH152" s="37">
        <f t="shared" si="160"/>
        <v>0.35596247830395839</v>
      </c>
      <c r="AI152" s="37">
        <f t="shared" si="161"/>
        <v>0.5842476328453714</v>
      </c>
      <c r="AJ152" s="37">
        <f t="shared" si="162"/>
        <v>0.27420088202640708</v>
      </c>
      <c r="AK152" s="37">
        <f t="shared" si="163"/>
        <v>0.19823826812676559</v>
      </c>
      <c r="AL152" s="37">
        <f t="shared" si="164"/>
        <v>0.25891587824638557</v>
      </c>
      <c r="AM152" s="37">
        <f t="shared" si="165"/>
        <v>0.15926207961588665</v>
      </c>
      <c r="AN152" s="37">
        <f t="shared" si="166"/>
        <v>0.28060180574972199</v>
      </c>
      <c r="AO152" s="104">
        <f t="shared" si="167"/>
        <v>0.22375981178929519</v>
      </c>
      <c r="AP152" s="37">
        <f t="shared" si="168"/>
        <v>0.52197128312147767</v>
      </c>
      <c r="AQ152" s="37">
        <f t="shared" si="169"/>
        <v>0.14929127077037369</v>
      </c>
      <c r="AR152" s="37">
        <f t="shared" si="170"/>
        <v>7.1892052597570533E-2</v>
      </c>
      <c r="AS152" s="37">
        <f t="shared" si="171"/>
        <v>0.1206825344900171</v>
      </c>
      <c r="AT152" s="37">
        <f t="shared" si="172"/>
        <v>4.84922900866862E-2</v>
      </c>
      <c r="AU152" s="37">
        <f t="shared" si="173"/>
        <v>0.52791815169182499</v>
      </c>
      <c r="AV152" s="37">
        <f t="shared" si="174"/>
        <v>0.31307319694722624</v>
      </c>
      <c r="AW152" s="37">
        <f t="shared" si="175"/>
        <v>1.1226123653242859</v>
      </c>
      <c r="AX152" s="37">
        <f t="shared" si="176"/>
        <v>0.64464143092558523</v>
      </c>
      <c r="AY152" s="37">
        <f t="shared" si="177"/>
        <v>0.12456673337934321</v>
      </c>
      <c r="AZ152" s="37">
        <f t="shared" si="178"/>
        <v>4.7495246724043615E-2</v>
      </c>
      <c r="BA152" s="104">
        <f t="shared" si="179"/>
        <v>0.26329020269730363</v>
      </c>
      <c r="BB152" s="110">
        <f t="shared" si="180"/>
        <v>0.24477851268241715</v>
      </c>
      <c r="BC152" s="40" t="s">
        <v>35</v>
      </c>
      <c r="BD152" s="58">
        <v>207303.23927965312</v>
      </c>
      <c r="BE152" s="37">
        <f t="shared" si="145"/>
        <v>1.5066163153559124</v>
      </c>
      <c r="BF152" s="37">
        <f t="shared" si="146"/>
        <v>0.59184835415468717</v>
      </c>
      <c r="BG152" s="37">
        <f t="shared" si="147"/>
        <v>1.9516750175344741</v>
      </c>
      <c r="BH152" s="37">
        <f t="shared" si="148"/>
        <v>1.5302964988138743</v>
      </c>
      <c r="BI152" s="37">
        <f t="shared" si="149"/>
        <v>3.6494991792276346</v>
      </c>
      <c r="BJ152" s="37">
        <f t="shared" si="150"/>
        <v>6.245360056110318</v>
      </c>
      <c r="BK152" s="37">
        <f t="shared" si="151"/>
        <v>2.7376492160430632</v>
      </c>
      <c r="BL152" s="37">
        <f t="shared" si="152"/>
        <v>1.0789548841690935</v>
      </c>
      <c r="BM152" s="37">
        <f t="shared" si="153"/>
        <v>2.1579097683381918</v>
      </c>
      <c r="BN152" s="37">
        <f t="shared" si="154"/>
        <v>2.5711013863151364</v>
      </c>
      <c r="BO152" s="37">
        <f t="shared" si="155"/>
        <v>1.1360471963951555</v>
      </c>
      <c r="BP152" s="103">
        <f t="shared" si="195"/>
        <v>25.156957872457543</v>
      </c>
      <c r="BQ152" s="33">
        <f t="shared" si="196"/>
        <v>6.5690985226097443</v>
      </c>
      <c r="BR152" s="33">
        <f t="shared" si="181"/>
        <v>1.0747638285858105</v>
      </c>
      <c r="BS152" s="33">
        <f t="shared" si="182"/>
        <v>0.40124516267203597</v>
      </c>
      <c r="BT152" s="33">
        <f t="shared" si="183"/>
        <v>1.1034241973480989</v>
      </c>
      <c r="BU152" s="33">
        <f t="shared" si="184"/>
        <v>0.28660368762288285</v>
      </c>
      <c r="BV152" s="33">
        <f t="shared" si="185"/>
        <v>2.8660368762288275</v>
      </c>
      <c r="BW152" s="33">
        <f t="shared" si="186"/>
        <v>1.9632352602167471</v>
      </c>
      <c r="BX152" s="33">
        <f t="shared" si="187"/>
        <v>8.5981106286864843</v>
      </c>
      <c r="BY152" s="33">
        <f t="shared" si="188"/>
        <v>7.1650921905720697</v>
      </c>
      <c r="BZ152" s="33">
        <f t="shared" si="189"/>
        <v>1.4330184381144138</v>
      </c>
      <c r="CA152" s="33">
        <f t="shared" si="190"/>
        <v>2.1495276571716211</v>
      </c>
      <c r="CB152" s="107">
        <f t="shared" si="191"/>
        <v>33.610156449828736</v>
      </c>
      <c r="CC152" s="60">
        <f t="shared" si="192"/>
        <v>58.767114322286275</v>
      </c>
    </row>
    <row r="153" spans="1:81" x14ac:dyDescent="0.2">
      <c r="A153" s="22" t="s">
        <v>36</v>
      </c>
      <c r="B153" s="22">
        <v>1456.20167505782</v>
      </c>
      <c r="C153" s="22">
        <v>228.10083752891015</v>
      </c>
      <c r="D153" s="22">
        <v>261.02536861950864</v>
      </c>
      <c r="E153" s="22">
        <v>607.47860670866908</v>
      </c>
      <c r="F153" s="22">
        <v>3581.8604744142199</v>
      </c>
      <c r="G153" s="22">
        <v>1591.1413455973027</v>
      </c>
      <c r="H153" s="22">
        <v>684.30251258673093</v>
      </c>
      <c r="I153" s="22">
        <v>227.73646901619</v>
      </c>
      <c r="J153" s="22">
        <v>912.40335011564059</v>
      </c>
      <c r="K153" s="22">
        <v>1258.8565882047999</v>
      </c>
      <c r="L153" s="22">
        <v>165.73646901619</v>
      </c>
      <c r="M153" s="89">
        <v>10974.843696865983</v>
      </c>
      <c r="N153" s="28">
        <f>'GDP by Eco_Activity N''MN'!M153</f>
        <v>12865.193145463974</v>
      </c>
      <c r="O153" s="28">
        <f>'GDP by Eco_Activity N''MN'!N153</f>
        <v>331.3265412563</v>
      </c>
      <c r="P153" s="28">
        <f>'GDP by Eco_Activity N''MN'!O153</f>
        <v>2050.5774383989133</v>
      </c>
      <c r="Q153" s="28">
        <f>'GDP by Eco_Activity N''MN'!P153</f>
        <v>512.64435959972832</v>
      </c>
      <c r="R153" s="28">
        <f>'GDP by Eco_Activity N''MN'!Q153</f>
        <v>3.8448326969979627</v>
      </c>
      <c r="S153" s="28">
        <f>'GDP by Eco_Activity N''MN'!R153</f>
        <v>2.5632217979986418</v>
      </c>
      <c r="T153" s="28">
        <f>'GDP by Eco_Activity N''MN'!S153</f>
        <v>6.1517323151967416</v>
      </c>
      <c r="U153" s="28">
        <f>'GDP by Eco_Activity N''MN'!T153</f>
        <v>51.264435959972836</v>
      </c>
      <c r="V153" s="28">
        <f>'GDP by Eco_Activity N''MN'!U153</f>
        <v>15.379330787991851</v>
      </c>
      <c r="W153" s="28">
        <f>'GDP by Eco_Activity N''MN'!V153</f>
        <v>26.144862339586144</v>
      </c>
      <c r="X153" s="28">
        <f>'GDP by Eco_Activity N''MN'!W153</f>
        <v>3075.8661575983706</v>
      </c>
      <c r="Y153" s="90">
        <f t="shared" si="193"/>
        <v>18940.95605821503</v>
      </c>
      <c r="Z153" s="98">
        <f t="shared" si="194"/>
        <v>29915.799755081011</v>
      </c>
      <c r="AA153" s="93"/>
      <c r="AB153" s="22" t="s">
        <v>36</v>
      </c>
      <c r="AD153" s="37">
        <f t="shared" si="156"/>
        <v>4.4916267306369856E-2</v>
      </c>
      <c r="AE153" s="37">
        <f t="shared" si="157"/>
        <v>1.1467197041792403E-2</v>
      </c>
      <c r="AF153" s="37">
        <f t="shared" si="158"/>
        <v>1.5717055022302594E-2</v>
      </c>
      <c r="AG153" s="37">
        <f t="shared" si="159"/>
        <v>2.0511126805178893E-2</v>
      </c>
      <c r="AH153" s="37">
        <f t="shared" si="160"/>
        <v>0.16852856689631845</v>
      </c>
      <c r="AI153" s="37">
        <f t="shared" si="161"/>
        <v>7.1802927739485281E-2</v>
      </c>
      <c r="AJ153" s="37">
        <f t="shared" si="162"/>
        <v>3.3062302411909696E-2</v>
      </c>
      <c r="AK153" s="37">
        <f t="shared" si="163"/>
        <v>2.0184161108105694E-2</v>
      </c>
      <c r="AL153" s="37">
        <f t="shared" si="164"/>
        <v>5.2808786349495394E-2</v>
      </c>
      <c r="AM153" s="37">
        <f t="shared" si="165"/>
        <v>3.7615197687654811E-2</v>
      </c>
      <c r="AN153" s="37">
        <f t="shared" si="166"/>
        <v>1.9747225291014456E-2</v>
      </c>
      <c r="AO153" s="104">
        <f t="shared" si="167"/>
        <v>4.7088647971109572E-2</v>
      </c>
      <c r="AP153" s="37">
        <f t="shared" si="168"/>
        <v>0.49311822903213182</v>
      </c>
      <c r="AQ153" s="37">
        <f t="shared" si="169"/>
        <v>2.220094759015483E-2</v>
      </c>
      <c r="AR153" s="37">
        <f t="shared" si="170"/>
        <v>0.17723160076165262</v>
      </c>
      <c r="AS153" s="37">
        <f t="shared" si="171"/>
        <v>2.7046558629893146E-2</v>
      </c>
      <c r="AT153" s="37">
        <f t="shared" si="172"/>
        <v>3.1380674846665386E-4</v>
      </c>
      <c r="AU153" s="37">
        <f t="shared" si="173"/>
        <v>2.2775342684069465E-4</v>
      </c>
      <c r="AV153" s="37">
        <f t="shared" si="174"/>
        <v>4.7322195311109137E-4</v>
      </c>
      <c r="AW153" s="37">
        <f t="shared" si="175"/>
        <v>3.2287683535407547E-3</v>
      </c>
      <c r="AX153" s="37">
        <f t="shared" si="176"/>
        <v>6.6746389911971431E-4</v>
      </c>
      <c r="AY153" s="37">
        <f t="shared" si="177"/>
        <v>1.0963029141054859E-3</v>
      </c>
      <c r="AZ153" s="37">
        <f t="shared" si="178"/>
        <v>3.2784491809206999E-2</v>
      </c>
      <c r="BA153" s="104">
        <f t="shared" si="179"/>
        <v>7.1574771958573855E-2</v>
      </c>
      <c r="BB153" s="110">
        <f t="shared" si="180"/>
        <v>6.0108162939279133E-2</v>
      </c>
      <c r="BC153" s="40" t="s">
        <v>36</v>
      </c>
      <c r="BD153" s="58">
        <v>70056.337174195272</v>
      </c>
      <c r="BE153" s="37">
        <f t="shared" si="145"/>
        <v>2.0786152028430642</v>
      </c>
      <c r="BF153" s="37">
        <f t="shared" si="146"/>
        <v>0.32559629396800577</v>
      </c>
      <c r="BG153" s="37">
        <f t="shared" si="147"/>
        <v>0.37259351423193643</v>
      </c>
      <c r="BH153" s="37">
        <f t="shared" si="148"/>
        <v>0.86712870128818165</v>
      </c>
      <c r="BI153" s="37">
        <f t="shared" si="149"/>
        <v>5.1128286446205626</v>
      </c>
      <c r="BJ153" s="37">
        <f t="shared" si="150"/>
        <v>2.2712311402192289</v>
      </c>
      <c r="BK153" s="37">
        <f t="shared" si="151"/>
        <v>0.97678888190401802</v>
      </c>
      <c r="BL153" s="37">
        <f t="shared" si="152"/>
        <v>0.32507618611278899</v>
      </c>
      <c r="BM153" s="37">
        <f t="shared" si="153"/>
        <v>1.3023851758720231</v>
      </c>
      <c r="BN153" s="37">
        <f t="shared" si="154"/>
        <v>1.7969203629282666</v>
      </c>
      <c r="BO153" s="37">
        <f t="shared" si="155"/>
        <v>0.23657598398855167</v>
      </c>
      <c r="BP153" s="103">
        <f t="shared" si="195"/>
        <v>15.665740087976628</v>
      </c>
      <c r="BQ153" s="33">
        <f t="shared" si="196"/>
        <v>18.36406764098248</v>
      </c>
      <c r="BR153" s="33">
        <f t="shared" si="181"/>
        <v>0.47294299790817734</v>
      </c>
      <c r="BS153" s="33">
        <f t="shared" si="182"/>
        <v>2.9270406091887833</v>
      </c>
      <c r="BT153" s="33">
        <f t="shared" si="183"/>
        <v>0.73176015229719582</v>
      </c>
      <c r="BU153" s="33">
        <f t="shared" si="184"/>
        <v>5.4882011422289689E-3</v>
      </c>
      <c r="BV153" s="33">
        <f t="shared" si="185"/>
        <v>3.6588007614859796E-3</v>
      </c>
      <c r="BW153" s="33">
        <f t="shared" si="186"/>
        <v>8.7811218275663516E-3</v>
      </c>
      <c r="BX153" s="33">
        <f t="shared" si="187"/>
        <v>7.3176015229719588E-2</v>
      </c>
      <c r="BY153" s="33">
        <f t="shared" si="188"/>
        <v>2.1952804568915876E-2</v>
      </c>
      <c r="BZ153" s="33">
        <f t="shared" si="189"/>
        <v>3.7319767767156987E-2</v>
      </c>
      <c r="CA153" s="33">
        <f t="shared" si="190"/>
        <v>4.390560913783176</v>
      </c>
      <c r="CB153" s="107">
        <f t="shared" si="191"/>
        <v>27.036749025456885</v>
      </c>
      <c r="CC153" s="60">
        <f t="shared" si="192"/>
        <v>42.702489113433515</v>
      </c>
    </row>
    <row r="154" spans="1:81" x14ac:dyDescent="0.2">
      <c r="A154" s="22" t="s">
        <v>37</v>
      </c>
      <c r="B154" s="22">
        <v>1158.7010510693999</v>
      </c>
      <c r="C154" s="22">
        <v>1354.0389836935301</v>
      </c>
      <c r="D154" s="22">
        <v>12958.808025160401</v>
      </c>
      <c r="E154" s="22">
        <v>1359.3327696111701</v>
      </c>
      <c r="F154" s="22">
        <v>1286.4227110908801</v>
      </c>
      <c r="G154" s="22">
        <v>1036.5064855088301</v>
      </c>
      <c r="H154" s="22">
        <v>5155.1813531994003</v>
      </c>
      <c r="I154" s="22">
        <v>2924.4093133532001</v>
      </c>
      <c r="J154" s="22">
        <v>10481.816077313748</v>
      </c>
      <c r="K154" s="22">
        <v>1555.3631191489901</v>
      </c>
      <c r="L154" s="22">
        <v>1112.19010304838</v>
      </c>
      <c r="M154" s="89">
        <v>40382.769992197929</v>
      </c>
      <c r="N154" s="28">
        <f>'GDP by Eco_Activity N''MN'!M154</f>
        <v>6405.9142195460436</v>
      </c>
      <c r="O154" s="28">
        <f>'GDP by Eco_Activity N''MN'!N154</f>
        <v>1053.7859412791831</v>
      </c>
      <c r="P154" s="28">
        <f>'GDP by Eco_Activity N''MN'!O154</f>
        <v>1480.9598588063925</v>
      </c>
      <c r="Q154" s="28">
        <f>'GDP by Eco_Activity N''MN'!P154</f>
        <v>3245.9332908367792</v>
      </c>
      <c r="R154" s="28">
        <f>'GDP by Eco_Activity N''MN'!Q154</f>
        <v>1276.1845675688439</v>
      </c>
      <c r="S154" s="28">
        <f>'GDP by Eco_Activity N''MN'!R154</f>
        <v>2362.2895622061069</v>
      </c>
      <c r="T154" s="28">
        <f>'GDP by Eco_Activity N''MN'!S154</f>
        <v>1631.5927303865001</v>
      </c>
      <c r="U154" s="28">
        <f>'GDP by Eco_Activity N''MN'!T154</f>
        <v>1488.1236119906814</v>
      </c>
      <c r="V154" s="28">
        <f>'GDP by Eco_Activity N''MN'!U154</f>
        <v>1384.0432305875777</v>
      </c>
      <c r="W154" s="28">
        <f>'GDP by Eco_Activity N''MN'!V154</f>
        <v>1645.188474829929</v>
      </c>
      <c r="X154" s="28">
        <f>'GDP by Eco_Activity N''MN'!W154</f>
        <v>1050.8678588038329</v>
      </c>
      <c r="Y154" s="90">
        <f t="shared" si="193"/>
        <v>23024.883346841867</v>
      </c>
      <c r="Z154" s="98">
        <f t="shared" si="194"/>
        <v>63407.653339039796</v>
      </c>
      <c r="AA154" s="93"/>
      <c r="AB154" s="22" t="s">
        <v>37</v>
      </c>
      <c r="AD154" s="37">
        <f t="shared" si="156"/>
        <v>3.5739916406797426E-2</v>
      </c>
      <c r="AE154" s="37">
        <f t="shared" si="157"/>
        <v>6.8070911078150234E-2</v>
      </c>
      <c r="AF154" s="37">
        <f t="shared" si="158"/>
        <v>0.78028545590062659</v>
      </c>
      <c r="AG154" s="37">
        <f t="shared" si="159"/>
        <v>4.5897001968500516E-2</v>
      </c>
      <c r="AH154" s="37">
        <f t="shared" si="160"/>
        <v>6.0526918195627985E-2</v>
      </c>
      <c r="AI154" s="37">
        <f t="shared" si="161"/>
        <v>4.6774097402742104E-2</v>
      </c>
      <c r="AJ154" s="37">
        <f t="shared" si="162"/>
        <v>0.24907429353638971</v>
      </c>
      <c r="AK154" s="37">
        <f t="shared" si="163"/>
        <v>0.25918882900818785</v>
      </c>
      <c r="AL154" s="37">
        <f t="shared" si="164"/>
        <v>0.60667465294971934</v>
      </c>
      <c r="AM154" s="37">
        <f t="shared" si="165"/>
        <v>4.6474945399704731E-2</v>
      </c>
      <c r="AN154" s="37">
        <f t="shared" si="166"/>
        <v>0.13251560541685919</v>
      </c>
      <c r="AO154" s="104">
        <f t="shared" si="167"/>
        <v>0.17326625260311587</v>
      </c>
      <c r="AP154" s="37">
        <f t="shared" si="168"/>
        <v>0.24553638950908838</v>
      </c>
      <c r="AQ154" s="37">
        <f t="shared" si="169"/>
        <v>7.0610239568715136E-2</v>
      </c>
      <c r="AR154" s="37">
        <f t="shared" si="170"/>
        <v>0.12799949981159758</v>
      </c>
      <c r="AS154" s="37">
        <f t="shared" si="171"/>
        <v>0.1712519086875085</v>
      </c>
      <c r="AT154" s="37">
        <f t="shared" si="172"/>
        <v>0.10415936430856716</v>
      </c>
      <c r="AU154" s="37">
        <f t="shared" si="173"/>
        <v>0.20989972206171531</v>
      </c>
      <c r="AV154" s="37">
        <f t="shared" si="174"/>
        <v>0.12551025613517203</v>
      </c>
      <c r="AW154" s="37">
        <f t="shared" si="175"/>
        <v>9.3725920017999537E-2</v>
      </c>
      <c r="AX154" s="37">
        <f t="shared" si="176"/>
        <v>6.0067561064460012E-2</v>
      </c>
      <c r="AY154" s="37">
        <f t="shared" si="177"/>
        <v>6.898582581090619E-2</v>
      </c>
      <c r="AZ154" s="37">
        <f t="shared" si="178"/>
        <v>1.1200802292520207E-2</v>
      </c>
      <c r="BA154" s="104">
        <f t="shared" si="179"/>
        <v>8.7007264567735693E-2</v>
      </c>
      <c r="BB154" s="110">
        <f t="shared" si="180"/>
        <v>0.1274014931809738</v>
      </c>
      <c r="BC154" s="40" t="s">
        <v>37</v>
      </c>
      <c r="BD154" s="58">
        <v>431106.49381763668</v>
      </c>
      <c r="BE154" s="37">
        <f t="shared" si="145"/>
        <v>0.26877374098650081</v>
      </c>
      <c r="BF154" s="37">
        <f t="shared" si="146"/>
        <v>0.31408457147163854</v>
      </c>
      <c r="BG154" s="37">
        <f t="shared" si="147"/>
        <v>3.0059412722839047</v>
      </c>
      <c r="BH154" s="37">
        <f t="shared" si="148"/>
        <v>0.31531252465572562</v>
      </c>
      <c r="BI154" s="37">
        <f t="shared" si="149"/>
        <v>0.29840021654488291</v>
      </c>
      <c r="BJ154" s="37">
        <f t="shared" si="150"/>
        <v>0.240429337152895</v>
      </c>
      <c r="BK154" s="37">
        <f t="shared" si="151"/>
        <v>1.1958022964460622</v>
      </c>
      <c r="BL154" s="37">
        <f t="shared" si="152"/>
        <v>0.67834963177109109</v>
      </c>
      <c r="BM154" s="37">
        <f t="shared" si="153"/>
        <v>2.4313751306533753</v>
      </c>
      <c r="BN154" s="37">
        <f t="shared" si="154"/>
        <v>0.36078396903177423</v>
      </c>
      <c r="BO154" s="37">
        <f t="shared" si="155"/>
        <v>0.25798500347314413</v>
      </c>
      <c r="BP154" s="103">
        <f t="shared" si="195"/>
        <v>9.3672376944709939</v>
      </c>
      <c r="BQ154" s="33">
        <f t="shared" si="196"/>
        <v>1.4859238520902038</v>
      </c>
      <c r="BR154" s="33">
        <f t="shared" si="181"/>
        <v>0.24443750126504649</v>
      </c>
      <c r="BS154" s="33">
        <f t="shared" si="182"/>
        <v>0.34352529596384523</v>
      </c>
      <c r="BT154" s="33">
        <f t="shared" si="183"/>
        <v>0.75293073460634274</v>
      </c>
      <c r="BU154" s="33">
        <f t="shared" si="184"/>
        <v>0.29602536400407031</v>
      </c>
      <c r="BV154" s="33">
        <f t="shared" si="185"/>
        <v>0.54795963319573282</v>
      </c>
      <c r="BW154" s="33">
        <f t="shared" si="186"/>
        <v>0.37846628473118843</v>
      </c>
      <c r="BX154" s="33">
        <f t="shared" si="187"/>
        <v>0.34518700908740568</v>
      </c>
      <c r="BY154" s="33">
        <f t="shared" si="188"/>
        <v>0.32104439400373419</v>
      </c>
      <c r="BZ154" s="33">
        <f t="shared" si="189"/>
        <v>0.38161997056946767</v>
      </c>
      <c r="CA154" s="33">
        <f t="shared" si="190"/>
        <v>0.24376061921450964</v>
      </c>
      <c r="CB154" s="107">
        <f t="shared" si="191"/>
        <v>5.3408806587315478</v>
      </c>
      <c r="CC154" s="60">
        <f t="shared" si="192"/>
        <v>14.708118353202542</v>
      </c>
    </row>
    <row r="155" spans="1:81" x14ac:dyDescent="0.2">
      <c r="A155" s="22" t="s">
        <v>38</v>
      </c>
      <c r="B155" s="22">
        <v>8713.8953600322693</v>
      </c>
      <c r="C155" s="22">
        <v>0</v>
      </c>
      <c r="D155" s="22">
        <v>26064.571961866437</v>
      </c>
      <c r="E155" s="22">
        <v>105816.93830555567</v>
      </c>
      <c r="F155" s="22">
        <v>0</v>
      </c>
      <c r="G155" s="22">
        <v>0</v>
      </c>
      <c r="H155" s="22">
        <v>55984.849835251582</v>
      </c>
      <c r="I155" s="22">
        <v>0</v>
      </c>
      <c r="J155" s="22">
        <v>0</v>
      </c>
      <c r="K155" s="22">
        <v>20981.209288120175</v>
      </c>
      <c r="L155" s="22">
        <v>0</v>
      </c>
      <c r="M155" s="89">
        <v>217561.46475082613</v>
      </c>
      <c r="N155" s="28">
        <f>'GDP by Eco_Activity N''MN'!M155</f>
        <v>0</v>
      </c>
      <c r="O155" s="28">
        <f>'GDP by Eco_Activity N''MN'!N155</f>
        <v>0</v>
      </c>
      <c r="P155" s="28">
        <f>'GDP by Eco_Activity N''MN'!O155</f>
        <v>0</v>
      </c>
      <c r="Q155" s="28">
        <f>'GDP by Eco_Activity N''MN'!P155</f>
        <v>34701.353203668346</v>
      </c>
      <c r="R155" s="28">
        <f>'GDP by Eco_Activity N''MN'!Q155</f>
        <v>0</v>
      </c>
      <c r="S155" s="28">
        <f>'GDP by Eco_Activity N''MN'!R155</f>
        <v>0</v>
      </c>
      <c r="T155" s="28">
        <f>'GDP by Eco_Activity N''MN'!S155</f>
        <v>0</v>
      </c>
      <c r="U155" s="28">
        <f>'GDP by Eco_Activity N''MN'!T155</f>
        <v>37800.843216238551</v>
      </c>
      <c r="V155" s="28">
        <f>'GDP by Eco_Activity N''MN'!U155</f>
        <v>40639.14030740715</v>
      </c>
      <c r="W155" s="28">
        <f>'GDP by Eco_Activity N''MN'!V155</f>
        <v>16724.509961803531</v>
      </c>
      <c r="X155" s="28">
        <f>'GDP by Eco_Activity N''MN'!W155</f>
        <v>0</v>
      </c>
      <c r="Y155" s="90">
        <f t="shared" si="193"/>
        <v>129865.84668911758</v>
      </c>
      <c r="Z155" s="98">
        <f t="shared" si="194"/>
        <v>347427.31143994373</v>
      </c>
      <c r="AA155" s="93"/>
      <c r="AB155" s="22" t="s">
        <v>38</v>
      </c>
      <c r="AD155" s="37">
        <f t="shared" si="156"/>
        <v>0.26877846659213916</v>
      </c>
      <c r="AE155" s="37">
        <f t="shared" si="157"/>
        <v>0</v>
      </c>
      <c r="AF155" s="37">
        <f t="shared" si="158"/>
        <v>1.5694195312279045</v>
      </c>
      <c r="AG155" s="37">
        <f t="shared" si="159"/>
        <v>3.5728412749881797</v>
      </c>
      <c r="AH155" s="37">
        <f t="shared" si="160"/>
        <v>0</v>
      </c>
      <c r="AI155" s="37">
        <f t="shared" si="161"/>
        <v>0</v>
      </c>
      <c r="AJ155" s="37">
        <f t="shared" si="162"/>
        <v>2.704926551769514</v>
      </c>
      <c r="AK155" s="37">
        <f t="shared" si="163"/>
        <v>0</v>
      </c>
      <c r="AL155" s="37">
        <f t="shared" si="164"/>
        <v>0</v>
      </c>
      <c r="AM155" s="37">
        <f t="shared" si="165"/>
        <v>0.62692791418294969</v>
      </c>
      <c r="AN155" s="37">
        <f t="shared" si="166"/>
        <v>0</v>
      </c>
      <c r="AO155" s="104">
        <f t="shared" si="167"/>
        <v>0.93346889565781455</v>
      </c>
      <c r="AP155" s="37">
        <f t="shared" si="168"/>
        <v>0</v>
      </c>
      <c r="AQ155" s="37">
        <f t="shared" si="169"/>
        <v>0</v>
      </c>
      <c r="AR155" s="37">
        <f t="shared" si="170"/>
        <v>0</v>
      </c>
      <c r="AS155" s="37">
        <f t="shared" si="171"/>
        <v>1.8308056382254276</v>
      </c>
      <c r="AT155" s="37">
        <f t="shared" si="172"/>
        <v>0</v>
      </c>
      <c r="AU155" s="37">
        <f t="shared" si="173"/>
        <v>0</v>
      </c>
      <c r="AV155" s="37">
        <f t="shared" si="174"/>
        <v>0</v>
      </c>
      <c r="AW155" s="37">
        <f t="shared" si="175"/>
        <v>2.3807960436557476</v>
      </c>
      <c r="AX155" s="37">
        <f t="shared" si="176"/>
        <v>1.7637411809644141</v>
      </c>
      <c r="AY155" s="37">
        <f t="shared" si="177"/>
        <v>0.70128994255020705</v>
      </c>
      <c r="AZ155" s="37">
        <f t="shared" si="178"/>
        <v>0</v>
      </c>
      <c r="BA155" s="104">
        <f t="shared" si="179"/>
        <v>0.49074177319308254</v>
      </c>
      <c r="BB155" s="110">
        <f t="shared" si="180"/>
        <v>0.69806649384464237</v>
      </c>
      <c r="BC155" s="35" t="s">
        <v>38</v>
      </c>
      <c r="BD155" s="58">
        <v>536673.06898910471</v>
      </c>
      <c r="BE155" s="37">
        <f t="shared" si="145"/>
        <v>1.623687839683488</v>
      </c>
      <c r="BF155" s="37">
        <f t="shared" si="146"/>
        <v>0</v>
      </c>
      <c r="BG155" s="37">
        <f t="shared" si="147"/>
        <v>4.8566946001152127</v>
      </c>
      <c r="BH155" s="37">
        <f t="shared" si="148"/>
        <v>19.717206698088276</v>
      </c>
      <c r="BI155" s="37">
        <f t="shared" si="149"/>
        <v>0</v>
      </c>
      <c r="BJ155" s="37">
        <f t="shared" si="150"/>
        <v>0</v>
      </c>
      <c r="BK155" s="37">
        <f t="shared" si="151"/>
        <v>10.431835146993031</v>
      </c>
      <c r="BL155" s="37">
        <f t="shared" si="152"/>
        <v>0</v>
      </c>
      <c r="BM155" s="37">
        <f t="shared" si="153"/>
        <v>0</v>
      </c>
      <c r="BN155" s="37">
        <f t="shared" si="154"/>
        <v>3.9094954639033932</v>
      </c>
      <c r="BO155" s="37">
        <f t="shared" si="155"/>
        <v>0</v>
      </c>
      <c r="BP155" s="103">
        <f t="shared" si="195"/>
        <v>40.5389197487834</v>
      </c>
      <c r="BQ155" s="33">
        <f t="shared" si="196"/>
        <v>0</v>
      </c>
      <c r="BR155" s="33">
        <f t="shared" si="181"/>
        <v>0</v>
      </c>
      <c r="BS155" s="33">
        <f t="shared" si="182"/>
        <v>0</v>
      </c>
      <c r="BT155" s="33">
        <f t="shared" si="183"/>
        <v>6.4660135208634504</v>
      </c>
      <c r="BU155" s="33">
        <f t="shared" si="184"/>
        <v>0</v>
      </c>
      <c r="BV155" s="33">
        <f t="shared" si="185"/>
        <v>0</v>
      </c>
      <c r="BW155" s="33">
        <f t="shared" si="186"/>
        <v>0</v>
      </c>
      <c r="BX155" s="33">
        <f t="shared" si="187"/>
        <v>7.0435513537956131</v>
      </c>
      <c r="BY155" s="33">
        <f t="shared" si="188"/>
        <v>7.5724202788778632</v>
      </c>
      <c r="BZ155" s="33">
        <f t="shared" si="189"/>
        <v>3.1163311386774772</v>
      </c>
      <c r="CA155" s="33">
        <f t="shared" si="190"/>
        <v>0</v>
      </c>
      <c r="CB155" s="107">
        <f t="shared" si="191"/>
        <v>24.198316292214404</v>
      </c>
      <c r="CC155" s="60">
        <f t="shared" si="192"/>
        <v>64.7372360409978</v>
      </c>
    </row>
    <row r="156" spans="1:81" x14ac:dyDescent="0.2">
      <c r="A156" s="22" t="s">
        <v>39</v>
      </c>
      <c r="B156" s="22">
        <v>4005.10161309054</v>
      </c>
      <c r="C156" s="22">
        <v>2567.0572344764587</v>
      </c>
      <c r="D156" s="22">
        <v>2082.0595475955802</v>
      </c>
      <c r="E156" s="22">
        <v>3803.9961559222002</v>
      </c>
      <c r="F156" s="22">
        <v>1129.5960918592691</v>
      </c>
      <c r="G156" s="22">
        <v>3595.1499411845198</v>
      </c>
      <c r="H156" s="22">
        <v>1467.5115392609835</v>
      </c>
      <c r="I156" s="22">
        <v>1889.3762390367999</v>
      </c>
      <c r="J156" s="22">
        <v>1970.6522608831001</v>
      </c>
      <c r="K156" s="22">
        <v>3826.4873364830501</v>
      </c>
      <c r="L156" s="22">
        <v>1664.34855773294</v>
      </c>
      <c r="M156" s="89">
        <v>28001.33651752544</v>
      </c>
      <c r="N156" s="28">
        <f>'GDP by Eco_Activity N''MN'!M156</f>
        <v>4240.6090676128806</v>
      </c>
      <c r="O156" s="28">
        <f>'GDP by Eco_Activity N''MN'!N156</f>
        <v>2483.9651952609543</v>
      </c>
      <c r="P156" s="28">
        <f>'GDP by Eco_Activity N''MN'!O156</f>
        <v>2759.5260820478406</v>
      </c>
      <c r="Q156" s="28">
        <f>'GDP by Eco_Activity N''MN'!P156</f>
        <v>2368.3360593525172</v>
      </c>
      <c r="R156" s="28">
        <f>'GDP by Eco_Activity N''MN'!Q156</f>
        <v>2182.8295856450773</v>
      </c>
      <c r="S156" s="28">
        <f>'GDP by Eco_Activity N''MN'!R156</f>
        <v>2598.9357022241534</v>
      </c>
      <c r="T156" s="28">
        <f>'GDP by Eco_Activity N''MN'!S156</f>
        <v>1776.8790493082458</v>
      </c>
      <c r="U156" s="28">
        <f>'GDP by Eco_Activity N''MN'!T156</f>
        <v>2348.717812804412</v>
      </c>
      <c r="V156" s="28">
        <f>'GDP by Eco_Activity N''MN'!U156</f>
        <v>2685.1473371223315</v>
      </c>
      <c r="W156" s="28">
        <f>'GDP by Eco_Activity N''MN'!V156</f>
        <v>3181.1215882488932</v>
      </c>
      <c r="X156" s="28">
        <f>'GDP by Eco_Activity N''MN'!W156</f>
        <v>9196.2286435415972</v>
      </c>
      <c r="Y156" s="90">
        <f t="shared" si="193"/>
        <v>35822.296123168904</v>
      </c>
      <c r="Z156" s="98">
        <f t="shared" si="194"/>
        <v>63823.632640694341</v>
      </c>
      <c r="AA156" s="93"/>
      <c r="AB156" s="22" t="s">
        <v>39</v>
      </c>
      <c r="AD156" s="37">
        <f t="shared" si="156"/>
        <v>0.12353660741092397</v>
      </c>
      <c r="AE156" s="37">
        <f t="shared" si="157"/>
        <v>0.12905235879096369</v>
      </c>
      <c r="AF156" s="37">
        <f t="shared" si="158"/>
        <v>0.12536652909384857</v>
      </c>
      <c r="AG156" s="37">
        <f t="shared" si="159"/>
        <v>0.12843949837718599</v>
      </c>
      <c r="AH156" s="37">
        <f t="shared" si="160"/>
        <v>5.3148136811179907E-2</v>
      </c>
      <c r="AI156" s="37">
        <f t="shared" si="161"/>
        <v>0.16223718411552063</v>
      </c>
      <c r="AJ156" s="37">
        <f t="shared" si="162"/>
        <v>7.0903305791770288E-2</v>
      </c>
      <c r="AK156" s="37">
        <f t="shared" si="163"/>
        <v>0.16745440274580919</v>
      </c>
      <c r="AL156" s="37">
        <f t="shared" si="164"/>
        <v>0.11405893479121471</v>
      </c>
      <c r="AM156" s="37">
        <f t="shared" si="165"/>
        <v>0.11433715242843961</v>
      </c>
      <c r="AN156" s="37">
        <f t="shared" si="166"/>
        <v>0.19830436914350333</v>
      </c>
      <c r="AO156" s="104">
        <f t="shared" si="167"/>
        <v>0.12014249263257019</v>
      </c>
      <c r="AP156" s="37">
        <f t="shared" si="168"/>
        <v>0.16254102132746867</v>
      </c>
      <c r="AQ156" s="37">
        <f t="shared" si="169"/>
        <v>0.16644118188255339</v>
      </c>
      <c r="AR156" s="37">
        <f t="shared" si="170"/>
        <v>0.2385060986756683</v>
      </c>
      <c r="AS156" s="37">
        <f t="shared" si="171"/>
        <v>0.12495083362388348</v>
      </c>
      <c r="AT156" s="37">
        <f t="shared" si="172"/>
        <v>0.17815772719133688</v>
      </c>
      <c r="AU156" s="37">
        <f t="shared" si="173"/>
        <v>0.23092676286630567</v>
      </c>
      <c r="AV156" s="37">
        <f t="shared" si="174"/>
        <v>0.13668640491372477</v>
      </c>
      <c r="AW156" s="37">
        <f t="shared" si="175"/>
        <v>0.14792839525829365</v>
      </c>
      <c r="AX156" s="37">
        <f t="shared" si="176"/>
        <v>0.11653555905995375</v>
      </c>
      <c r="AY156" s="37">
        <f t="shared" si="177"/>
        <v>0.13339037023884892</v>
      </c>
      <c r="AZ156" s="37">
        <f t="shared" si="178"/>
        <v>9.8019116304849191E-2</v>
      </c>
      <c r="BA156" s="104">
        <f t="shared" si="179"/>
        <v>0.13536659227590986</v>
      </c>
      <c r="BB156" s="110">
        <f t="shared" si="180"/>
        <v>0.12823729739974524</v>
      </c>
      <c r="BC156" s="35" t="s">
        <v>39</v>
      </c>
      <c r="BD156" s="58">
        <v>105866.49023859616</v>
      </c>
      <c r="BE156" s="37">
        <f t="shared" si="145"/>
        <v>3.7831627402250314</v>
      </c>
      <c r="BF156" s="37">
        <f t="shared" si="146"/>
        <v>2.424806214592516</v>
      </c>
      <c r="BG156" s="37">
        <f t="shared" si="147"/>
        <v>1.9666842103702002</v>
      </c>
      <c r="BH156" s="37">
        <f t="shared" si="148"/>
        <v>3.5932013495006396</v>
      </c>
      <c r="BI156" s="37">
        <f t="shared" si="149"/>
        <v>1.0670006054923014</v>
      </c>
      <c r="BJ156" s="37">
        <f t="shared" si="150"/>
        <v>3.3959281478794332</v>
      </c>
      <c r="BK156" s="37">
        <f t="shared" si="151"/>
        <v>1.3861907917732847</v>
      </c>
      <c r="BL156" s="37">
        <f t="shared" si="152"/>
        <v>1.7846782629504634</v>
      </c>
      <c r="BM156" s="37">
        <f t="shared" si="153"/>
        <v>1.8614504518301784</v>
      </c>
      <c r="BN156" s="37">
        <f t="shared" si="154"/>
        <v>3.6144462028155653</v>
      </c>
      <c r="BO156" s="37">
        <f t="shared" si="155"/>
        <v>1.5721202752466066</v>
      </c>
      <c r="BP156" s="103">
        <f t="shared" si="195"/>
        <v>26.449669252676223</v>
      </c>
      <c r="BQ156" s="33">
        <f t="shared" si="196"/>
        <v>4.0056197745439803</v>
      </c>
      <c r="BR156" s="33">
        <f t="shared" si="181"/>
        <v>2.3463186412081178</v>
      </c>
      <c r="BS156" s="33">
        <f t="shared" si="182"/>
        <v>2.6066095851752245</v>
      </c>
      <c r="BT156" s="33">
        <f t="shared" si="183"/>
        <v>2.2370969832048742</v>
      </c>
      <c r="BU156" s="33">
        <f t="shared" si="184"/>
        <v>2.0618701732016751</v>
      </c>
      <c r="BV156" s="33">
        <f t="shared" si="185"/>
        <v>2.4549181675587928</v>
      </c>
      <c r="BW156" s="33">
        <f t="shared" si="186"/>
        <v>1.6784149973269276</v>
      </c>
      <c r="BX156" s="33">
        <f t="shared" si="187"/>
        <v>2.2185658630138763</v>
      </c>
      <c r="BY156" s="33">
        <f t="shared" si="188"/>
        <v>2.5363524672166724</v>
      </c>
      <c r="BZ156" s="33">
        <f t="shared" si="189"/>
        <v>3.0048427798819564</v>
      </c>
      <c r="CA156" s="33">
        <f t="shared" si="190"/>
        <v>8.6866284343758196</v>
      </c>
      <c r="CB156" s="107">
        <f t="shared" si="191"/>
        <v>33.837237866707916</v>
      </c>
      <c r="CC156" s="60">
        <f t="shared" si="192"/>
        <v>60.286907119384139</v>
      </c>
    </row>
    <row r="157" spans="1:81" x14ac:dyDescent="0.2">
      <c r="A157" s="22" t="s">
        <v>40</v>
      </c>
      <c r="B157" s="22">
        <v>70439.002851369602</v>
      </c>
      <c r="C157" s="22">
        <v>37097.4754977263</v>
      </c>
      <c r="D157" s="22">
        <v>41500.348099958646</v>
      </c>
      <c r="E157" s="22">
        <v>38980.785246009575</v>
      </c>
      <c r="F157" s="22">
        <v>36126.403569715723</v>
      </c>
      <c r="G157" s="22">
        <v>35830.801499637964</v>
      </c>
      <c r="H157" s="22">
        <v>31967.338734703728</v>
      </c>
      <c r="I157" s="22">
        <v>12477.438762749582</v>
      </c>
      <c r="J157" s="22">
        <v>18572.562205721108</v>
      </c>
      <c r="K157" s="22">
        <v>160958.015212478</v>
      </c>
      <c r="L157" s="22">
        <v>31480.265602438045</v>
      </c>
      <c r="M157" s="89">
        <v>515430.4372825083</v>
      </c>
      <c r="N157" s="28">
        <f>'GDP by Eco_Activity N''MN'!M157</f>
        <v>104585.80362552403</v>
      </c>
      <c r="O157" s="28">
        <f>'GDP by Eco_Activity N''MN'!N157</f>
        <v>47231.94463460541</v>
      </c>
      <c r="P157" s="28">
        <f>'GDP by Eco_Activity N''MN'!O157</f>
        <v>43877.458173008941</v>
      </c>
      <c r="Q157" s="28">
        <f>'GDP by Eco_Activity N''MN'!P157</f>
        <v>37090.07879656252</v>
      </c>
      <c r="R157" s="28">
        <f>'GDP by Eco_Activity N''MN'!Q157</f>
        <v>18677.143841835139</v>
      </c>
      <c r="S157" s="28">
        <f>'GDP by Eco_Activity N''MN'!R157</f>
        <v>40546.823643835683</v>
      </c>
      <c r="T157" s="28">
        <f>'GDP by Eco_Activity N''MN'!S157</f>
        <v>31687.200366314693</v>
      </c>
      <c r="U157" s="28">
        <f>'GDP by Eco_Activity N''MN'!T157</f>
        <v>39270.432870809433</v>
      </c>
      <c r="V157" s="28">
        <f>'GDP by Eco_Activity N''MN'!U157</f>
        <v>42746.291656768008</v>
      </c>
      <c r="W157" s="28">
        <f>'GDP by Eco_Activity N''MN'!V157</f>
        <v>38061.790640672632</v>
      </c>
      <c r="X157" s="28">
        <f>'GDP by Eco_Activity N''MN'!W157</f>
        <v>1328476.6301948638</v>
      </c>
      <c r="Y157" s="90">
        <f t="shared" si="193"/>
        <v>1772251.5984448004</v>
      </c>
      <c r="Z157" s="98">
        <f t="shared" si="194"/>
        <v>2287682.0357273086</v>
      </c>
      <c r="AA157" s="93"/>
      <c r="AB157" s="22" t="s">
        <v>40</v>
      </c>
      <c r="AD157" s="37">
        <f t="shared" si="156"/>
        <v>2.1726778200146222</v>
      </c>
      <c r="AE157" s="37">
        <f t="shared" si="157"/>
        <v>1.8649824608012506</v>
      </c>
      <c r="AF157" s="37">
        <f t="shared" si="158"/>
        <v>2.498850046573641</v>
      </c>
      <c r="AG157" s="37">
        <f t="shared" si="159"/>
        <v>1.3161612941042833</v>
      </c>
      <c r="AH157" s="37">
        <f t="shared" si="160"/>
        <v>1.6997677782850895</v>
      </c>
      <c r="AI157" s="37">
        <f t="shared" si="161"/>
        <v>1.616925144988016</v>
      </c>
      <c r="AJ157" s="37">
        <f t="shared" si="162"/>
        <v>1.5445125527239276</v>
      </c>
      <c r="AK157" s="37">
        <f t="shared" si="163"/>
        <v>1.1058687055780974</v>
      </c>
      <c r="AL157" s="37">
        <f t="shared" si="164"/>
        <v>1.0749571111946599</v>
      </c>
      <c r="AM157" s="37">
        <f t="shared" si="165"/>
        <v>4.8094974585341133</v>
      </c>
      <c r="AN157" s="37">
        <f t="shared" si="166"/>
        <v>3.7508214140340543</v>
      </c>
      <c r="AO157" s="104">
        <f t="shared" si="167"/>
        <v>2.2115050642335796</v>
      </c>
      <c r="AP157" s="37">
        <f t="shared" si="168"/>
        <v>4.0087362609013342</v>
      </c>
      <c r="AQ157" s="37">
        <f t="shared" si="169"/>
        <v>3.1648352813450646</v>
      </c>
      <c r="AR157" s="37">
        <f t="shared" si="170"/>
        <v>3.7923328345144993</v>
      </c>
      <c r="AS157" s="37">
        <f t="shared" si="171"/>
        <v>1.9568322014541413</v>
      </c>
      <c r="AT157" s="37">
        <f t="shared" si="172"/>
        <v>1.5243872078560246</v>
      </c>
      <c r="AU157" s="37">
        <f t="shared" si="173"/>
        <v>3.6027619769772929</v>
      </c>
      <c r="AV157" s="37">
        <f t="shared" si="174"/>
        <v>2.4375376036644671</v>
      </c>
      <c r="AW157" s="37">
        <f t="shared" si="175"/>
        <v>2.4733546465256628</v>
      </c>
      <c r="AX157" s="37">
        <f t="shared" si="176"/>
        <v>1.8551916787180562</v>
      </c>
      <c r="AY157" s="37">
        <f t="shared" si="177"/>
        <v>1.5960019774999064</v>
      </c>
      <c r="AZ157" s="37">
        <f t="shared" si="178"/>
        <v>14.159728990078307</v>
      </c>
      <c r="BA157" s="104">
        <f t="shared" si="179"/>
        <v>6.6970486401022047</v>
      </c>
      <c r="BB157" s="110">
        <f t="shared" si="180"/>
        <v>4.5965130694326142</v>
      </c>
      <c r="BC157" s="35" t="s">
        <v>40</v>
      </c>
      <c r="BD157" s="58">
        <v>3472255.1349346321</v>
      </c>
      <c r="BE157" s="37">
        <f t="shared" si="145"/>
        <v>2.028624053073671</v>
      </c>
      <c r="BF157" s="37">
        <f t="shared" si="146"/>
        <v>1.0683971671460912</v>
      </c>
      <c r="BG157" s="37">
        <f t="shared" si="147"/>
        <v>1.1951986961562928</v>
      </c>
      <c r="BH157" s="37">
        <f t="shared" si="148"/>
        <v>1.1226359737745313</v>
      </c>
      <c r="BI157" s="37">
        <f t="shared" si="149"/>
        <v>1.0404305607109665</v>
      </c>
      <c r="BJ157" s="37">
        <f t="shared" si="150"/>
        <v>1.0319173017887266</v>
      </c>
      <c r="BK157" s="37">
        <f t="shared" si="151"/>
        <v>0.92065062883996684</v>
      </c>
      <c r="BL157" s="37">
        <f t="shared" si="152"/>
        <v>0.35934683016847146</v>
      </c>
      <c r="BM157" s="37">
        <f t="shared" si="153"/>
        <v>0.53488472142674937</v>
      </c>
      <c r="BN157" s="37">
        <f t="shared" si="154"/>
        <v>4.6355468984138506</v>
      </c>
      <c r="BO157" s="37">
        <f t="shared" si="155"/>
        <v>0.90662305559613443</v>
      </c>
      <c r="BP157" s="103">
        <f t="shared" si="195"/>
        <v>14.844255887095454</v>
      </c>
      <c r="BQ157" s="33">
        <f t="shared" si="196"/>
        <v>3.0120425936814961</v>
      </c>
      <c r="BR157" s="33">
        <f t="shared" si="181"/>
        <v>1.3602671116935245</v>
      </c>
      <c r="BS157" s="33">
        <f t="shared" si="182"/>
        <v>1.2636588173361565</v>
      </c>
      <c r="BT157" s="33">
        <f t="shared" si="183"/>
        <v>1.0681841441717896</v>
      </c>
      <c r="BU157" s="33">
        <f t="shared" si="184"/>
        <v>0.53789664399723758</v>
      </c>
      <c r="BV157" s="33">
        <f t="shared" si="185"/>
        <v>1.1677374521212713</v>
      </c>
      <c r="BW157" s="33">
        <f t="shared" si="186"/>
        <v>0.91258272030494758</v>
      </c>
      <c r="BX157" s="33">
        <f t="shared" si="187"/>
        <v>1.1309777462982635</v>
      </c>
      <c r="BY157" s="33">
        <f t="shared" si="188"/>
        <v>1.2310815304639975</v>
      </c>
      <c r="BZ157" s="33">
        <f t="shared" si="189"/>
        <v>1.0961691800158913</v>
      </c>
      <c r="CA157" s="33">
        <f t="shared" si="190"/>
        <v>38.259764290617817</v>
      </c>
      <c r="CB157" s="107">
        <f t="shared" si="191"/>
        <v>51.040362230702392</v>
      </c>
      <c r="CC157" s="60">
        <f t="shared" si="192"/>
        <v>65.884618117797842</v>
      </c>
    </row>
    <row r="158" spans="1:81" x14ac:dyDescent="0.2">
      <c r="A158" s="22" t="s">
        <v>41</v>
      </c>
      <c r="B158" s="22">
        <v>134780.38095612699</v>
      </c>
      <c r="C158" s="22">
        <v>117420.64559619734</v>
      </c>
      <c r="D158" s="22">
        <v>127262.91363939084</v>
      </c>
      <c r="E158" s="22">
        <v>165372.20889390679</v>
      </c>
      <c r="F158" s="22">
        <v>251205.7841598439</v>
      </c>
      <c r="G158" s="22">
        <v>299522.39411623299</v>
      </c>
      <c r="H158" s="22">
        <v>133464.13201953936</v>
      </c>
      <c r="I158" s="22">
        <v>114316.267878144</v>
      </c>
      <c r="J158" s="22">
        <v>192733.38649771779</v>
      </c>
      <c r="K158" s="22">
        <v>178855.63136924477</v>
      </c>
      <c r="L158" s="22">
        <v>127387.95509666996</v>
      </c>
      <c r="M158" s="89">
        <v>1842321.7002230147</v>
      </c>
      <c r="N158" s="28">
        <f>'GDP by Eco_Activity N''MN'!M158</f>
        <v>491286.08112017345</v>
      </c>
      <c r="O158" s="28">
        <f>'GDP by Eco_Activity N''MN'!N158</f>
        <v>443375.46254626708</v>
      </c>
      <c r="P158" s="28">
        <f>'GDP by Eco_Activity N''MN'!O158</f>
        <v>217530.47512355237</v>
      </c>
      <c r="Q158" s="28">
        <f>'GDP by Eco_Activity N''MN'!P158</f>
        <v>342278.72987458314</v>
      </c>
      <c r="R158" s="28">
        <f>'GDP by Eco_Activity N''MN'!Q158</f>
        <v>237980.00547171809</v>
      </c>
      <c r="S158" s="28">
        <f>'GDP by Eco_Activity N''MN'!R158</f>
        <v>259371.71146175344</v>
      </c>
      <c r="T158" s="28">
        <f>'GDP by Eco_Activity N''MN'!S158</f>
        <v>411499.29719775636</v>
      </c>
      <c r="U158" s="28">
        <f>'GDP by Eco_Activity N''MN'!T158</f>
        <v>320446.09114097047</v>
      </c>
      <c r="V158" s="28">
        <f>'GDP by Eco_Activity N''MN'!U158</f>
        <v>386953.83741654933</v>
      </c>
      <c r="W158" s="28">
        <f>'GDP by Eco_Activity N''MN'!V158</f>
        <v>336531.62248523801</v>
      </c>
      <c r="X158" s="28">
        <f>'GDP by Eco_Activity N''MN'!W158</f>
        <v>1976691.1711602106</v>
      </c>
      <c r="Y158" s="90">
        <f t="shared" si="193"/>
        <v>5423944.4849987729</v>
      </c>
      <c r="Z158" s="98">
        <f t="shared" si="194"/>
        <v>7266266.1852217875</v>
      </c>
      <c r="AA158" s="93"/>
      <c r="AB158" s="22" t="s">
        <v>41</v>
      </c>
      <c r="AD158" s="37">
        <f t="shared" si="156"/>
        <v>4.1572755493770375</v>
      </c>
      <c r="AE158" s="37">
        <f t="shared" si="157"/>
        <v>5.9030282151217905</v>
      </c>
      <c r="AF158" s="37">
        <f t="shared" si="158"/>
        <v>7.6628498852327915</v>
      </c>
      <c r="AG158" s="37">
        <f t="shared" si="159"/>
        <v>5.5836869137716905</v>
      </c>
      <c r="AH158" s="37">
        <f t="shared" si="160"/>
        <v>11.819374624704762</v>
      </c>
      <c r="AI158" s="37">
        <f t="shared" si="161"/>
        <v>13.516451496024759</v>
      </c>
      <c r="AJ158" s="37">
        <f t="shared" si="162"/>
        <v>6.4483637175214641</v>
      </c>
      <c r="AK158" s="37">
        <f t="shared" si="163"/>
        <v>10.131789511348718</v>
      </c>
      <c r="AL158" s="37">
        <f t="shared" si="164"/>
        <v>11.155171918957452</v>
      </c>
      <c r="AM158" s="37">
        <f t="shared" si="165"/>
        <v>5.344286231284312</v>
      </c>
      <c r="AN158" s="37">
        <f t="shared" si="166"/>
        <v>15.178063485893635</v>
      </c>
      <c r="AO158" s="104">
        <f t="shared" si="167"/>
        <v>7.9046627348424963</v>
      </c>
      <c r="AP158" s="37">
        <f t="shared" si="168"/>
        <v>18.830818902670984</v>
      </c>
      <c r="AQ158" s="37">
        <f t="shared" si="169"/>
        <v>29.708925126936737</v>
      </c>
      <c r="AR158" s="37">
        <f t="shared" si="170"/>
        <v>18.8011794134887</v>
      </c>
      <c r="AS158" s="37">
        <f t="shared" si="171"/>
        <v>18.058253371882369</v>
      </c>
      <c r="AT158" s="37">
        <f t="shared" si="172"/>
        <v>19.423402161416835</v>
      </c>
      <c r="AU158" s="37">
        <f t="shared" si="173"/>
        <v>23.04630686157325</v>
      </c>
      <c r="AV158" s="37">
        <f t="shared" si="174"/>
        <v>31.654579742151206</v>
      </c>
      <c r="AW158" s="37">
        <f t="shared" si="175"/>
        <v>20.182533538448595</v>
      </c>
      <c r="AX158" s="37">
        <f t="shared" si="176"/>
        <v>16.793820268372713</v>
      </c>
      <c r="AY158" s="37">
        <f t="shared" si="177"/>
        <v>14.11139954103326</v>
      </c>
      <c r="AZ158" s="37">
        <f t="shared" si="178"/>
        <v>21.068802148671242</v>
      </c>
      <c r="BA158" s="104">
        <f t="shared" si="179"/>
        <v>20.496198208610203</v>
      </c>
      <c r="BB158" s="110">
        <f t="shared" si="180"/>
        <v>14.599707024289202</v>
      </c>
      <c r="BC158" s="35" t="s">
        <v>75</v>
      </c>
      <c r="BD158" s="58">
        <v>18028895.257534664</v>
      </c>
      <c r="BE158" s="37">
        <f t="shared" si="145"/>
        <v>0.74757981024821452</v>
      </c>
      <c r="BF158" s="37">
        <f t="shared" si="146"/>
        <v>0.65129140703795885</v>
      </c>
      <c r="BG158" s="37">
        <f t="shared" si="147"/>
        <v>0.70588303843079303</v>
      </c>
      <c r="BH158" s="37">
        <f t="shared" si="148"/>
        <v>0.91726202039359106</v>
      </c>
      <c r="BI158" s="37">
        <f t="shared" si="149"/>
        <v>1.3933509545176352</v>
      </c>
      <c r="BJ158" s="37">
        <f t="shared" si="150"/>
        <v>1.6613463544919986</v>
      </c>
      <c r="BK158" s="37">
        <f t="shared" si="151"/>
        <v>0.74027903603112799</v>
      </c>
      <c r="BL158" s="37">
        <f t="shared" si="152"/>
        <v>0.63407250552619843</v>
      </c>
      <c r="BM158" s="37">
        <f t="shared" si="153"/>
        <v>1.0690249388251913</v>
      </c>
      <c r="BN158" s="37">
        <f t="shared" si="154"/>
        <v>0.99204986669661388</v>
      </c>
      <c r="BO158" s="37">
        <f t="shared" si="155"/>
        <v>0.70657659982483834</v>
      </c>
      <c r="BP158" s="103">
        <f t="shared" si="195"/>
        <v>10.21871653202416</v>
      </c>
      <c r="BQ158" s="33">
        <f t="shared" si="196"/>
        <v>2.7249927081075831</v>
      </c>
      <c r="BR158" s="33">
        <f t="shared" si="181"/>
        <v>2.4592492008680948</v>
      </c>
      <c r="BS158" s="33">
        <f t="shared" si="182"/>
        <v>1.2065657491278712</v>
      </c>
      <c r="BT158" s="33">
        <f t="shared" si="183"/>
        <v>1.8985008509134107</v>
      </c>
      <c r="BU158" s="33">
        <f t="shared" si="184"/>
        <v>1.3199921685288016</v>
      </c>
      <c r="BV158" s="33">
        <f t="shared" si="185"/>
        <v>1.4386445079232262</v>
      </c>
      <c r="BW158" s="33">
        <f t="shared" si="186"/>
        <v>2.2824432186202976</v>
      </c>
      <c r="BX158" s="33">
        <f t="shared" si="187"/>
        <v>1.7774028112290969</v>
      </c>
      <c r="BY158" s="33">
        <f t="shared" si="188"/>
        <v>2.1462981058411388</v>
      </c>
      <c r="BZ158" s="33">
        <f t="shared" si="189"/>
        <v>1.8666236487484955</v>
      </c>
      <c r="CA158" s="33">
        <f t="shared" si="190"/>
        <v>10.964017167574973</v>
      </c>
      <c r="CB158" s="107">
        <f t="shared" si="191"/>
        <v>30.084730137482985</v>
      </c>
      <c r="CC158" s="60">
        <f t="shared" si="192"/>
        <v>40.303446669507146</v>
      </c>
    </row>
    <row r="159" spans="1:81" x14ac:dyDescent="0.2">
      <c r="A159" s="22" t="s">
        <v>42</v>
      </c>
      <c r="B159" s="22">
        <v>16675.388415257501</v>
      </c>
      <c r="C159" s="22">
        <v>10954.4906652299</v>
      </c>
      <c r="D159" s="22">
        <v>9163.0574570721365</v>
      </c>
      <c r="E159" s="22">
        <v>10662.291213336701</v>
      </c>
      <c r="F159" s="22">
        <v>18601.166264057389</v>
      </c>
      <c r="G159" s="22">
        <v>25024.469976795499</v>
      </c>
      <c r="H159" s="22">
        <v>9083.6789870206303</v>
      </c>
      <c r="I159" s="22">
        <v>10275.495573885701</v>
      </c>
      <c r="J159" s="22">
        <v>9702.0282015638186</v>
      </c>
      <c r="K159" s="22">
        <v>10664.154679888299</v>
      </c>
      <c r="L159" s="22">
        <v>2508.1352457775001</v>
      </c>
      <c r="M159" s="89">
        <v>133314.35667988515</v>
      </c>
      <c r="N159" s="28">
        <f>'GDP by Eco_Activity N''MN'!M159</f>
        <v>19141.482583227102</v>
      </c>
      <c r="O159" s="28">
        <f>'GDP by Eco_Activity N''MN'!N159</f>
        <v>6606.8197360607928</v>
      </c>
      <c r="P159" s="28">
        <f>'GDP by Eco_Activity N''MN'!O159</f>
        <v>5248.0371077225864</v>
      </c>
      <c r="Q159" s="28">
        <f>'GDP by Eco_Activity N''MN'!P159</f>
        <v>5965.5134885684365</v>
      </c>
      <c r="R159" s="28">
        <f>'GDP by Eco_Activity N''MN'!Q159</f>
        <v>4166.971171676365</v>
      </c>
      <c r="S159" s="28">
        <f>'GDP by Eco_Activity N''MN'!R159</f>
        <v>3548.1637739412863</v>
      </c>
      <c r="T159" s="28">
        <f>'GDP by Eco_Activity N''MN'!S159</f>
        <v>5587.7120871885763</v>
      </c>
      <c r="U159" s="28">
        <f>'GDP by Eco_Activity N''MN'!T159</f>
        <v>4915.9875577460516</v>
      </c>
      <c r="V159" s="28">
        <f>'GDP by Eco_Activity N''MN'!U159</f>
        <v>9266.8566517991039</v>
      </c>
      <c r="W159" s="28">
        <f>'GDP by Eco_Activity N''MN'!V159</f>
        <v>3217.1156520019022</v>
      </c>
      <c r="X159" s="28">
        <f>'GDP by Eco_Activity N''MN'!W159</f>
        <v>310003.87330224446</v>
      </c>
      <c r="Y159" s="90">
        <f t="shared" si="193"/>
        <v>377668.53311217669</v>
      </c>
      <c r="Z159" s="98">
        <f t="shared" si="194"/>
        <v>510982.88979206188</v>
      </c>
      <c r="AA159" s="93"/>
      <c r="AB159" s="22" t="s">
        <v>42</v>
      </c>
      <c r="AD159" s="37">
        <f t="shared" si="156"/>
        <v>0.51434922533481453</v>
      </c>
      <c r="AE159" s="37">
        <f t="shared" si="157"/>
        <v>0.55070952089224878</v>
      </c>
      <c r="AF159" s="37">
        <f t="shared" si="158"/>
        <v>0.55173287940166627</v>
      </c>
      <c r="AG159" s="37">
        <f t="shared" si="159"/>
        <v>0.36000544660394024</v>
      </c>
      <c r="AH159" s="37">
        <f t="shared" si="160"/>
        <v>0.87519542301390463</v>
      </c>
      <c r="AI159" s="37">
        <f t="shared" si="161"/>
        <v>1.1292712708613888</v>
      </c>
      <c r="AJ159" s="37">
        <f t="shared" si="162"/>
        <v>0.43888095711693165</v>
      </c>
      <c r="AK159" s="37">
        <f t="shared" si="163"/>
        <v>0.91071166170663476</v>
      </c>
      <c r="AL159" s="37">
        <f t="shared" si="164"/>
        <v>0.56154148753205002</v>
      </c>
      <c r="AM159" s="37">
        <f t="shared" si="165"/>
        <v>0.31864970975587265</v>
      </c>
      <c r="AN159" s="37">
        <f t="shared" si="166"/>
        <v>0.29884015300135297</v>
      </c>
      <c r="AO159" s="104">
        <f t="shared" si="167"/>
        <v>0.57199837962035893</v>
      </c>
      <c r="AP159" s="37">
        <f t="shared" si="168"/>
        <v>0.73368614724749504</v>
      </c>
      <c r="AQ159" s="37">
        <f t="shared" si="169"/>
        <v>0.44269818572857006</v>
      </c>
      <c r="AR159" s="37">
        <f t="shared" si="170"/>
        <v>0.45358834055272829</v>
      </c>
      <c r="AS159" s="37">
        <f t="shared" si="171"/>
        <v>0.31473400088116393</v>
      </c>
      <c r="AT159" s="37">
        <f t="shared" si="172"/>
        <v>0.34009897891240698</v>
      </c>
      <c r="AU159" s="37">
        <f t="shared" si="173"/>
        <v>0.31526981361429884</v>
      </c>
      <c r="AV159" s="37">
        <f t="shared" si="174"/>
        <v>0.42983470213581049</v>
      </c>
      <c r="AW159" s="37">
        <f t="shared" si="175"/>
        <v>0.30962176322868035</v>
      </c>
      <c r="AX159" s="37">
        <f t="shared" si="176"/>
        <v>0.40218214684755682</v>
      </c>
      <c r="AY159" s="37">
        <f t="shared" si="177"/>
        <v>0.13489966856562477</v>
      </c>
      <c r="AZ159" s="37">
        <f t="shared" si="178"/>
        <v>3.3042138130728596</v>
      </c>
      <c r="BA159" s="104">
        <f t="shared" si="179"/>
        <v>1.4271475552950816</v>
      </c>
      <c r="BB159" s="110">
        <f t="shared" si="180"/>
        <v>1.0266896773698435</v>
      </c>
      <c r="BC159" s="35" t="s">
        <v>42</v>
      </c>
      <c r="BD159" s="58">
        <v>893669.5626507221</v>
      </c>
      <c r="BE159" s="37">
        <f t="shared" si="145"/>
        <v>1.8659456595787449</v>
      </c>
      <c r="BF159" s="37">
        <f t="shared" si="146"/>
        <v>1.2257875979056148</v>
      </c>
      <c r="BG159" s="37">
        <f t="shared" si="147"/>
        <v>1.0253294774741462</v>
      </c>
      <c r="BH159" s="37">
        <f t="shared" si="148"/>
        <v>1.1930910102511687</v>
      </c>
      <c r="BI159" s="37">
        <f t="shared" si="149"/>
        <v>2.0814367011543156</v>
      </c>
      <c r="BJ159" s="37">
        <f t="shared" si="150"/>
        <v>2.8001927135763887</v>
      </c>
      <c r="BK159" s="37">
        <f t="shared" si="151"/>
        <v>1.0164471709294249</v>
      </c>
      <c r="BL159" s="37">
        <f t="shared" si="152"/>
        <v>1.1498092811181184</v>
      </c>
      <c r="BM159" s="37">
        <f t="shared" si="153"/>
        <v>1.0856393243142954</v>
      </c>
      <c r="BN159" s="37">
        <f t="shared" si="154"/>
        <v>1.1932995287718253</v>
      </c>
      <c r="BO159" s="37">
        <f t="shared" si="155"/>
        <v>0.28065577598257857</v>
      </c>
      <c r="BP159" s="103">
        <f t="shared" si="195"/>
        <v>14.917634241056628</v>
      </c>
      <c r="BQ159" s="33">
        <f t="shared" si="196"/>
        <v>2.141897115355631</v>
      </c>
      <c r="BR159" s="33">
        <f t="shared" si="181"/>
        <v>0.73929112192925528</v>
      </c>
      <c r="BS159" s="33">
        <f t="shared" si="182"/>
        <v>0.58724581512615603</v>
      </c>
      <c r="BT159" s="33">
        <f t="shared" si="183"/>
        <v>0.66753011827705855</v>
      </c>
      <c r="BU159" s="33">
        <f t="shared" si="184"/>
        <v>0.46627650149756361</v>
      </c>
      <c r="BV159" s="33">
        <f t="shared" si="185"/>
        <v>0.3970330782461744</v>
      </c>
      <c r="BW159" s="33">
        <f t="shared" si="186"/>
        <v>0.62525482803899113</v>
      </c>
      <c r="BX159" s="33">
        <f t="shared" si="187"/>
        <v>0.55009007391554121</v>
      </c>
      <c r="BY159" s="33">
        <f t="shared" si="188"/>
        <v>1.0369444187304073</v>
      </c>
      <c r="BZ159" s="33">
        <f t="shared" si="189"/>
        <v>0.3599893950130274</v>
      </c>
      <c r="CA159" s="33">
        <f t="shared" si="190"/>
        <v>34.688870054244539</v>
      </c>
      <c r="CB159" s="107">
        <f t="shared" si="191"/>
        <v>42.260422520374348</v>
      </c>
      <c r="CC159" s="60">
        <f t="shared" si="192"/>
        <v>57.17805676143098</v>
      </c>
    </row>
    <row r="160" spans="1:81" x14ac:dyDescent="0.2">
      <c r="A160" s="22" t="s">
        <v>43</v>
      </c>
      <c r="B160" s="27">
        <v>18126.617865745666</v>
      </c>
      <c r="C160" s="28">
        <v>15435.197459213316</v>
      </c>
      <c r="D160" s="28">
        <v>16581.332932148438</v>
      </c>
      <c r="E160" s="28">
        <v>59328.373977943636</v>
      </c>
      <c r="F160" s="28">
        <v>36297.370766224376</v>
      </c>
      <c r="G160" s="28">
        <v>29773.670961509732</v>
      </c>
      <c r="H160" s="28">
        <v>41912.903652521702</v>
      </c>
      <c r="I160" s="28">
        <v>18438.22154261285</v>
      </c>
      <c r="J160" s="28">
        <v>44444.783437821556</v>
      </c>
      <c r="K160" s="28">
        <v>70593.706799988271</v>
      </c>
      <c r="L160" s="28">
        <v>3470.5459487410717</v>
      </c>
      <c r="M160" s="90">
        <v>354402.72534447064</v>
      </c>
      <c r="N160" s="28">
        <f>'GDP by Eco_Activity N''MN'!M160</f>
        <v>40147.626003889105</v>
      </c>
      <c r="O160" s="28">
        <f>'GDP by Eco_Activity N''MN'!N160</f>
        <v>9406.2803102735488</v>
      </c>
      <c r="P160" s="28">
        <f>'GDP by Eco_Activity N''MN'!O160</f>
        <v>8088.8009238383074</v>
      </c>
      <c r="Q160" s="28">
        <f>'GDP by Eco_Activity N''MN'!P160</f>
        <v>35997.441032786905</v>
      </c>
      <c r="R160" s="28">
        <f>'GDP by Eco_Activity N''MN'!Q160</f>
        <v>15911.540830595739</v>
      </c>
      <c r="S160" s="28">
        <f>'GDP by Eco_Activity N''MN'!R160</f>
        <v>26600.751550747194</v>
      </c>
      <c r="T160" s="28">
        <f>'GDP by Eco_Activity N''MN'!S160</f>
        <v>11164.745222455133</v>
      </c>
      <c r="U160" s="28">
        <f>'GDP by Eco_Activity N''MN'!T160</f>
        <v>6918.450561687062</v>
      </c>
      <c r="V160" s="28">
        <f>'GDP by Eco_Activity N''MN'!U160</f>
        <v>13709.83595320466</v>
      </c>
      <c r="W160" s="28">
        <f>'GDP by Eco_Activity N''MN'!V160</f>
        <v>18077.51270291724</v>
      </c>
      <c r="X160" s="28">
        <f>'GDP by Eco_Activity N''MN'!W160</f>
        <v>123545.67898862496</v>
      </c>
      <c r="Y160" s="90">
        <f t="shared" si="193"/>
        <v>309568.66408101987</v>
      </c>
      <c r="Z160" s="98">
        <f t="shared" si="194"/>
        <v>663971.38942549052</v>
      </c>
      <c r="AA160" s="94"/>
      <c r="AB160" s="22" t="s">
        <v>43</v>
      </c>
      <c r="AD160" s="74">
        <f t="shared" si="156"/>
        <v>0.55911212530772836</v>
      </c>
      <c r="AE160" s="37">
        <f t="shared" si="157"/>
        <v>0.77596580775964596</v>
      </c>
      <c r="AF160" s="37">
        <f t="shared" si="158"/>
        <v>0.99840763913480179</v>
      </c>
      <c r="AG160" s="37">
        <f t="shared" si="159"/>
        <v>2.0031846197840961</v>
      </c>
      <c r="AH160" s="37">
        <f t="shared" si="160"/>
        <v>1.7078118818507362</v>
      </c>
      <c r="AI160" s="37">
        <f t="shared" si="161"/>
        <v>1.3435869481387692</v>
      </c>
      <c r="AJ160" s="37">
        <f t="shared" si="162"/>
        <v>2.0250358138868791</v>
      </c>
      <c r="AK160" s="37">
        <f t="shared" si="163"/>
        <v>1.6341696864395734</v>
      </c>
      <c r="AL160" s="37">
        <f t="shared" si="164"/>
        <v>2.5724095298642147</v>
      </c>
      <c r="AM160" s="37">
        <f t="shared" si="165"/>
        <v>2.1093715214793805</v>
      </c>
      <c r="AN160" s="37">
        <f t="shared" si="166"/>
        <v>0.41350979141418009</v>
      </c>
      <c r="AO160" s="104">
        <f t="shared" si="167"/>
        <v>1.5205998039419182</v>
      </c>
      <c r="AP160" s="37">
        <f t="shared" si="168"/>
        <v>1.5388440741647471</v>
      </c>
      <c r="AQ160" s="37">
        <f t="shared" si="169"/>
        <v>0.63027952845210711</v>
      </c>
      <c r="AR160" s="37">
        <f t="shared" si="170"/>
        <v>0.69911582422049023</v>
      </c>
      <c r="AS160" s="37">
        <f t="shared" si="171"/>
        <v>1.8991858218816309</v>
      </c>
      <c r="AT160" s="37">
        <f t="shared" si="172"/>
        <v>1.2986648014729718</v>
      </c>
      <c r="AU160" s="37">
        <f t="shared" si="173"/>
        <v>2.3635926968750778</v>
      </c>
      <c r="AV160" s="37">
        <f t="shared" si="174"/>
        <v>0.85884792599090398</v>
      </c>
      <c r="AW160" s="37">
        <f t="shared" si="175"/>
        <v>0.43574212435601489</v>
      </c>
      <c r="AX160" s="37">
        <f t="shared" si="176"/>
        <v>0.59500772093169152</v>
      </c>
      <c r="AY160" s="37">
        <f t="shared" si="177"/>
        <v>0.75802387477022082</v>
      </c>
      <c r="AZ160" s="37">
        <f t="shared" si="178"/>
        <v>1.3168265761043456</v>
      </c>
      <c r="BA160" s="104">
        <f t="shared" si="179"/>
        <v>1.1698092994365683</v>
      </c>
      <c r="BB160" s="110">
        <f t="shared" si="180"/>
        <v>1.3340810136900472</v>
      </c>
      <c r="BC160" s="35" t="s">
        <v>43</v>
      </c>
      <c r="BD160" s="58">
        <v>1361065.2679141399</v>
      </c>
      <c r="BE160" s="71">
        <f t="shared" si="145"/>
        <v>1.3317963725226105</v>
      </c>
      <c r="BF160" s="37">
        <f t="shared" si="146"/>
        <v>1.1340527029146861</v>
      </c>
      <c r="BG160" s="37">
        <f t="shared" si="147"/>
        <v>1.2182614106052143</v>
      </c>
      <c r="BH160" s="37">
        <f t="shared" si="148"/>
        <v>4.3589661257660017</v>
      </c>
      <c r="BI160" s="37">
        <f t="shared" si="149"/>
        <v>2.6668354282415003</v>
      </c>
      <c r="BJ160" s="37">
        <f t="shared" si="150"/>
        <v>2.1875270542417473</v>
      </c>
      <c r="BK160" s="37">
        <f t="shared" si="151"/>
        <v>3.0794190874295158</v>
      </c>
      <c r="BL160" s="37">
        <f t="shared" si="152"/>
        <v>1.3546904749740472</v>
      </c>
      <c r="BM160" s="37">
        <f t="shared" si="153"/>
        <v>3.2654410104766018</v>
      </c>
      <c r="BN160" s="37">
        <f t="shared" si="154"/>
        <v>5.1866511080820219</v>
      </c>
      <c r="BO160" s="37">
        <f t="shared" si="155"/>
        <v>0.25498747419069434</v>
      </c>
      <c r="BP160" s="103">
        <f t="shared" si="195"/>
        <v>26.038628249444645</v>
      </c>
      <c r="BQ160" s="33">
        <f t="shared" si="196"/>
        <v>2.9497208510372288</v>
      </c>
      <c r="BR160" s="33">
        <f t="shared" si="181"/>
        <v>0.69109693208826528</v>
      </c>
      <c r="BS160" s="33">
        <f t="shared" si="182"/>
        <v>0.5942992679722523</v>
      </c>
      <c r="BT160" s="33">
        <f t="shared" si="183"/>
        <v>2.644799032154697</v>
      </c>
      <c r="BU160" s="33">
        <f t="shared" si="184"/>
        <v>1.1690505375234868</v>
      </c>
      <c r="BV160" s="33">
        <f t="shared" si="185"/>
        <v>1.9544067560781551</v>
      </c>
      <c r="BW160" s="33">
        <f t="shared" si="186"/>
        <v>0.82029462404586451</v>
      </c>
      <c r="BX160" s="33">
        <f t="shared" si="187"/>
        <v>0.50831144727465771</v>
      </c>
      <c r="BY160" s="33">
        <f t="shared" si="188"/>
        <v>1.0072871798584107</v>
      </c>
      <c r="BZ160" s="33">
        <f t="shared" si="189"/>
        <v>1.3281885247590952</v>
      </c>
      <c r="CA160" s="33">
        <f t="shared" si="190"/>
        <v>9.077131119359267</v>
      </c>
      <c r="CB160" s="107">
        <f t="shared" si="191"/>
        <v>22.744586272151381</v>
      </c>
      <c r="CC160" s="60">
        <f t="shared" si="192"/>
        <v>48.783214521596022</v>
      </c>
    </row>
    <row r="161" spans="1:81" x14ac:dyDescent="0.2">
      <c r="A161" s="22" t="s">
        <v>44</v>
      </c>
      <c r="B161" s="22">
        <v>15355.543120425509</v>
      </c>
      <c r="C161" s="22">
        <v>12520.976159483442</v>
      </c>
      <c r="D161" s="22">
        <v>9078.9016610748513</v>
      </c>
      <c r="E161" s="22">
        <v>54429.866073590238</v>
      </c>
      <c r="F161" s="22">
        <v>33900.325232337127</v>
      </c>
      <c r="G161" s="22">
        <v>18136.733696572828</v>
      </c>
      <c r="H161" s="22">
        <v>40302.682124296458</v>
      </c>
      <c r="I161" s="22">
        <v>17709.020297362295</v>
      </c>
      <c r="J161" s="22">
        <v>42158.213816766467</v>
      </c>
      <c r="K161" s="22">
        <v>51906.427250333341</v>
      </c>
      <c r="L161" s="22">
        <v>3204.6900502424805</v>
      </c>
      <c r="M161" s="89">
        <v>298703.37948248506</v>
      </c>
      <c r="N161" s="28">
        <f>'GDP by Eco_Activity N''MN'!M161</f>
        <v>36750.343252035571</v>
      </c>
      <c r="O161" s="28">
        <f>'GDP by Eco_Activity N''MN'!N161</f>
        <v>8620.988465204131</v>
      </c>
      <c r="P161" s="28">
        <f>'GDP by Eco_Activity N''MN'!O161</f>
        <v>7451.6242456876435</v>
      </c>
      <c r="Q161" s="28">
        <f>'GDP by Eco_Activity N''MN'!P161</f>
        <v>32096.765282956741</v>
      </c>
      <c r="R161" s="28">
        <f>'GDP by Eco_Activity N''MN'!Q161</f>
        <v>14708.003294362923</v>
      </c>
      <c r="S161" s="28">
        <f>'GDP by Eco_Activity N''MN'!R161</f>
        <v>24916.939207210766</v>
      </c>
      <c r="T161" s="28">
        <f>'GDP by Eco_Activity N''MN'!S161</f>
        <v>10350.102404212896</v>
      </c>
      <c r="U161" s="28">
        <f>'GDP by Eco_Activity N''MN'!T161</f>
        <v>6160.0561978252899</v>
      </c>
      <c r="V161" s="28">
        <f>'GDP by Eco_Activity N''MN'!U161</f>
        <v>12340.47970037489</v>
      </c>
      <c r="W161" s="28">
        <f>'GDP by Eco_Activity N''MN'!V161</f>
        <v>16276.285758134885</v>
      </c>
      <c r="X161" s="28">
        <f>'GDP by Eco_Activity N''MN'!W161</f>
        <v>85486.494173901985</v>
      </c>
      <c r="Y161" s="90">
        <f t="shared" si="193"/>
        <v>255158.08198190772</v>
      </c>
      <c r="Z161" s="98">
        <f t="shared" si="194"/>
        <v>553861.46146439272</v>
      </c>
      <c r="AA161" s="93"/>
      <c r="AB161" s="22" t="s">
        <v>44</v>
      </c>
      <c r="AD161" s="37">
        <f t="shared" si="156"/>
        <v>0.47363884497944631</v>
      </c>
      <c r="AE161" s="37">
        <f t="shared" si="157"/>
        <v>0.62946064701837801</v>
      </c>
      <c r="AF161" s="37">
        <f t="shared" si="158"/>
        <v>0.54666562757426618</v>
      </c>
      <c r="AG161" s="37">
        <f t="shared" si="159"/>
        <v>1.8377896319231517</v>
      </c>
      <c r="AH161" s="37">
        <f t="shared" si="160"/>
        <v>1.5950295299146786</v>
      </c>
      <c r="AI161" s="37">
        <f t="shared" si="161"/>
        <v>0.81845059375064122</v>
      </c>
      <c r="AJ161" s="37">
        <f t="shared" si="162"/>
        <v>1.9472374277387603</v>
      </c>
      <c r="AK161" s="37">
        <f t="shared" si="163"/>
        <v>1.5695409711619943</v>
      </c>
      <c r="AL161" s="37">
        <f t="shared" si="164"/>
        <v>2.4400656859094108</v>
      </c>
      <c r="AM161" s="37">
        <f t="shared" si="165"/>
        <v>1.550987253492865</v>
      </c>
      <c r="AN161" s="37">
        <f t="shared" si="166"/>
        <v>0.38183350221989354</v>
      </c>
      <c r="AO161" s="104">
        <f t="shared" si="167"/>
        <v>1.2816162737924095</v>
      </c>
      <c r="AP161" s="37">
        <f t="shared" si="168"/>
        <v>1.4086274473971896</v>
      </c>
      <c r="AQ161" s="37">
        <f t="shared" si="169"/>
        <v>0.57766007023044963</v>
      </c>
      <c r="AR161" s="37">
        <f t="shared" si="170"/>
        <v>0.64404458403128362</v>
      </c>
      <c r="AS161" s="37">
        <f t="shared" si="171"/>
        <v>1.6933904134500271</v>
      </c>
      <c r="AT161" s="37">
        <f t="shared" si="172"/>
        <v>1.2004347273275666</v>
      </c>
      <c r="AU161" s="37">
        <f t="shared" si="173"/>
        <v>2.213978632381512</v>
      </c>
      <c r="AV161" s="37">
        <f t="shared" si="174"/>
        <v>0.79618153451216711</v>
      </c>
      <c r="AW161" s="37">
        <f t="shared" si="175"/>
        <v>0.38797646233931998</v>
      </c>
      <c r="AX161" s="37">
        <f t="shared" si="176"/>
        <v>0.5355775756023925</v>
      </c>
      <c r="AY161" s="37">
        <f t="shared" si="177"/>
        <v>0.6824950644486486</v>
      </c>
      <c r="AZ161" s="37">
        <f t="shared" si="178"/>
        <v>0.9111681472611276</v>
      </c>
      <c r="BA161" s="104">
        <f t="shared" si="179"/>
        <v>0.96420061770436349</v>
      </c>
      <c r="BB161" s="110">
        <f t="shared" si="180"/>
        <v>1.1128432214430308</v>
      </c>
      <c r="BC161" s="40" t="s">
        <v>44</v>
      </c>
      <c r="BD161" s="58">
        <v>1156293.3261294472</v>
      </c>
      <c r="BE161" s="37">
        <f t="shared" si="145"/>
        <v>1.3279972108657188</v>
      </c>
      <c r="BF161" s="37">
        <f t="shared" si="146"/>
        <v>1.0828546595002759</v>
      </c>
      <c r="BG161" s="37">
        <f t="shared" si="147"/>
        <v>0.78517288441553001</v>
      </c>
      <c r="BH161" s="37">
        <f t="shared" si="148"/>
        <v>4.7072714893017382</v>
      </c>
      <c r="BI161" s="37">
        <f t="shared" si="149"/>
        <v>2.9318101615110401</v>
      </c>
      <c r="BJ161" s="37">
        <f t="shared" si="150"/>
        <v>1.5685235992222979</v>
      </c>
      <c r="BK161" s="37">
        <f t="shared" si="151"/>
        <v>3.485506766626842</v>
      </c>
      <c r="BL161" s="37">
        <f t="shared" si="152"/>
        <v>1.5315335561644301</v>
      </c>
      <c r="BM161" s="37">
        <f t="shared" si="153"/>
        <v>3.6459791701718127</v>
      </c>
      <c r="BN161" s="37">
        <f t="shared" si="154"/>
        <v>4.4890363091590144</v>
      </c>
      <c r="BO161" s="37">
        <f t="shared" si="155"/>
        <v>0.27715199749269459</v>
      </c>
      <c r="BP161" s="103">
        <f t="shared" si="195"/>
        <v>25.832837804431396</v>
      </c>
      <c r="BQ161" s="33">
        <f t="shared" si="196"/>
        <v>3.1782889705895752</v>
      </c>
      <c r="BR161" s="33">
        <f t="shared" si="181"/>
        <v>0.74557106491843661</v>
      </c>
      <c r="BS161" s="33">
        <f t="shared" si="182"/>
        <v>0.6444406516321477</v>
      </c>
      <c r="BT161" s="33">
        <f t="shared" si="183"/>
        <v>2.7758324430010162</v>
      </c>
      <c r="BU161" s="33">
        <f t="shared" si="184"/>
        <v>1.2719958648897676</v>
      </c>
      <c r="BV161" s="33">
        <f t="shared" si="185"/>
        <v>2.1548977793218977</v>
      </c>
      <c r="BW161" s="33">
        <f t="shared" si="186"/>
        <v>0.89511045081083518</v>
      </c>
      <c r="BX161" s="33">
        <f t="shared" si="187"/>
        <v>0.53274165461503931</v>
      </c>
      <c r="BY161" s="33">
        <f t="shared" si="188"/>
        <v>1.0672447398518818</v>
      </c>
      <c r="BZ161" s="33">
        <f t="shared" si="189"/>
        <v>1.4076260227686166</v>
      </c>
      <c r="CA161" s="33">
        <f t="shared" si="190"/>
        <v>7.3931494926168728</v>
      </c>
      <c r="CB161" s="107">
        <f t="shared" si="191"/>
        <v>22.066899135016087</v>
      </c>
      <c r="CC161" s="60">
        <f t="shared" si="192"/>
        <v>47.899736939447479</v>
      </c>
    </row>
    <row r="162" spans="1:81" x14ac:dyDescent="0.2">
      <c r="A162" s="22" t="s">
        <v>45</v>
      </c>
      <c r="B162" s="22">
        <v>0</v>
      </c>
      <c r="C162" s="22">
        <v>0</v>
      </c>
      <c r="D162" s="22">
        <v>0</v>
      </c>
      <c r="E162" s="22">
        <v>0</v>
      </c>
      <c r="F162" s="22">
        <v>42.468499253908035</v>
      </c>
      <c r="G162" s="22">
        <v>11.071862002881051</v>
      </c>
      <c r="H162" s="22">
        <v>15.421522075441464</v>
      </c>
      <c r="I162" s="22">
        <v>7.6712186734247281</v>
      </c>
      <c r="J162" s="22">
        <v>5.0614226298884804</v>
      </c>
      <c r="K162" s="22">
        <v>2.9261349579042779</v>
      </c>
      <c r="L162" s="22">
        <v>8.6993201451208257</v>
      </c>
      <c r="M162" s="89">
        <v>93.319979738568861</v>
      </c>
      <c r="N162" s="28">
        <f>'GDP by Eco_Activity N''MN'!M162</f>
        <v>0</v>
      </c>
      <c r="O162" s="28">
        <f>'GDP by Eco_Activity N''MN'!N162</f>
        <v>18.189487576161724</v>
      </c>
      <c r="P162" s="28">
        <f>'GDP by Eco_Activity N''MN'!O162</f>
        <v>0</v>
      </c>
      <c r="Q162" s="28">
        <f>'GDP by Eco_Activity N''MN'!P162</f>
        <v>0</v>
      </c>
      <c r="R162" s="28">
        <f>'GDP by Eco_Activity N''MN'!Q162</f>
        <v>0</v>
      </c>
      <c r="S162" s="28">
        <f>'GDP by Eco_Activity N''MN'!R162</f>
        <v>13.681658046417299</v>
      </c>
      <c r="T162" s="28">
        <f>'GDP by Eco_Activity N''MN'!S162</f>
        <v>14.235251146561351</v>
      </c>
      <c r="U162" s="28">
        <f>'GDP by Eco_Activity N''MN'!T162</f>
        <v>0</v>
      </c>
      <c r="V162" s="28">
        <f>'GDP by Eco_Activity N''MN'!U162</f>
        <v>28.312332835938687</v>
      </c>
      <c r="W162" s="28">
        <f>'GDP by Eco_Activity N''MN'!V162</f>
        <v>0</v>
      </c>
      <c r="X162" s="28">
        <f>'GDP by Eco_Activity N''MN'!W162</f>
        <v>0</v>
      </c>
      <c r="Y162" s="90">
        <f t="shared" si="193"/>
        <v>74.418729605079065</v>
      </c>
      <c r="Z162" s="98">
        <f t="shared" si="194"/>
        <v>167.73870934364794</v>
      </c>
      <c r="AA162" s="93"/>
      <c r="AB162" s="22" t="s">
        <v>45</v>
      </c>
      <c r="AD162" s="37">
        <f t="shared" si="156"/>
        <v>0</v>
      </c>
      <c r="AE162" s="37">
        <f t="shared" si="157"/>
        <v>0</v>
      </c>
      <c r="AF162" s="37">
        <f t="shared" si="158"/>
        <v>0</v>
      </c>
      <c r="AG162" s="37">
        <f t="shared" si="159"/>
        <v>0</v>
      </c>
      <c r="AH162" s="37">
        <f t="shared" si="160"/>
        <v>1.9981669773636223E-3</v>
      </c>
      <c r="AI162" s="37">
        <f t="shared" si="161"/>
        <v>4.9963638336353257E-4</v>
      </c>
      <c r="AJ162" s="37">
        <f t="shared" si="162"/>
        <v>7.4509594387257806E-4</v>
      </c>
      <c r="AK162" s="37">
        <f t="shared" si="163"/>
        <v>6.798959967580161E-4</v>
      </c>
      <c r="AL162" s="37">
        <f t="shared" si="164"/>
        <v>2.9294893125107995E-4</v>
      </c>
      <c r="AM162" s="37">
        <f t="shared" si="165"/>
        <v>8.7434220810877914E-5</v>
      </c>
      <c r="AN162" s="37">
        <f t="shared" si="166"/>
        <v>1.0365095612576399E-3</v>
      </c>
      <c r="AO162" s="104">
        <f t="shared" si="167"/>
        <v>4.0039856566115864E-4</v>
      </c>
      <c r="AP162" s="37">
        <f t="shared" si="168"/>
        <v>0</v>
      </c>
      <c r="AQ162" s="37">
        <f t="shared" si="169"/>
        <v>1.2188092714786711E-3</v>
      </c>
      <c r="AR162" s="37">
        <f t="shared" si="170"/>
        <v>0</v>
      </c>
      <c r="AS162" s="37">
        <f t="shared" si="171"/>
        <v>0</v>
      </c>
      <c r="AT162" s="37">
        <f t="shared" si="172"/>
        <v>0</v>
      </c>
      <c r="AU162" s="37">
        <f t="shared" si="173"/>
        <v>1.2156749397836365E-3</v>
      </c>
      <c r="AV162" s="37">
        <f t="shared" si="174"/>
        <v>1.0950465666331947E-3</v>
      </c>
      <c r="AW162" s="37">
        <f t="shared" si="175"/>
        <v>0</v>
      </c>
      <c r="AX162" s="37">
        <f t="shared" si="176"/>
        <v>1.2287569809348174E-3</v>
      </c>
      <c r="AY162" s="37">
        <f t="shared" si="177"/>
        <v>0</v>
      </c>
      <c r="AZ162" s="37">
        <f t="shared" si="178"/>
        <v>0</v>
      </c>
      <c r="BA162" s="104">
        <f t="shared" si="179"/>
        <v>2.8121619545282161E-4</v>
      </c>
      <c r="BB162" s="110">
        <f t="shared" si="180"/>
        <v>3.370281174161132E-4</v>
      </c>
      <c r="BC162" s="40" t="s">
        <v>45</v>
      </c>
      <c r="BD162" s="58">
        <v>282.09522688769079</v>
      </c>
      <c r="BE162" s="37">
        <f t="shared" si="145"/>
        <v>0</v>
      </c>
      <c r="BF162" s="37">
        <f t="shared" si="146"/>
        <v>0</v>
      </c>
      <c r="BG162" s="37">
        <f t="shared" si="147"/>
        <v>0</v>
      </c>
      <c r="BH162" s="37">
        <f t="shared" si="148"/>
        <v>0</v>
      </c>
      <c r="BI162" s="37">
        <f t="shared" si="149"/>
        <v>15.054667788057191</v>
      </c>
      <c r="BJ162" s="37">
        <f t="shared" si="150"/>
        <v>3.9248668348752451</v>
      </c>
      <c r="BK162" s="37">
        <f t="shared" si="151"/>
        <v>5.4667788057190911</v>
      </c>
      <c r="BL162" s="37">
        <f t="shared" si="152"/>
        <v>2.7193720213064201</v>
      </c>
      <c r="BM162" s="37">
        <f t="shared" si="153"/>
        <v>1.7942248388001121</v>
      </c>
      <c r="BN162" s="37">
        <f t="shared" si="154"/>
        <v>1.0372862349313148</v>
      </c>
      <c r="BO162" s="37">
        <f t="shared" si="155"/>
        <v>3.0838239416876925</v>
      </c>
      <c r="BP162" s="103">
        <f t="shared" si="195"/>
        <v>33.081020465377073</v>
      </c>
      <c r="BQ162" s="33">
        <f t="shared" si="196"/>
        <v>0</v>
      </c>
      <c r="BR162" s="33">
        <f t="shared" si="181"/>
        <v>6.4479955144379018</v>
      </c>
      <c r="BS162" s="33">
        <f t="shared" si="182"/>
        <v>0</v>
      </c>
      <c r="BT162" s="33">
        <f t="shared" si="183"/>
        <v>0</v>
      </c>
      <c r="BU162" s="33">
        <f t="shared" si="184"/>
        <v>0</v>
      </c>
      <c r="BV162" s="33">
        <f t="shared" si="185"/>
        <v>4.8500140173815529</v>
      </c>
      <c r="BW162" s="33">
        <f t="shared" si="186"/>
        <v>5.046257359125315</v>
      </c>
      <c r="BX162" s="33">
        <f t="shared" si="187"/>
        <v>0</v>
      </c>
      <c r="BY162" s="33">
        <f t="shared" si="188"/>
        <v>10.036445192038126</v>
      </c>
      <c r="BZ162" s="33">
        <f t="shared" si="189"/>
        <v>0</v>
      </c>
      <c r="CA162" s="33">
        <f t="shared" si="190"/>
        <v>0</v>
      </c>
      <c r="CB162" s="107">
        <f t="shared" si="191"/>
        <v>26.380712082982896</v>
      </c>
      <c r="CC162" s="60">
        <f t="shared" si="192"/>
        <v>59.461732548359969</v>
      </c>
    </row>
    <row r="163" spans="1:81" x14ac:dyDescent="0.2">
      <c r="A163" s="22" t="s">
        <v>46</v>
      </c>
      <c r="B163" s="22">
        <v>161.43954772594012</v>
      </c>
      <c r="C163" s="22">
        <v>2421.5932158891014</v>
      </c>
      <c r="D163" s="22">
        <v>1648.9112170739402</v>
      </c>
      <c r="E163" s="22">
        <v>535.36883825355892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1634.0365198953143</v>
      </c>
      <c r="L163" s="22">
        <v>0</v>
      </c>
      <c r="M163" s="89">
        <v>6401.3493388378547</v>
      </c>
      <c r="N163" s="28">
        <f>'GDP by Eco_Activity N''MN'!M163</f>
        <v>88.791751249267065</v>
      </c>
      <c r="O163" s="28">
        <f>'GDP by Eco_Activity N''MN'!N163</f>
        <v>0</v>
      </c>
      <c r="P163" s="28">
        <f>'GDP by Eco_Activity N''MN'!O163</f>
        <v>0</v>
      </c>
      <c r="Q163" s="28">
        <f>'GDP by Eco_Activity N''MN'!P163</f>
        <v>0</v>
      </c>
      <c r="R163" s="28">
        <f>'GDP by Eco_Activity N''MN'!Q163</f>
        <v>0</v>
      </c>
      <c r="S163" s="28">
        <f>'GDP by Eco_Activity N''MN'!R163</f>
        <v>0</v>
      </c>
      <c r="T163" s="28">
        <f>'GDP by Eco_Activity N''MN'!S163</f>
        <v>0</v>
      </c>
      <c r="U163" s="28">
        <f>'GDP by Eco_Activity N''MN'!T163</f>
        <v>0</v>
      </c>
      <c r="V163" s="28">
        <f>'GDP by Eco_Activity N''MN'!U163</f>
        <v>67.435149182135632</v>
      </c>
      <c r="W163" s="28">
        <f>'GDP by Eco_Activity N''MN'!V163</f>
        <v>128.12678344605845</v>
      </c>
      <c r="X163" s="28">
        <f>'GDP by Eco_Activity N''MN'!W163</f>
        <v>0</v>
      </c>
      <c r="Y163" s="90">
        <f t="shared" si="193"/>
        <v>284.35368387746115</v>
      </c>
      <c r="Z163" s="98">
        <f t="shared" si="194"/>
        <v>6685.7030227153155</v>
      </c>
      <c r="AA163" s="93"/>
      <c r="AB163" s="22" t="s">
        <v>46</v>
      </c>
      <c r="AD163" s="37">
        <f t="shared" si="156"/>
        <v>4.9795725438853524E-3</v>
      </c>
      <c r="AE163" s="37">
        <f t="shared" si="157"/>
        <v>0.12173952039149591</v>
      </c>
      <c r="AF163" s="37">
        <f t="shared" si="158"/>
        <v>9.9285477356878357E-2</v>
      </c>
      <c r="AG163" s="37">
        <f t="shared" si="159"/>
        <v>1.8076386571792915E-2</v>
      </c>
      <c r="AH163" s="37">
        <f t="shared" si="160"/>
        <v>0</v>
      </c>
      <c r="AI163" s="37">
        <f t="shared" si="161"/>
        <v>0</v>
      </c>
      <c r="AJ163" s="37">
        <f t="shared" si="162"/>
        <v>0</v>
      </c>
      <c r="AK163" s="37">
        <f t="shared" si="163"/>
        <v>0</v>
      </c>
      <c r="AL163" s="37">
        <f t="shared" si="164"/>
        <v>0</v>
      </c>
      <c r="AM163" s="37">
        <f t="shared" si="165"/>
        <v>4.8825741788714565E-2</v>
      </c>
      <c r="AN163" s="37">
        <f t="shared" si="166"/>
        <v>0</v>
      </c>
      <c r="AO163" s="104">
        <f t="shared" si="167"/>
        <v>2.7465619910624194E-2</v>
      </c>
      <c r="AP163" s="37">
        <f t="shared" si="168"/>
        <v>3.4033559102948927E-3</v>
      </c>
      <c r="AQ163" s="37">
        <f t="shared" si="169"/>
        <v>0</v>
      </c>
      <c r="AR163" s="37">
        <f t="shared" si="170"/>
        <v>0</v>
      </c>
      <c r="AS163" s="37">
        <f t="shared" si="171"/>
        <v>0</v>
      </c>
      <c r="AT163" s="37">
        <f t="shared" si="172"/>
        <v>0</v>
      </c>
      <c r="AU163" s="37">
        <f t="shared" si="173"/>
        <v>0</v>
      </c>
      <c r="AV163" s="37">
        <f t="shared" si="174"/>
        <v>0</v>
      </c>
      <c r="AW163" s="37">
        <f t="shared" si="175"/>
        <v>0</v>
      </c>
      <c r="AX163" s="37">
        <f t="shared" si="176"/>
        <v>2.9266896090154966E-3</v>
      </c>
      <c r="AY163" s="37">
        <f t="shared" si="177"/>
        <v>5.3725953589817176E-3</v>
      </c>
      <c r="AZ163" s="37">
        <f t="shared" si="178"/>
        <v>0</v>
      </c>
      <c r="BA163" s="104">
        <f t="shared" si="179"/>
        <v>1.0745260174067305E-3</v>
      </c>
      <c r="BB163" s="110">
        <f t="shared" si="180"/>
        <v>1.3433213550800989E-2</v>
      </c>
      <c r="BC163" s="40" t="s">
        <v>46</v>
      </c>
      <c r="BD163" s="58">
        <v>8071.9773862970051</v>
      </c>
      <c r="BE163" s="37">
        <f t="shared" ref="BE163:BE182" si="197">B163/$BD163*100</f>
        <v>2</v>
      </c>
      <c r="BF163" s="37">
        <f t="shared" ref="BF163:BF182" si="198">C163/$BD163*100</f>
        <v>30</v>
      </c>
      <c r="BG163" s="37">
        <f t="shared" ref="BG163:BG182" si="199">D163/$BD163*100</f>
        <v>20.427599560339864</v>
      </c>
      <c r="BH163" s="37">
        <f t="shared" ref="BH163:BH182" si="200">E163/$BD163*100</f>
        <v>6.6324372905504108</v>
      </c>
      <c r="BI163" s="37">
        <f t="shared" ref="BI163:BI182" si="201">F163/$BD163*100</f>
        <v>0</v>
      </c>
      <c r="BJ163" s="37">
        <f t="shared" ref="BJ163:BJ182" si="202">G163/$BD163*100</f>
        <v>0</v>
      </c>
      <c r="BK163" s="37">
        <f t="shared" ref="BK163:BK182" si="203">H163/$BD163*100</f>
        <v>0</v>
      </c>
      <c r="BL163" s="37">
        <f t="shared" ref="BL163:BL182" si="204">I163/$BD163*100</f>
        <v>0</v>
      </c>
      <c r="BM163" s="37">
        <f t="shared" ref="BM163:BM182" si="205">J163/$BD163*100</f>
        <v>0</v>
      </c>
      <c r="BN163" s="37">
        <f t="shared" ref="BN163:BN182" si="206">K163/$BD163*100</f>
        <v>20.243323806496978</v>
      </c>
      <c r="BO163" s="37">
        <f t="shared" ref="BO163:BO182" si="207">L163/$BD163*100</f>
        <v>0</v>
      </c>
      <c r="BP163" s="103">
        <f t="shared" si="195"/>
        <v>79.303360657387245</v>
      </c>
      <c r="BQ163" s="33">
        <f t="shared" si="196"/>
        <v>1.1000000000000001</v>
      </c>
      <c r="BR163" s="33">
        <f t="shared" si="181"/>
        <v>0</v>
      </c>
      <c r="BS163" s="33">
        <f t="shared" si="182"/>
        <v>0</v>
      </c>
      <c r="BT163" s="33">
        <f t="shared" si="183"/>
        <v>0</v>
      </c>
      <c r="BU163" s="33">
        <f t="shared" si="184"/>
        <v>0</v>
      </c>
      <c r="BV163" s="33">
        <f t="shared" si="185"/>
        <v>0</v>
      </c>
      <c r="BW163" s="33">
        <f t="shared" si="186"/>
        <v>0</v>
      </c>
      <c r="BX163" s="33">
        <f t="shared" si="187"/>
        <v>0</v>
      </c>
      <c r="BY163" s="33">
        <f t="shared" si="188"/>
        <v>0.83542291999744189</v>
      </c>
      <c r="BZ163" s="33">
        <f t="shared" si="189"/>
        <v>1.5873035479951489</v>
      </c>
      <c r="CA163" s="33">
        <f t="shared" si="190"/>
        <v>0</v>
      </c>
      <c r="CB163" s="107">
        <f t="shared" si="191"/>
        <v>3.5227264679925909</v>
      </c>
      <c r="CC163" s="60">
        <f t="shared" si="192"/>
        <v>82.826087125379843</v>
      </c>
    </row>
    <row r="164" spans="1:81" s="42" customFormat="1" x14ac:dyDescent="0.2">
      <c r="A164" s="22" t="s">
        <v>47</v>
      </c>
      <c r="B164" s="26">
        <v>1196.8728433896813</v>
      </c>
      <c r="C164" s="22">
        <v>0</v>
      </c>
      <c r="D164" s="22">
        <v>1397.2587886714455</v>
      </c>
      <c r="E164" s="22">
        <v>1957.2706311095981</v>
      </c>
      <c r="F164" s="22">
        <v>1097.3582176661801</v>
      </c>
      <c r="G164" s="22">
        <v>2978.4707370809888</v>
      </c>
      <c r="H164" s="22">
        <v>0</v>
      </c>
      <c r="I164" s="22">
        <v>0</v>
      </c>
      <c r="J164" s="22">
        <v>735.28818484331566</v>
      </c>
      <c r="K164" s="22">
        <v>9556.4719602248188</v>
      </c>
      <c r="L164" s="22">
        <v>0</v>
      </c>
      <c r="M164" s="89">
        <v>18918.991362986028</v>
      </c>
      <c r="N164" s="28">
        <f>'GDP by Eco_Activity N''MN'!M164</f>
        <v>0</v>
      </c>
      <c r="O164" s="28">
        <f>'GDP by Eco_Activity N''MN'!N164</f>
        <v>0</v>
      </c>
      <c r="P164" s="28">
        <f>'GDP by Eco_Activity N''MN'!O164</f>
        <v>0</v>
      </c>
      <c r="Q164" s="28">
        <f>'GDP by Eco_Activity N''MN'!P164</f>
        <v>1139.4048713525672</v>
      </c>
      <c r="R164" s="28">
        <f>'GDP by Eco_Activity N''MN'!Q164</f>
        <v>0</v>
      </c>
      <c r="S164" s="28">
        <f>'GDP by Eco_Activity N''MN'!R164</f>
        <v>0</v>
      </c>
      <c r="T164" s="28">
        <f>'GDP by Eco_Activity N''MN'!S164</f>
        <v>0</v>
      </c>
      <c r="U164" s="28">
        <f>'GDP by Eco_Activity N''MN'!T164</f>
        <v>0</v>
      </c>
      <c r="V164" s="28">
        <f>'GDP by Eco_Activity N''MN'!U164</f>
        <v>156.42831003581398</v>
      </c>
      <c r="W164" s="28">
        <f>'GDP by Eco_Activity N''MN'!V164</f>
        <v>143.5568327087511</v>
      </c>
      <c r="X164" s="28">
        <f>'GDP by Eco_Activity N''MN'!W164</f>
        <v>31126.542172173602</v>
      </c>
      <c r="Y164" s="90">
        <f t="shared" si="193"/>
        <v>32565.932186270733</v>
      </c>
      <c r="Z164" s="98">
        <f t="shared" si="194"/>
        <v>51484.92354925676</v>
      </c>
      <c r="AA164" s="93"/>
      <c r="AB164" s="41" t="s">
        <v>47</v>
      </c>
      <c r="AD164" s="71">
        <f t="shared" ref="AD164:AD182" si="208">B164/B$184*100</f>
        <v>3.691731817523923E-2</v>
      </c>
      <c r="AE164" s="43">
        <f t="shared" ref="AE164:AE182" si="209">C164/C$184*100</f>
        <v>0</v>
      </c>
      <c r="AF164" s="43">
        <f t="shared" ref="AF164:AF182" si="210">D164/D$184*100</f>
        <v>8.413279283193649E-2</v>
      </c>
      <c r="AG164" s="43">
        <f t="shared" ref="AG164:AG182" si="211">E164/E$184*100</f>
        <v>6.608599161088545E-2</v>
      </c>
      <c r="AH164" s="43">
        <f t="shared" ref="AH164:AH182" si="212">F164/F$184*100</f>
        <v>5.1631326545578032E-2</v>
      </c>
      <c r="AI164" s="43">
        <f t="shared" ref="AI164:AI182" si="213">G164/G$184*100</f>
        <v>0.13440849846593306</v>
      </c>
      <c r="AJ164" s="43">
        <f t="shared" ref="AJ164:AJ182" si="214">H164/H$184*100</f>
        <v>0</v>
      </c>
      <c r="AK164" s="43">
        <f t="shared" ref="AK164:AK182" si="215">I164/I$184*100</f>
        <v>0</v>
      </c>
      <c r="AL164" s="43">
        <f t="shared" ref="AL164:AL182" si="216">J164/J$184*100</f>
        <v>4.2557577910885075E-2</v>
      </c>
      <c r="AM164" s="43">
        <f t="shared" ref="AM164:AM182" si="217">K164/K$184*100</f>
        <v>0.28555165484974659</v>
      </c>
      <c r="AN164" s="37">
        <f t="shared" ref="AN164:AN182" si="218">L164/L$184*100</f>
        <v>0</v>
      </c>
      <c r="AO164" s="104">
        <f t="shared" si="167"/>
        <v>8.1173796080076438E-2</v>
      </c>
      <c r="AP164" s="37">
        <f t="shared" si="168"/>
        <v>0</v>
      </c>
      <c r="AQ164" s="37">
        <f t="shared" si="169"/>
        <v>0</v>
      </c>
      <c r="AR164" s="37">
        <f t="shared" si="170"/>
        <v>0</v>
      </c>
      <c r="AS164" s="37">
        <f t="shared" si="171"/>
        <v>6.0113761283328862E-2</v>
      </c>
      <c r="AT164" s="37">
        <f t="shared" si="172"/>
        <v>0</v>
      </c>
      <c r="AU164" s="37">
        <f t="shared" si="173"/>
        <v>0</v>
      </c>
      <c r="AV164" s="37">
        <f t="shared" si="174"/>
        <v>0</v>
      </c>
      <c r="AW164" s="37">
        <f t="shared" si="175"/>
        <v>0</v>
      </c>
      <c r="AX164" s="37">
        <f t="shared" si="176"/>
        <v>6.7889982463174032E-3</v>
      </c>
      <c r="AY164" s="37">
        <f t="shared" si="177"/>
        <v>6.0196061464842581E-3</v>
      </c>
      <c r="AZ164" s="37">
        <f t="shared" si="178"/>
        <v>0.33176601796267385</v>
      </c>
      <c r="BA164" s="104">
        <f t="shared" si="179"/>
        <v>0.12306132608547792</v>
      </c>
      <c r="BB164" s="110">
        <f t="shared" si="180"/>
        <v>0.10344581120848842</v>
      </c>
      <c r="BC164" s="45" t="s">
        <v>47</v>
      </c>
      <c r="BD164" s="69">
        <v>95735.976496829971</v>
      </c>
      <c r="BE164" s="71">
        <f t="shared" si="197"/>
        <v>1.2501808486063881</v>
      </c>
      <c r="BF164" s="43">
        <f t="shared" si="198"/>
        <v>0</v>
      </c>
      <c r="BG164" s="43">
        <f t="shared" si="199"/>
        <v>1.4594918648139676</v>
      </c>
      <c r="BH164" s="43">
        <f t="shared" si="200"/>
        <v>2.0444463019337435</v>
      </c>
      <c r="BI164" s="43">
        <f t="shared" si="201"/>
        <v>1.1462339005885798</v>
      </c>
      <c r="BJ164" s="43">
        <f t="shared" si="202"/>
        <v>3.1111300537887265</v>
      </c>
      <c r="BK164" s="43">
        <f t="shared" si="203"/>
        <v>0</v>
      </c>
      <c r="BL164" s="43">
        <f t="shared" si="204"/>
        <v>0</v>
      </c>
      <c r="BM164" s="43">
        <f t="shared" si="205"/>
        <v>0.76803748365972191</v>
      </c>
      <c r="BN164" s="43">
        <f t="shared" si="206"/>
        <v>9.982111542510097</v>
      </c>
      <c r="BO164" s="43">
        <f t="shared" si="207"/>
        <v>0</v>
      </c>
      <c r="BP164" s="103">
        <f t="shared" si="195"/>
        <v>19.761631995901226</v>
      </c>
      <c r="BQ164" s="33">
        <f t="shared" si="196"/>
        <v>0</v>
      </c>
      <c r="BR164" s="33">
        <f t="shared" si="181"/>
        <v>0</v>
      </c>
      <c r="BS164" s="33">
        <f t="shared" si="182"/>
        <v>0</v>
      </c>
      <c r="BT164" s="33">
        <f t="shared" si="183"/>
        <v>1.19015328724442</v>
      </c>
      <c r="BU164" s="33">
        <f t="shared" si="184"/>
        <v>0</v>
      </c>
      <c r="BV164" s="33">
        <f t="shared" si="185"/>
        <v>0</v>
      </c>
      <c r="BW164" s="33">
        <f t="shared" si="186"/>
        <v>0</v>
      </c>
      <c r="BX164" s="33">
        <f t="shared" si="187"/>
        <v>0</v>
      </c>
      <c r="BY164" s="33">
        <f t="shared" si="188"/>
        <v>0.16339553400909185</v>
      </c>
      <c r="BZ164" s="33">
        <f t="shared" si="189"/>
        <v>0.14995076873060836</v>
      </c>
      <c r="CA164" s="33">
        <f t="shared" si="190"/>
        <v>32.512899863933882</v>
      </c>
      <c r="CB164" s="107">
        <f t="shared" si="191"/>
        <v>34.016399453918005</v>
      </c>
      <c r="CC164" s="60">
        <f t="shared" si="192"/>
        <v>53.778031449819231</v>
      </c>
    </row>
    <row r="165" spans="1:81" x14ac:dyDescent="0.2">
      <c r="A165" s="22" t="s">
        <v>48</v>
      </c>
      <c r="B165" s="22">
        <v>935.9871805106477</v>
      </c>
      <c r="C165" s="22">
        <v>307.35596332791232</v>
      </c>
      <c r="D165" s="22">
        <v>4077.8597739948168</v>
      </c>
      <c r="E165" s="22">
        <v>1473.6130373665137</v>
      </c>
      <c r="F165" s="22">
        <v>395.19251369234257</v>
      </c>
      <c r="G165" s="22">
        <v>7712.5641588534263</v>
      </c>
      <c r="H165" s="22">
        <v>222.28889477870717</v>
      </c>
      <c r="I165" s="22">
        <v>181.52482295458881</v>
      </c>
      <c r="J165" s="22">
        <v>463.67267168259121</v>
      </c>
      <c r="K165" s="22">
        <v>6149.1240013056149</v>
      </c>
      <c r="L165" s="22">
        <v>87.497139161862989</v>
      </c>
      <c r="M165" s="89">
        <v>22006.680157629024</v>
      </c>
      <c r="N165" s="28">
        <f>'GDP by Eco_Activity N''MN'!M165</f>
        <v>2183.1905550465644</v>
      </c>
      <c r="O165" s="28">
        <f>'GDP by Eco_Activity N''MN'!N165</f>
        <v>512.13836190105633</v>
      </c>
      <c r="P165" s="28">
        <f>'GDP by Eco_Activity N''MN'!O165</f>
        <v>442.67112177354034</v>
      </c>
      <c r="Q165" s="28">
        <f>'GDP by Eco_Activity N''MN'!P165</f>
        <v>1906.7401447853506</v>
      </c>
      <c r="R165" s="28">
        <f>'GDP by Eco_Activity N''MN'!Q165</f>
        <v>873.7435091594233</v>
      </c>
      <c r="S165" s="28">
        <f>'GDP by Eco_Activity N''MN'!R165</f>
        <v>1480.2154626090164</v>
      </c>
      <c r="T165" s="28">
        <f>'GDP by Eco_Activity N''MN'!S165</f>
        <v>614.8580887442663</v>
      </c>
      <c r="U165" s="28">
        <f>'GDP by Eco_Activity N''MN'!T165</f>
        <v>365.94424213720288</v>
      </c>
      <c r="V165" s="28">
        <f>'GDP by Eco_Activity N''MN'!U165</f>
        <v>733.09842419254267</v>
      </c>
      <c r="W165" s="28">
        <f>'GDP by Eco_Activity N''MN'!V165</f>
        <v>966.90888285596589</v>
      </c>
      <c r="X165" s="28">
        <f>'GDP by Eco_Activity N''MN'!W165</f>
        <v>5078.4098908836322</v>
      </c>
      <c r="Y165" s="90">
        <f t="shared" si="193"/>
        <v>15157.91868408856</v>
      </c>
      <c r="Z165" s="98">
        <f t="shared" si="194"/>
        <v>37164.598841717583</v>
      </c>
      <c r="AA165" s="93"/>
      <c r="AB165" s="22" t="s">
        <v>48</v>
      </c>
      <c r="AD165" s="37">
        <f t="shared" si="208"/>
        <v>2.8870348877659695E-2</v>
      </c>
      <c r="AE165" s="37">
        <f t="shared" si="209"/>
        <v>1.5451549549897569E-2</v>
      </c>
      <c r="AF165" s="37">
        <f t="shared" si="210"/>
        <v>0.24553914732531792</v>
      </c>
      <c r="AG165" s="37">
        <f t="shared" si="211"/>
        <v>4.9755602151903819E-2</v>
      </c>
      <c r="AH165" s="37">
        <f t="shared" si="212"/>
        <v>1.8594031916225388E-2</v>
      </c>
      <c r="AI165" s="37">
        <f t="shared" si="213"/>
        <v>0.34804242157154808</v>
      </c>
      <c r="AJ165" s="37">
        <f t="shared" si="214"/>
        <v>1.0739961532804257E-2</v>
      </c>
      <c r="AK165" s="37">
        <f t="shared" si="215"/>
        <v>1.6088447702134662E-2</v>
      </c>
      <c r="AL165" s="37">
        <f t="shared" si="216"/>
        <v>2.6836805292179446E-2</v>
      </c>
      <c r="AM165" s="37">
        <f t="shared" si="217"/>
        <v>0.18373857441923638</v>
      </c>
      <c r="AN165" s="37">
        <f t="shared" si="218"/>
        <v>1.0425138954660421E-2</v>
      </c>
      <c r="AO165" s="104">
        <f t="shared" si="167"/>
        <v>9.442182900985778E-2</v>
      </c>
      <c r="AP165" s="37">
        <f t="shared" si="168"/>
        <v>8.3680909254270908E-2</v>
      </c>
      <c r="AQ165" s="37">
        <f t="shared" si="169"/>
        <v>3.4316468847805912E-2</v>
      </c>
      <c r="AR165" s="37">
        <f t="shared" si="170"/>
        <v>3.8260106667387682E-2</v>
      </c>
      <c r="AS165" s="37">
        <f t="shared" si="171"/>
        <v>0.10059753541065833</v>
      </c>
      <c r="AT165" s="37">
        <f t="shared" si="172"/>
        <v>7.1313014430314986E-2</v>
      </c>
      <c r="AU165" s="37">
        <f t="shared" si="173"/>
        <v>0.13152359438227834</v>
      </c>
      <c r="AV165" s="37">
        <f t="shared" si="174"/>
        <v>4.7297952955940498E-2</v>
      </c>
      <c r="AW165" s="37">
        <f t="shared" si="175"/>
        <v>2.3048126172608371E-2</v>
      </c>
      <c r="AX165" s="37">
        <f t="shared" si="176"/>
        <v>3.1816516556892729E-2</v>
      </c>
      <c r="AY165" s="37">
        <f t="shared" si="177"/>
        <v>4.0544295555325335E-2</v>
      </c>
      <c r="AZ165" s="37">
        <f t="shared" si="178"/>
        <v>5.4128846621033622E-2</v>
      </c>
      <c r="BA165" s="104">
        <f t="shared" si="179"/>
        <v>5.7279293075055381E-2</v>
      </c>
      <c r="BB165" s="110">
        <f t="shared" si="180"/>
        <v>7.4672774287823998E-2</v>
      </c>
      <c r="BC165" s="40" t="s">
        <v>48</v>
      </c>
      <c r="BD165" s="58">
        <v>72952.660683098831</v>
      </c>
      <c r="BE165" s="37">
        <f t="shared" si="197"/>
        <v>1.2830062286233936</v>
      </c>
      <c r="BF165" s="37">
        <f t="shared" si="198"/>
        <v>0.42130877811714745</v>
      </c>
      <c r="BG165" s="37">
        <f t="shared" si="199"/>
        <v>5.5897341314373028</v>
      </c>
      <c r="BH165" s="37">
        <f t="shared" si="200"/>
        <v>2.0199579063576367</v>
      </c>
      <c r="BI165" s="37">
        <f t="shared" si="201"/>
        <v>0.54171089853601195</v>
      </c>
      <c r="BJ165" s="37">
        <f t="shared" si="202"/>
        <v>10.572012160538264</v>
      </c>
      <c r="BK165" s="37">
        <f t="shared" si="203"/>
        <v>0.304702930225279</v>
      </c>
      <c r="BL165" s="37">
        <f t="shared" si="204"/>
        <v>0.24882550033797907</v>
      </c>
      <c r="BM165" s="37">
        <f t="shared" si="205"/>
        <v>0.6355802068642189</v>
      </c>
      <c r="BN165" s="37">
        <f t="shared" si="206"/>
        <v>8.4289235563552261</v>
      </c>
      <c r="BO165" s="37">
        <f t="shared" si="207"/>
        <v>0.11993687185988232</v>
      </c>
      <c r="BP165" s="103">
        <f t="shared" si="195"/>
        <v>30.165699169252342</v>
      </c>
      <c r="BQ165" s="33">
        <f t="shared" si="196"/>
        <v>2.9926126540198292</v>
      </c>
      <c r="BR165" s="33">
        <f t="shared" si="181"/>
        <v>0.70201464498429877</v>
      </c>
      <c r="BS165" s="33">
        <f t="shared" si="182"/>
        <v>0.60679229191718198</v>
      </c>
      <c r="BT165" s="33">
        <f t="shared" si="183"/>
        <v>2.6136677222344149</v>
      </c>
      <c r="BU165" s="33">
        <f t="shared" si="184"/>
        <v>1.1976855963552899</v>
      </c>
      <c r="BV165" s="33">
        <f t="shared" si="185"/>
        <v>2.0290081934625621</v>
      </c>
      <c r="BW165" s="33">
        <f t="shared" si="186"/>
        <v>0.84281790819825764</v>
      </c>
      <c r="BX165" s="33">
        <f t="shared" si="187"/>
        <v>0.5016187740250333</v>
      </c>
      <c r="BY165" s="33">
        <f t="shared" si="188"/>
        <v>1.0048960755209053</v>
      </c>
      <c r="BZ165" s="33">
        <f t="shared" si="189"/>
        <v>1.3253922116098675</v>
      </c>
      <c r="CA165" s="33">
        <f t="shared" si="190"/>
        <v>6.9612401293269937</v>
      </c>
      <c r="CB165" s="107">
        <f t="shared" si="191"/>
        <v>20.777746201654637</v>
      </c>
      <c r="CC165" s="60">
        <f t="shared" si="192"/>
        <v>50.943445370906979</v>
      </c>
    </row>
    <row r="166" spans="1:81" x14ac:dyDescent="0.2">
      <c r="A166" s="22" t="s">
        <v>49</v>
      </c>
      <c r="B166" s="22">
        <v>476.77517369388835</v>
      </c>
      <c r="C166" s="22">
        <v>185.27212051286003</v>
      </c>
      <c r="D166" s="22">
        <v>378.40149133338457</v>
      </c>
      <c r="E166" s="22">
        <v>932.25539762372603</v>
      </c>
      <c r="F166" s="22">
        <v>862.02630327481427</v>
      </c>
      <c r="G166" s="22">
        <v>934.83050699960745</v>
      </c>
      <c r="H166" s="22">
        <v>1372.5111113710957</v>
      </c>
      <c r="I166" s="22">
        <v>540.00520362254019</v>
      </c>
      <c r="J166" s="22">
        <v>1082.5473418992931</v>
      </c>
      <c r="K166" s="22">
        <v>1344.720933271288</v>
      </c>
      <c r="L166" s="22">
        <v>169.65943919160756</v>
      </c>
      <c r="M166" s="89">
        <v>8279.0050227941065</v>
      </c>
      <c r="N166" s="28">
        <f>'GDP by Eco_Activity N''MN'!M166</f>
        <v>1125.3004455577038</v>
      </c>
      <c r="O166" s="28">
        <f>'GDP by Eco_Activity N''MN'!N166</f>
        <v>254.96399559220163</v>
      </c>
      <c r="P166" s="28">
        <f>'GDP by Eco_Activity N''MN'!O166</f>
        <v>194.50555637712429</v>
      </c>
      <c r="Q166" s="28">
        <f>'GDP by Eco_Activity N''MN'!P166</f>
        <v>854.53073369224649</v>
      </c>
      <c r="R166" s="28">
        <f>'GDP by Eco_Activity N''MN'!Q166</f>
        <v>329.79402707339193</v>
      </c>
      <c r="S166" s="28">
        <f>'GDP by Eco_Activity N''MN'!R166</f>
        <v>189.9152228809962</v>
      </c>
      <c r="T166" s="28">
        <f>'GDP by Eco_Activity N''MN'!S166</f>
        <v>185.54947835141002</v>
      </c>
      <c r="U166" s="28">
        <f>'GDP by Eco_Activity N''MN'!T166</f>
        <v>392.45012172456876</v>
      </c>
      <c r="V166" s="28">
        <f>'GDP by Eco_Activity N''MN'!U166</f>
        <v>384.08203658333798</v>
      </c>
      <c r="W166" s="28">
        <f>'GDP by Eco_Activity N''MN'!V166</f>
        <v>562.63444577158259</v>
      </c>
      <c r="X166" s="28">
        <f>'GDP by Eco_Activity N''MN'!W166</f>
        <v>1854.2327516657413</v>
      </c>
      <c r="Y166" s="90">
        <f t="shared" si="193"/>
        <v>6327.9588152703054</v>
      </c>
      <c r="Z166" s="98">
        <f t="shared" si="194"/>
        <v>14606.963838064412</v>
      </c>
      <c r="AA166" s="93"/>
      <c r="AB166" s="22" t="s">
        <v>49</v>
      </c>
      <c r="AD166" s="37">
        <f t="shared" si="208"/>
        <v>1.4706040731497786E-2</v>
      </c>
      <c r="AE166" s="37">
        <f t="shared" si="209"/>
        <v>9.3140907998744294E-3</v>
      </c>
      <c r="AF166" s="37">
        <f t="shared" si="210"/>
        <v>2.2784594046402838E-2</v>
      </c>
      <c r="AG166" s="37">
        <f t="shared" si="211"/>
        <v>3.1477007526362059E-2</v>
      </c>
      <c r="AH166" s="37">
        <f t="shared" si="212"/>
        <v>4.0558826496890334E-2</v>
      </c>
      <c r="AI166" s="37">
        <f t="shared" si="213"/>
        <v>4.2185797967283362E-2</v>
      </c>
      <c r="AJ166" s="37">
        <f t="shared" si="214"/>
        <v>6.6313328671441962E-2</v>
      </c>
      <c r="AK166" s="37">
        <f t="shared" si="215"/>
        <v>4.7860371578686028E-2</v>
      </c>
      <c r="AL166" s="37">
        <f t="shared" si="216"/>
        <v>6.2656511820488467E-2</v>
      </c>
      <c r="AM166" s="37">
        <f t="shared" si="217"/>
        <v>4.0180862708006998E-2</v>
      </c>
      <c r="AN166" s="37">
        <f t="shared" si="218"/>
        <v>2.0214640678368544E-2</v>
      </c>
      <c r="AO166" s="104">
        <f t="shared" si="167"/>
        <v>3.5521886583289183E-2</v>
      </c>
      <c r="AP166" s="37">
        <f t="shared" si="168"/>
        <v>4.3132361602991817E-2</v>
      </c>
      <c r="AQ166" s="37">
        <f t="shared" si="169"/>
        <v>1.7084180102372962E-2</v>
      </c>
      <c r="AR166" s="37">
        <f t="shared" si="170"/>
        <v>1.6811133521818952E-2</v>
      </c>
      <c r="AS166" s="37">
        <f t="shared" si="171"/>
        <v>4.5084111737616395E-2</v>
      </c>
      <c r="AT166" s="37">
        <f t="shared" si="172"/>
        <v>2.6917059715090012E-2</v>
      </c>
      <c r="AU166" s="37">
        <f t="shared" si="173"/>
        <v>1.6874795171503962E-2</v>
      </c>
      <c r="AV166" s="37">
        <f t="shared" si="174"/>
        <v>1.4273391956163202E-2</v>
      </c>
      <c r="AW166" s="37">
        <f t="shared" si="175"/>
        <v>2.471753584408648E-2</v>
      </c>
      <c r="AX166" s="37">
        <f t="shared" si="176"/>
        <v>1.6669183936138594E-2</v>
      </c>
      <c r="AY166" s="37">
        <f t="shared" si="177"/>
        <v>2.3592313260780963E-2</v>
      </c>
      <c r="AZ166" s="37">
        <f t="shared" si="178"/>
        <v>1.9763564259510435E-2</v>
      </c>
      <c r="BA166" s="104">
        <f t="shared" si="179"/>
        <v>2.3912320358812029E-2</v>
      </c>
      <c r="BB166" s="110">
        <f t="shared" si="180"/>
        <v>2.9348965082486599E-2</v>
      </c>
      <c r="BC166" s="40" t="s">
        <v>49</v>
      </c>
      <c r="BD166" s="58">
        <v>27729.231991579494</v>
      </c>
      <c r="BE166" s="37">
        <f t="shared" si="197"/>
        <v>1.719395523967884</v>
      </c>
      <c r="BF166" s="37">
        <f t="shared" si="198"/>
        <v>0.66814732037699931</v>
      </c>
      <c r="BG166" s="37">
        <f t="shared" si="199"/>
        <v>1.3646302625629638</v>
      </c>
      <c r="BH166" s="37">
        <f t="shared" si="200"/>
        <v>3.3619950163308632</v>
      </c>
      <c r="BI166" s="37">
        <f t="shared" si="201"/>
        <v>3.1087276543994613</v>
      </c>
      <c r="BJ166" s="37">
        <f t="shared" si="202"/>
        <v>3.3712816398358472</v>
      </c>
      <c r="BK166" s="37">
        <f t="shared" si="203"/>
        <v>4.9496903188226939</v>
      </c>
      <c r="BL166" s="37">
        <f t="shared" si="204"/>
        <v>1.9474221420431803</v>
      </c>
      <c r="BM166" s="37">
        <f t="shared" si="205"/>
        <v>3.9039932379953006</v>
      </c>
      <c r="BN166" s="37">
        <f t="shared" si="206"/>
        <v>4.8494705287172684</v>
      </c>
      <c r="BO166" s="37">
        <f t="shared" si="207"/>
        <v>0.61184326793878696</v>
      </c>
      <c r="BP166" s="103">
        <f t="shared" si="195"/>
        <v>29.856596912991257</v>
      </c>
      <c r="BQ166" s="33">
        <f t="shared" si="196"/>
        <v>4.0581738646761751</v>
      </c>
      <c r="BR166" s="33">
        <f t="shared" si="181"/>
        <v>0.91947730708743136</v>
      </c>
      <c r="BS166" s="33">
        <f t="shared" si="182"/>
        <v>0.7014458836659796</v>
      </c>
      <c r="BT166" s="33">
        <f t="shared" si="183"/>
        <v>3.0816963627111669</v>
      </c>
      <c r="BU166" s="33">
        <f t="shared" si="184"/>
        <v>1.1893370403245938</v>
      </c>
      <c r="BV166" s="33">
        <f t="shared" si="185"/>
        <v>0.68489175228029231</v>
      </c>
      <c r="BW166" s="33">
        <f t="shared" si="186"/>
        <v>0.66914755665701686</v>
      </c>
      <c r="BX166" s="33">
        <f t="shared" si="187"/>
        <v>1.4152938741460408</v>
      </c>
      <c r="BY166" s="33">
        <f t="shared" si="188"/>
        <v>1.3851160273749081</v>
      </c>
      <c r="BZ166" s="33">
        <f t="shared" si="189"/>
        <v>2.029030035676564</v>
      </c>
      <c r="CA166" s="33">
        <f t="shared" si="190"/>
        <v>6.6869242978991048</v>
      </c>
      <c r="CB166" s="107">
        <f t="shared" si="191"/>
        <v>22.820534002499272</v>
      </c>
      <c r="CC166" s="60">
        <f t="shared" si="192"/>
        <v>52.67713091549053</v>
      </c>
    </row>
    <row r="167" spans="1:81" x14ac:dyDescent="0.2">
      <c r="A167" s="22" t="s">
        <v>50</v>
      </c>
      <c r="B167" s="28">
        <v>297799.73959238839</v>
      </c>
      <c r="C167" s="28">
        <v>138862.92923091757</v>
      </c>
      <c r="D167" s="28">
        <v>165185.82530440041</v>
      </c>
      <c r="E167" s="28">
        <v>330082.65175489796</v>
      </c>
      <c r="F167" s="28">
        <v>477088.72973692091</v>
      </c>
      <c r="G167" s="28">
        <v>533558.7605856444</v>
      </c>
      <c r="H167" s="28">
        <v>520663.71214818064</v>
      </c>
      <c r="I167" s="28">
        <v>247676.51284563215</v>
      </c>
      <c r="J167" s="28">
        <v>447958.7759013655</v>
      </c>
      <c r="K167" s="28">
        <v>475174.40434267366</v>
      </c>
      <c r="L167" s="28">
        <v>100976.01012757159</v>
      </c>
      <c r="M167" s="90">
        <v>3735028.0515705934</v>
      </c>
      <c r="N167" s="28">
        <f>'GDP by Eco_Activity N''MN'!M167</f>
        <v>336266.17099549418</v>
      </c>
      <c r="O167" s="28">
        <f>'GDP by Eco_Activity N''MN'!N167</f>
        <v>183372.93250525324</v>
      </c>
      <c r="P167" s="28">
        <f>'GDP by Eco_Activity N''MN'!O167</f>
        <v>107395.89349578694</v>
      </c>
      <c r="Q167" s="28">
        <f>'GDP by Eco_Activity N''MN'!P167</f>
        <v>312596.86998938577</v>
      </c>
      <c r="R167" s="28">
        <f>'GDP by Eco_Activity N''MN'!Q167</f>
        <v>105457.13473279652</v>
      </c>
      <c r="S167" s="28">
        <f>'GDP by Eco_Activity N''MN'!R167</f>
        <v>123620.40735053096</v>
      </c>
      <c r="T167" s="28">
        <f>'GDP by Eco_Activity N''MN'!S167</f>
        <v>104837.62345097962</v>
      </c>
      <c r="U167" s="28">
        <f>'GDP by Eco_Activity N''MN'!T167</f>
        <v>150960.03779746761</v>
      </c>
      <c r="V167" s="28">
        <f>'GDP by Eco_Activity N''MN'!U167</f>
        <v>308877.80186458793</v>
      </c>
      <c r="W167" s="28">
        <f>'GDP by Eco_Activity N''MN'!V167</f>
        <v>286061.93728783424</v>
      </c>
      <c r="X167" s="28">
        <f>'GDP by Eco_Activity N''MN'!W167</f>
        <v>492652.0785972529</v>
      </c>
      <c r="Y167" s="90">
        <f t="shared" si="193"/>
        <v>2512098.8880673698</v>
      </c>
      <c r="Z167" s="98">
        <f t="shared" si="194"/>
        <v>6247126.9396379627</v>
      </c>
      <c r="AA167" s="94"/>
      <c r="AB167" s="22" t="s">
        <v>50</v>
      </c>
      <c r="AD167" s="37">
        <f t="shared" si="208"/>
        <v>9.1855770642263135</v>
      </c>
      <c r="AE167" s="37">
        <f t="shared" si="209"/>
        <v>6.9809852017294078</v>
      </c>
      <c r="AF167" s="37">
        <f t="shared" si="210"/>
        <v>9.946292649425212</v>
      </c>
      <c r="AG167" s="37">
        <f t="shared" si="211"/>
        <v>11.145029720497316</v>
      </c>
      <c r="AH167" s="37">
        <f t="shared" si="212"/>
        <v>22.447295331373134</v>
      </c>
      <c r="AI167" s="37">
        <f t="shared" si="213"/>
        <v>24.077735920260849</v>
      </c>
      <c r="AJ167" s="37">
        <f t="shared" si="214"/>
        <v>25.156039601372708</v>
      </c>
      <c r="AK167" s="37">
        <f t="shared" si="215"/>
        <v>21.951436498361861</v>
      </c>
      <c r="AL167" s="37">
        <f t="shared" si="216"/>
        <v>25.927304285937186</v>
      </c>
      <c r="AM167" s="37">
        <f t="shared" si="217"/>
        <v>14.198423651221701</v>
      </c>
      <c r="AN167" s="37">
        <f t="shared" si="218"/>
        <v>12.031124065893605</v>
      </c>
      <c r="AO167" s="104">
        <f t="shared" si="167"/>
        <v>16.025505778533429</v>
      </c>
      <c r="AP167" s="37">
        <f t="shared" si="168"/>
        <v>12.888961467568699</v>
      </c>
      <c r="AQ167" s="37">
        <f t="shared" si="169"/>
        <v>12.28713174793001</v>
      </c>
      <c r="AR167" s="37">
        <f t="shared" si="170"/>
        <v>9.2822371703981794</v>
      </c>
      <c r="AS167" s="37">
        <f t="shared" si="171"/>
        <v>16.492270739680812</v>
      </c>
      <c r="AT167" s="37">
        <f t="shared" si="172"/>
        <v>8.6071782990577912</v>
      </c>
      <c r="AU167" s="37">
        <f t="shared" si="173"/>
        <v>10.984211909991311</v>
      </c>
      <c r="AV167" s="37">
        <f t="shared" si="174"/>
        <v>8.0646332426463978</v>
      </c>
      <c r="AW167" s="37">
        <f t="shared" si="175"/>
        <v>9.5078582951805455</v>
      </c>
      <c r="AX167" s="37">
        <f t="shared" si="176"/>
        <v>13.405315538504277</v>
      </c>
      <c r="AY167" s="37">
        <f t="shared" si="177"/>
        <v>11.995111367959785</v>
      </c>
      <c r="AZ167" s="37">
        <f t="shared" si="178"/>
        <v>5.250991820844173</v>
      </c>
      <c r="BA167" s="104">
        <f t="shared" si="179"/>
        <v>9.4928104208776318</v>
      </c>
      <c r="BB167" s="110">
        <f t="shared" si="180"/>
        <v>12.55200686808789</v>
      </c>
      <c r="BC167" s="35" t="s">
        <v>50</v>
      </c>
      <c r="BD167" s="58">
        <v>10781076.874020163</v>
      </c>
      <c r="BE167" s="37">
        <f t="shared" si="197"/>
        <v>2.7622448394743859</v>
      </c>
      <c r="BF167" s="37">
        <f t="shared" si="198"/>
        <v>1.2880246644520668</v>
      </c>
      <c r="BG167" s="37">
        <f t="shared" si="199"/>
        <v>1.5321829835242067</v>
      </c>
      <c r="BH167" s="37">
        <f t="shared" si="200"/>
        <v>3.0616853549232994</v>
      </c>
      <c r="BI167" s="37">
        <f t="shared" si="201"/>
        <v>4.4252418873534944</v>
      </c>
      <c r="BJ167" s="37">
        <f t="shared" si="202"/>
        <v>4.9490302946581739</v>
      </c>
      <c r="BK167" s="37">
        <f t="shared" si="203"/>
        <v>4.8294221276063487</v>
      </c>
      <c r="BL167" s="37">
        <f t="shared" si="204"/>
        <v>2.2973262851178977</v>
      </c>
      <c r="BM167" s="37">
        <f t="shared" si="205"/>
        <v>4.1550466723861312</v>
      </c>
      <c r="BN167" s="37">
        <f t="shared" si="206"/>
        <v>4.4074855405931777</v>
      </c>
      <c r="BO167" s="37">
        <f t="shared" si="207"/>
        <v>0.93660411949106692</v>
      </c>
      <c r="BP167" s="103">
        <f t="shared" si="195"/>
        <v>34.644294769580256</v>
      </c>
      <c r="BQ167" s="33">
        <f t="shared" si="196"/>
        <v>3.1190406573003466</v>
      </c>
      <c r="BR167" s="33">
        <f t="shared" si="181"/>
        <v>1.7008777012539302</v>
      </c>
      <c r="BS167" s="33">
        <f t="shared" si="182"/>
        <v>0.9961518199966235</v>
      </c>
      <c r="BT167" s="33">
        <f t="shared" si="183"/>
        <v>2.8994957891699116</v>
      </c>
      <c r="BU167" s="33">
        <f t="shared" si="184"/>
        <v>0.97816884124927428</v>
      </c>
      <c r="BV167" s="33">
        <f t="shared" si="185"/>
        <v>1.1466424810347731</v>
      </c>
      <c r="BW167" s="33">
        <f t="shared" si="186"/>
        <v>0.9724225573756311</v>
      </c>
      <c r="BX167" s="33">
        <f t="shared" si="187"/>
        <v>1.4002315312419809</v>
      </c>
      <c r="BY167" s="33">
        <f t="shared" si="188"/>
        <v>2.8649995308809095</v>
      </c>
      <c r="BZ167" s="33">
        <f t="shared" si="189"/>
        <v>2.6533707219654064</v>
      </c>
      <c r="CA167" s="33">
        <f t="shared" si="190"/>
        <v>4.5695999050375713</v>
      </c>
      <c r="CB167" s="107">
        <f t="shared" si="191"/>
        <v>23.301001536506359</v>
      </c>
      <c r="CC167" s="60">
        <f t="shared" si="192"/>
        <v>57.945296306086618</v>
      </c>
    </row>
    <row r="168" spans="1:81" x14ac:dyDescent="0.2">
      <c r="A168" s="22" t="s">
        <v>51</v>
      </c>
      <c r="B168" s="22">
        <v>165975.33140951043</v>
      </c>
      <c r="C168" s="22">
        <v>61771.566786818767</v>
      </c>
      <c r="D168" s="22">
        <v>119804.75011869053</v>
      </c>
      <c r="E168" s="22">
        <v>239231.18895156763</v>
      </c>
      <c r="F168" s="22">
        <v>368952.36623205361</v>
      </c>
      <c r="G168" s="22">
        <v>398705.54196034581</v>
      </c>
      <c r="H168" s="22">
        <v>472794.26688260474</v>
      </c>
      <c r="I168" s="22">
        <v>200241.99510488531</v>
      </c>
      <c r="J168" s="22">
        <v>381645.75929311663</v>
      </c>
      <c r="K168" s="22">
        <v>323503.97476637561</v>
      </c>
      <c r="L168" s="22">
        <v>84538.644946374247</v>
      </c>
      <c r="M168" s="89">
        <v>2817165.3864523433</v>
      </c>
      <c r="N168" s="28">
        <f>'GDP by Eco_Activity N''MN'!M168</f>
        <v>240451.4132481064</v>
      </c>
      <c r="O168" s="28">
        <f>'GDP by Eco_Activity N''MN'!N168</f>
        <v>150032.4324145047</v>
      </c>
      <c r="P168" s="28">
        <f>'GDP by Eco_Activity N''MN'!O168</f>
        <v>78301.666541826082</v>
      </c>
      <c r="Q168" s="28">
        <f>'GDP by Eco_Activity N''MN'!P168</f>
        <v>276764.12233330659</v>
      </c>
      <c r="R168" s="28">
        <f>'GDP by Eco_Activity N''MN'!Q168</f>
        <v>76731.070587360038</v>
      </c>
      <c r="S168" s="28">
        <f>'GDP by Eco_Activity N''MN'!R168</f>
        <v>100494.04486859514</v>
      </c>
      <c r="T168" s="28">
        <f>'GDP by Eco_Activity N''MN'!S168</f>
        <v>95210.506643720772</v>
      </c>
      <c r="U168" s="28">
        <f>'GDP by Eco_Activity N''MN'!T168</f>
        <v>128134.92904118453</v>
      </c>
      <c r="V168" s="28">
        <f>'GDP by Eco_Activity N''MN'!U168</f>
        <v>264295.22523297963</v>
      </c>
      <c r="W168" s="28">
        <f>'GDP by Eco_Activity N''MN'!V168</f>
        <v>199912.69162914986</v>
      </c>
      <c r="X168" s="28">
        <f>'GDP by Eco_Activity N''MN'!W168</f>
        <v>331104.00612150348</v>
      </c>
      <c r="Y168" s="90">
        <f t="shared" si="193"/>
        <v>1941432.1086622372</v>
      </c>
      <c r="Z168" s="98">
        <f t="shared" si="194"/>
        <v>4758597.4951145807</v>
      </c>
      <c r="AA168" s="93"/>
      <c r="AB168" s="22" t="s">
        <v>51</v>
      </c>
      <c r="AD168" s="37">
        <f t="shared" si="208"/>
        <v>5.1194779401396353</v>
      </c>
      <c r="AE168" s="37">
        <f t="shared" si="209"/>
        <v>3.1054104649436547</v>
      </c>
      <c r="AF168" s="37">
        <f t="shared" si="210"/>
        <v>7.2137733566174962</v>
      </c>
      <c r="AG168" s="37">
        <f t="shared" si="211"/>
        <v>8.0774881586777223</v>
      </c>
      <c r="AH168" s="37">
        <f t="shared" si="212"/>
        <v>17.359418095218363</v>
      </c>
      <c r="AI168" s="37">
        <f t="shared" si="213"/>
        <v>17.992257757568485</v>
      </c>
      <c r="AJ168" s="37">
        <f t="shared" si="214"/>
        <v>22.843211507730079</v>
      </c>
      <c r="AK168" s="37">
        <f t="shared" si="215"/>
        <v>17.747340631325002</v>
      </c>
      <c r="AL168" s="37">
        <f t="shared" si="216"/>
        <v>22.089188253360462</v>
      </c>
      <c r="AM168" s="37">
        <f t="shared" si="217"/>
        <v>9.6664434039563716</v>
      </c>
      <c r="AN168" s="37">
        <f t="shared" si="218"/>
        <v>10.072639277659867</v>
      </c>
      <c r="AO168" s="104">
        <f t="shared" si="167"/>
        <v>12.087325598717285</v>
      </c>
      <c r="AP168" s="37">
        <f t="shared" si="168"/>
        <v>9.2164162425330876</v>
      </c>
      <c r="AQ168" s="37">
        <f t="shared" si="169"/>
        <v>10.053110011133256</v>
      </c>
      <c r="AR168" s="37">
        <f t="shared" si="170"/>
        <v>6.7676203998169999</v>
      </c>
      <c r="AS168" s="37">
        <f t="shared" si="171"/>
        <v>14.601773961159687</v>
      </c>
      <c r="AT168" s="37">
        <f t="shared" si="172"/>
        <v>6.2626204219979122</v>
      </c>
      <c r="AU168" s="37">
        <f t="shared" si="173"/>
        <v>8.9293338226820111</v>
      </c>
      <c r="AV168" s="37">
        <f t="shared" si="174"/>
        <v>7.3240673686883486</v>
      </c>
      <c r="AW168" s="37">
        <f t="shared" si="175"/>
        <v>8.0702732044959387</v>
      </c>
      <c r="AX168" s="37">
        <f t="shared" si="176"/>
        <v>11.470428979293839</v>
      </c>
      <c r="AY168" s="37">
        <f t="shared" si="177"/>
        <v>8.3827125785959531</v>
      </c>
      <c r="AZ168" s="37">
        <f t="shared" si="178"/>
        <v>3.5291121331370521</v>
      </c>
      <c r="BA168" s="104">
        <f t="shared" si="179"/>
        <v>7.3363540902300146</v>
      </c>
      <c r="BB168" s="110">
        <f t="shared" si="180"/>
        <v>9.5611869293319582</v>
      </c>
      <c r="BC168" s="47" t="s">
        <v>51</v>
      </c>
      <c r="BD168" s="58">
        <v>8147607.9908944434</v>
      </c>
      <c r="BE168" s="37">
        <f t="shared" si="197"/>
        <v>2.0371050202096148</v>
      </c>
      <c r="BF168" s="37">
        <f t="shared" si="198"/>
        <v>0.75815585207159053</v>
      </c>
      <c r="BG168" s="37">
        <f t="shared" si="199"/>
        <v>1.4704285018692753</v>
      </c>
      <c r="BH168" s="37">
        <f t="shared" si="200"/>
        <v>2.9362137846951675</v>
      </c>
      <c r="BI168" s="37">
        <f t="shared" si="201"/>
        <v>4.5283519610219987</v>
      </c>
      <c r="BJ168" s="37">
        <f t="shared" si="202"/>
        <v>4.8935287805442877</v>
      </c>
      <c r="BK168" s="37">
        <f t="shared" si="203"/>
        <v>5.8028597768938743</v>
      </c>
      <c r="BL168" s="37">
        <f t="shared" si="204"/>
        <v>2.4576783189455189</v>
      </c>
      <c r="BM168" s="37">
        <f t="shared" si="205"/>
        <v>4.6841448400516335</v>
      </c>
      <c r="BN168" s="37">
        <f t="shared" si="206"/>
        <v>3.9705392690457781</v>
      </c>
      <c r="BO168" s="37">
        <f t="shared" si="207"/>
        <v>1.0375885172783528</v>
      </c>
      <c r="BP168" s="103">
        <f t="shared" si="195"/>
        <v>34.576594622627091</v>
      </c>
      <c r="BQ168" s="33">
        <f t="shared" si="196"/>
        <v>2.9511902575188778</v>
      </c>
      <c r="BR168" s="33">
        <f t="shared" si="181"/>
        <v>1.8414291971604067</v>
      </c>
      <c r="BS168" s="33">
        <f t="shared" si="182"/>
        <v>0.9610387076714294</v>
      </c>
      <c r="BT168" s="33">
        <f t="shared" si="183"/>
        <v>3.396875778051804</v>
      </c>
      <c r="BU168" s="33">
        <f t="shared" si="184"/>
        <v>0.94176193397022423</v>
      </c>
      <c r="BV168" s="33">
        <f t="shared" si="185"/>
        <v>1.2334177709691567</v>
      </c>
      <c r="BW168" s="33">
        <f t="shared" si="186"/>
        <v>1.1685700484132959</v>
      </c>
      <c r="BX168" s="33">
        <f t="shared" si="187"/>
        <v>1.5726692936673539</v>
      </c>
      <c r="BY168" s="33">
        <f t="shared" si="188"/>
        <v>3.2438382593805342</v>
      </c>
      <c r="BZ168" s="33">
        <f t="shared" si="189"/>
        <v>2.4536365992640681</v>
      </c>
      <c r="CA168" s="33">
        <f t="shared" si="190"/>
        <v>4.0638185648049925</v>
      </c>
      <c r="CB168" s="107">
        <f t="shared" si="191"/>
        <v>23.828246410872143</v>
      </c>
      <c r="CC168" s="60">
        <f t="shared" si="192"/>
        <v>58.404841033499238</v>
      </c>
    </row>
    <row r="169" spans="1:81" x14ac:dyDescent="0.2">
      <c r="A169" s="22" t="s">
        <v>52</v>
      </c>
      <c r="B169" s="22">
        <v>776.17206760089027</v>
      </c>
      <c r="C169" s="22">
        <v>453.62206760089902</v>
      </c>
      <c r="D169" s="22">
        <v>441.37011266816501</v>
      </c>
      <c r="E169" s="22">
        <v>851.22011266816503</v>
      </c>
      <c r="F169" s="22">
        <v>1082.74022533633</v>
      </c>
      <c r="G169" s="22">
        <v>939.2882704036</v>
      </c>
      <c r="H169" s="22">
        <v>1026.1921802690636</v>
      </c>
      <c r="I169" s="22">
        <v>514.822067600899</v>
      </c>
      <c r="J169" s="22">
        <v>1339.2882704036001</v>
      </c>
      <c r="K169" s="22">
        <v>897.9181577354309</v>
      </c>
      <c r="L169" s="22">
        <v>528.274022533633</v>
      </c>
      <c r="M169" s="89">
        <v>8850.9075548206747</v>
      </c>
      <c r="N169" s="28">
        <f>'GDP by Eco_Activity N''MN'!M169</f>
        <v>1795.8363154708613</v>
      </c>
      <c r="O169" s="28">
        <f>'GDP by Eco_Activity N''MN'!N169</f>
        <v>344.82206760089895</v>
      </c>
      <c r="P169" s="28">
        <f>'GDP by Eco_Activity N''MN'!O169</f>
        <v>384.4769212999999</v>
      </c>
      <c r="Q169" s="28">
        <f>'GDP by Eco_Activity N''MN'!P169</f>
        <v>453.09609013453195</v>
      </c>
      <c r="R169" s="28">
        <f>'GDP by Eco_Activity N''MN'!Q169</f>
        <v>256.54804506726589</v>
      </c>
      <c r="S169" s="28">
        <f>'GDP by Eco_Activity N''MN'!R169</f>
        <v>356.56321465999997</v>
      </c>
      <c r="T169" s="28">
        <f>'GDP by Eco_Activity N''MN'!S169</f>
        <v>256.54804506726589</v>
      </c>
      <c r="U169" s="28">
        <f>'GDP by Eco_Activity N''MN'!T169</f>
        <v>384.82206760089878</v>
      </c>
      <c r="V169" s="28">
        <f>'GDP by Eco_Activity N''MN'!U169</f>
        <v>413.09609013453189</v>
      </c>
      <c r="W169" s="28">
        <f>'GDP by Eco_Activity N''MN'!V169</f>
        <v>684.82206760089889</v>
      </c>
      <c r="X169" s="28">
        <f>'GDP by Eco_Activity N''MN'!W169</f>
        <v>1069.6441352017898</v>
      </c>
      <c r="Y169" s="90">
        <f t="shared" si="193"/>
        <v>6400.275059838943</v>
      </c>
      <c r="Z169" s="98">
        <f t="shared" si="194"/>
        <v>15251.182614659618</v>
      </c>
      <c r="AA169" s="93"/>
      <c r="AB169" s="22" t="s">
        <v>52</v>
      </c>
      <c r="AD169" s="37">
        <f t="shared" si="208"/>
        <v>2.3940881720737682E-2</v>
      </c>
      <c r="AE169" s="37">
        <f t="shared" si="209"/>
        <v>2.2804710793863238E-2</v>
      </c>
      <c r="AF169" s="37">
        <f t="shared" si="210"/>
        <v>2.6576107842289549E-2</v>
      </c>
      <c r="AG169" s="37">
        <f t="shared" si="211"/>
        <v>2.8740902934263349E-2</v>
      </c>
      <c r="AH169" s="37">
        <f t="shared" si="212"/>
        <v>5.0943541715362417E-2</v>
      </c>
      <c r="AI169" s="37">
        <f t="shared" si="213"/>
        <v>4.2386962033858756E-2</v>
      </c>
      <c r="AJ169" s="37">
        <f t="shared" si="214"/>
        <v>4.958081487753202E-2</v>
      </c>
      <c r="AK169" s="37">
        <f t="shared" si="215"/>
        <v>4.5628403739437544E-2</v>
      </c>
      <c r="AL169" s="37">
        <f t="shared" si="216"/>
        <v>7.7516361730987596E-2</v>
      </c>
      <c r="AM169" s="37">
        <f t="shared" si="217"/>
        <v>2.6830196010427698E-2</v>
      </c>
      <c r="AN169" s="37">
        <f t="shared" si="218"/>
        <v>6.2942973265244673E-2</v>
      </c>
      <c r="AO169" s="104">
        <f t="shared" si="167"/>
        <v>3.7975690732871339E-2</v>
      </c>
      <c r="AP169" s="37">
        <f t="shared" si="168"/>
        <v>6.8833760480992989E-2</v>
      </c>
      <c r="AQ169" s="37">
        <f t="shared" si="169"/>
        <v>2.3105232142614594E-2</v>
      </c>
      <c r="AR169" s="37">
        <f t="shared" si="170"/>
        <v>3.3230376450018702E-2</v>
      </c>
      <c r="AS169" s="37">
        <f t="shared" si="171"/>
        <v>2.3904856724391556E-2</v>
      </c>
      <c r="AT169" s="37">
        <f t="shared" si="172"/>
        <v>2.0938884521788059E-2</v>
      </c>
      <c r="AU169" s="37">
        <f t="shared" si="173"/>
        <v>3.1682195464924894E-2</v>
      </c>
      <c r="AV169" s="37">
        <f t="shared" si="174"/>
        <v>1.9734956063295672E-2</v>
      </c>
      <c r="AW169" s="37">
        <f t="shared" si="175"/>
        <v>2.4237101030118526E-2</v>
      </c>
      <c r="AX169" s="37">
        <f t="shared" si="176"/>
        <v>1.7928395639138631E-2</v>
      </c>
      <c r="AY169" s="37">
        <f t="shared" si="177"/>
        <v>2.871586847936311E-2</v>
      </c>
      <c r="AZ169" s="37">
        <f t="shared" si="178"/>
        <v>1.1400931507588806E-2</v>
      </c>
      <c r="BA169" s="104">
        <f t="shared" si="179"/>
        <v>2.4185591607527888E-2</v>
      </c>
      <c r="BB169" s="110">
        <f t="shared" si="180"/>
        <v>3.0643358262984834E-2</v>
      </c>
      <c r="BC169" s="47" t="s">
        <v>52</v>
      </c>
      <c r="BD169" s="58">
        <v>25142.426751118248</v>
      </c>
      <c r="BE169" s="37">
        <f t="shared" si="197"/>
        <v>3.0871008406790681</v>
      </c>
      <c r="BF169" s="37">
        <f t="shared" si="198"/>
        <v>1.8042095621526411</v>
      </c>
      <c r="BG169" s="37">
        <f t="shared" si="199"/>
        <v>1.7554793617864846</v>
      </c>
      <c r="BH169" s="37">
        <f t="shared" si="200"/>
        <v>3.3855924930965773</v>
      </c>
      <c r="BI169" s="37">
        <f t="shared" si="201"/>
        <v>4.3064268857347807</v>
      </c>
      <c r="BJ169" s="37">
        <f t="shared" si="202"/>
        <v>3.7358695709904923</v>
      </c>
      <c r="BK169" s="37">
        <f t="shared" si="203"/>
        <v>4.0815160383172717</v>
      </c>
      <c r="BL169" s="37">
        <f t="shared" si="204"/>
        <v>2.0476228197741553</v>
      </c>
      <c r="BM169" s="37">
        <f t="shared" si="205"/>
        <v>5.3268058953141155</v>
      </c>
      <c r="BN169" s="37">
        <f t="shared" si="206"/>
        <v>3.5713265335276141</v>
      </c>
      <c r="BO169" s="37">
        <f t="shared" si="207"/>
        <v>2.1011258291132826</v>
      </c>
      <c r="BP169" s="103">
        <f t="shared" si="195"/>
        <v>35.203075830486483</v>
      </c>
      <c r="BQ169" s="33">
        <f t="shared" si="196"/>
        <v>7.1426530670552264</v>
      </c>
      <c r="BR169" s="33">
        <f t="shared" si="181"/>
        <v>1.3714748819366152</v>
      </c>
      <c r="BS169" s="33">
        <f t="shared" si="182"/>
        <v>1.5291957499007118</v>
      </c>
      <c r="BT169" s="33">
        <f t="shared" si="183"/>
        <v>1.8021175705100934</v>
      </c>
      <c r="BU169" s="33">
        <f t="shared" si="184"/>
        <v>1.0203790095793179</v>
      </c>
      <c r="BV169" s="33">
        <f t="shared" si="185"/>
        <v>1.4181734253004885</v>
      </c>
      <c r="BW169" s="33">
        <f t="shared" si="186"/>
        <v>1.0203790095793179</v>
      </c>
      <c r="BX169" s="33">
        <f t="shared" si="187"/>
        <v>1.5305685143689769</v>
      </c>
      <c r="BY169" s="33">
        <f t="shared" si="188"/>
        <v>1.6430239380777307</v>
      </c>
      <c r="BZ169" s="33">
        <f t="shared" si="189"/>
        <v>2.7237707576116947</v>
      </c>
      <c r="CA169" s="33">
        <f t="shared" si="190"/>
        <v>4.2543392719806405</v>
      </c>
      <c r="CB169" s="107">
        <f t="shared" si="191"/>
        <v>25.456075195900816</v>
      </c>
      <c r="CC169" s="60">
        <f t="shared" si="192"/>
        <v>60.659151026387299</v>
      </c>
    </row>
    <row r="170" spans="1:81" x14ac:dyDescent="0.2">
      <c r="A170" s="22" t="s">
        <v>53</v>
      </c>
      <c r="B170" s="22">
        <v>33202.292023513801</v>
      </c>
      <c r="C170" s="22">
        <v>13131.431911514501</v>
      </c>
      <c r="D170" s="22">
        <v>20736.4865176354</v>
      </c>
      <c r="E170" s="22">
        <v>19090.991011756902</v>
      </c>
      <c r="F170" s="22">
        <v>61545.946070541497</v>
      </c>
      <c r="G170" s="22">
        <v>55727.9280940553</v>
      </c>
      <c r="H170" s="22">
        <v>20227.477529392301</v>
      </c>
      <c r="I170" s="22">
        <v>28061.472023513801</v>
      </c>
      <c r="J170" s="22">
        <v>55909.910117569001</v>
      </c>
      <c r="K170" s="22">
        <v>48282.1820235138</v>
      </c>
      <c r="L170" s="22">
        <v>13052.473153261311</v>
      </c>
      <c r="M170" s="89">
        <v>368968.59047626768</v>
      </c>
      <c r="N170" s="28">
        <f>'GDP by Eco_Activity N''MN'!M170</f>
        <v>63719.035791876318</v>
      </c>
      <c r="O170" s="28">
        <f>'GDP by Eco_Activity N''MN'!N170</f>
        <v>11184.420997708143</v>
      </c>
      <c r="P170" s="28">
        <f>'GDP by Eco_Activity N''MN'!O170</f>
        <v>11679.485782003916</v>
      </c>
      <c r="Q170" s="28">
        <f>'GDP by Eco_Activity N''MN'!P170</f>
        <v>17434.277816887366</v>
      </c>
      <c r="R170" s="28">
        <f>'GDP by Eco_Activity N''MN'!Q170</f>
        <v>7976.6146085045402</v>
      </c>
      <c r="S170" s="28">
        <f>'GDP by Eco_Activity N''MN'!R170</f>
        <v>422.07435917882793</v>
      </c>
      <c r="T170" s="28">
        <f>'GDP by Eco_Activity N''MN'!S170</f>
        <v>372.41855221661285</v>
      </c>
      <c r="U170" s="28">
        <f>'GDP by Eco_Activity N''MN'!T170</f>
        <v>6298.6023752272513</v>
      </c>
      <c r="V170" s="28">
        <f>'GDP by Eco_Activity N''MN'!U170</f>
        <v>18620.927610830644</v>
      </c>
      <c r="W170" s="28">
        <f>'GDP by Eco_Activity N''MN'!V170</f>
        <v>19598.649303366674</v>
      </c>
      <c r="X170" s="28">
        <f>'GDP by Eco_Activity N''MN'!W170</f>
        <v>37425.108231562081</v>
      </c>
      <c r="Y170" s="90">
        <f t="shared" si="193"/>
        <v>194731.61542936237</v>
      </c>
      <c r="Z170" s="98">
        <f t="shared" si="194"/>
        <v>563700.20590563002</v>
      </c>
      <c r="AA170" s="93"/>
      <c r="AB170" s="22" t="s">
        <v>53</v>
      </c>
      <c r="AD170" s="37">
        <f t="shared" si="208"/>
        <v>1.0241184646715111</v>
      </c>
      <c r="AE170" s="37">
        <f t="shared" si="209"/>
        <v>0.66014977762250615</v>
      </c>
      <c r="AF170" s="37">
        <f t="shared" si="210"/>
        <v>1.2486008593363709</v>
      </c>
      <c r="AG170" s="37">
        <f t="shared" si="211"/>
        <v>0.64459510697874967</v>
      </c>
      <c r="AH170" s="37">
        <f t="shared" si="212"/>
        <v>2.8957716705150967</v>
      </c>
      <c r="AI170" s="37">
        <f t="shared" si="213"/>
        <v>2.5148164272650324</v>
      </c>
      <c r="AJ170" s="37">
        <f t="shared" si="214"/>
        <v>0.97729727248679998</v>
      </c>
      <c r="AK170" s="37">
        <f t="shared" si="215"/>
        <v>2.4870732153704269</v>
      </c>
      <c r="AL170" s="37">
        <f t="shared" si="216"/>
        <v>3.2359969939215807</v>
      </c>
      <c r="AM170" s="37">
        <f t="shared" si="217"/>
        <v>1.4426931857231868</v>
      </c>
      <c r="AN170" s="37">
        <f t="shared" si="218"/>
        <v>1.5551805193652979</v>
      </c>
      <c r="AO170" s="104">
        <f t="shared" si="167"/>
        <v>1.5830960831173306</v>
      </c>
      <c r="AP170" s="37">
        <f t="shared" si="168"/>
        <v>2.4423277388885167</v>
      </c>
      <c r="AQ170" s="37">
        <f t="shared" si="169"/>
        <v>0.74942606002779533</v>
      </c>
      <c r="AR170" s="37">
        <f t="shared" si="170"/>
        <v>1.0094590540475992</v>
      </c>
      <c r="AS170" s="37">
        <f t="shared" si="171"/>
        <v>0.91981352825663576</v>
      </c>
      <c r="AT170" s="37">
        <f t="shared" si="172"/>
        <v>0.65103365772478161</v>
      </c>
      <c r="AU170" s="37">
        <f t="shared" si="173"/>
        <v>3.7503146141947406E-2</v>
      </c>
      <c r="AV170" s="37">
        <f t="shared" si="174"/>
        <v>2.8648293785376481E-2</v>
      </c>
      <c r="AW170" s="37">
        <f t="shared" si="175"/>
        <v>0.39670246321542002</v>
      </c>
      <c r="AX170" s="37">
        <f t="shared" si="176"/>
        <v>0.80814939997619051</v>
      </c>
      <c r="AY170" s="37">
        <f t="shared" si="177"/>
        <v>0.82180797377082104</v>
      </c>
      <c r="AZ170" s="37">
        <f t="shared" si="178"/>
        <v>0.39890004681944369</v>
      </c>
      <c r="BA170" s="104">
        <f t="shared" si="179"/>
        <v>0.73585889353437417</v>
      </c>
      <c r="BB170" s="110">
        <f t="shared" si="180"/>
        <v>1.1326116668408972</v>
      </c>
      <c r="BC170" s="47" t="s">
        <v>53</v>
      </c>
      <c r="BD170" s="58">
        <v>1136691.6097265482</v>
      </c>
      <c r="BE170" s="37">
        <f t="shared" si="197"/>
        <v>2.9209586610304283</v>
      </c>
      <c r="BF170" s="37">
        <f t="shared" si="198"/>
        <v>1.1552325889581876</v>
      </c>
      <c r="BG170" s="37">
        <f t="shared" si="199"/>
        <v>1.8242842948954237</v>
      </c>
      <c r="BH170" s="37">
        <f t="shared" si="200"/>
        <v>1.6795224710376446</v>
      </c>
      <c r="BI170" s="37">
        <f t="shared" si="201"/>
        <v>5.4144805454618865</v>
      </c>
      <c r="BJ170" s="37">
        <f t="shared" si="202"/>
        <v>4.902642688412354</v>
      </c>
      <c r="BK170" s="37">
        <f t="shared" si="203"/>
        <v>1.7795044281411023</v>
      </c>
      <c r="BL170" s="37">
        <f t="shared" si="204"/>
        <v>2.468697031225954</v>
      </c>
      <c r="BM170" s="37">
        <f t="shared" si="205"/>
        <v>4.9186524857889244</v>
      </c>
      <c r="BN170" s="37">
        <f t="shared" si="206"/>
        <v>4.2476060886143916</v>
      </c>
      <c r="BO170" s="37">
        <f t="shared" si="207"/>
        <v>1.1482862230681301</v>
      </c>
      <c r="BP170" s="103">
        <f t="shared" si="195"/>
        <v>32.459867506634431</v>
      </c>
      <c r="BQ170" s="33">
        <f t="shared" si="196"/>
        <v>5.6056572641725655</v>
      </c>
      <c r="BR170" s="33">
        <f t="shared" si="181"/>
        <v>0.98394506495906642</v>
      </c>
      <c r="BS170" s="33">
        <f t="shared" si="182"/>
        <v>1.0274981958223153</v>
      </c>
      <c r="BT170" s="33">
        <f t="shared" si="183"/>
        <v>1.5337737753761989</v>
      </c>
      <c r="BU170" s="33">
        <f t="shared" si="184"/>
        <v>0.70173955189336357</v>
      </c>
      <c r="BV170" s="33">
        <f t="shared" si="185"/>
        <v>3.7131826747658109E-2</v>
      </c>
      <c r="BW170" s="33">
        <f t="shared" si="186"/>
        <v>3.2763376542051269E-2</v>
      </c>
      <c r="BX170" s="33">
        <f t="shared" si="187"/>
        <v>0.5541170816544071</v>
      </c>
      <c r="BY170" s="33">
        <f t="shared" si="188"/>
        <v>1.6381688271025634</v>
      </c>
      <c r="BZ170" s="33">
        <f t="shared" si="189"/>
        <v>1.7241835107836754</v>
      </c>
      <c r="CA170" s="33">
        <f t="shared" si="190"/>
        <v>3.2924592661122367</v>
      </c>
      <c r="CB170" s="107">
        <f t="shared" si="191"/>
        <v>17.131437741166099</v>
      </c>
      <c r="CC170" s="60">
        <f t="shared" si="192"/>
        <v>49.591305247800534</v>
      </c>
    </row>
    <row r="171" spans="1:81" x14ac:dyDescent="0.2">
      <c r="A171" s="22" t="s">
        <v>54</v>
      </c>
      <c r="B171" s="22">
        <v>97845.944091763275</v>
      </c>
      <c r="C171" s="22">
        <v>63506.308464983398</v>
      </c>
      <c r="D171" s="22">
        <v>24203.218555406325</v>
      </c>
      <c r="E171" s="22">
        <v>70909.251678905261</v>
      </c>
      <c r="F171" s="22">
        <v>45507.677208989466</v>
      </c>
      <c r="G171" s="22">
        <v>78186.002260839712</v>
      </c>
      <c r="H171" s="22">
        <v>26615.775555914544</v>
      </c>
      <c r="I171" s="22">
        <v>18858.223649632138</v>
      </c>
      <c r="J171" s="22">
        <v>9063.8182202763273</v>
      </c>
      <c r="K171" s="22">
        <v>102490.32939504884</v>
      </c>
      <c r="L171" s="22">
        <v>2856.6180054023957</v>
      </c>
      <c r="M171" s="89">
        <v>540043.16708716168</v>
      </c>
      <c r="N171" s="28">
        <f>'GDP by Eco_Activity N''MN'!M171</f>
        <v>30299.885640040542</v>
      </c>
      <c r="O171" s="28">
        <f>'GDP by Eco_Activity N''MN'!N171</f>
        <v>21811.257025439507</v>
      </c>
      <c r="P171" s="28">
        <f>'GDP by Eco_Activity N''MN'!O171</f>
        <v>17030.264250656935</v>
      </c>
      <c r="Q171" s="28">
        <f>'GDP by Eco_Activity N''MN'!P171</f>
        <v>17945.373749057286</v>
      </c>
      <c r="R171" s="28">
        <f>'GDP by Eco_Activity N''MN'!Q171</f>
        <v>20492.901491864668</v>
      </c>
      <c r="S171" s="28">
        <f>'GDP by Eco_Activity N''MN'!R171</f>
        <v>22347.724908097</v>
      </c>
      <c r="T171" s="28">
        <f>'GDP by Eco_Activity N''MN'!S171</f>
        <v>8998.1502099749778</v>
      </c>
      <c r="U171" s="28">
        <f>'GDP by Eco_Activity N''MN'!T171</f>
        <v>16141.684313454913</v>
      </c>
      <c r="V171" s="28">
        <f>'GDP by Eco_Activity N''MN'!U171</f>
        <v>25548.552930643116</v>
      </c>
      <c r="W171" s="28">
        <f>'GDP by Eco_Activity N''MN'!V171</f>
        <v>65865.774287716835</v>
      </c>
      <c r="X171" s="28">
        <f>'GDP by Eco_Activity N''MN'!W171</f>
        <v>123053.32010898553</v>
      </c>
      <c r="Y171" s="90">
        <f t="shared" si="193"/>
        <v>369534.88891593134</v>
      </c>
      <c r="Z171" s="98">
        <f t="shared" si="194"/>
        <v>909578.05600309302</v>
      </c>
      <c r="AA171" s="93"/>
      <c r="AB171" s="22" t="s">
        <v>54</v>
      </c>
      <c r="AD171" s="37">
        <f t="shared" si="208"/>
        <v>3.0180397776944297</v>
      </c>
      <c r="AE171" s="37">
        <f t="shared" si="209"/>
        <v>3.1926202483693831</v>
      </c>
      <c r="AF171" s="37">
        <f t="shared" si="210"/>
        <v>1.4573423256290559</v>
      </c>
      <c r="AG171" s="37">
        <f t="shared" si="211"/>
        <v>2.3942055519065817</v>
      </c>
      <c r="AH171" s="37">
        <f t="shared" si="212"/>
        <v>2.1411620239243123</v>
      </c>
      <c r="AI171" s="37">
        <f t="shared" si="213"/>
        <v>3.5282747733934721</v>
      </c>
      <c r="AJ171" s="37">
        <f t="shared" si="214"/>
        <v>1.2859500062782965</v>
      </c>
      <c r="AK171" s="37">
        <f t="shared" si="215"/>
        <v>1.6713942479269939</v>
      </c>
      <c r="AL171" s="37">
        <f t="shared" si="216"/>
        <v>0.52460267692415941</v>
      </c>
      <c r="AM171" s="37">
        <f t="shared" si="217"/>
        <v>3.0624568655317153</v>
      </c>
      <c r="AN171" s="37">
        <f t="shared" si="218"/>
        <v>0.3403612956031965</v>
      </c>
      <c r="AO171" s="104">
        <f t="shared" si="167"/>
        <v>2.3171084059659384</v>
      </c>
      <c r="AP171" s="37">
        <f t="shared" si="168"/>
        <v>1.1613837256660995</v>
      </c>
      <c r="AQ171" s="37">
        <f t="shared" si="169"/>
        <v>1.4614904446263448</v>
      </c>
      <c r="AR171" s="37">
        <f t="shared" si="170"/>
        <v>1.4719273400835613</v>
      </c>
      <c r="AS171" s="37">
        <f t="shared" si="171"/>
        <v>0.9467783935400983</v>
      </c>
      <c r="AT171" s="37">
        <f t="shared" si="172"/>
        <v>1.672585334813308</v>
      </c>
      <c r="AU171" s="37">
        <f t="shared" si="173"/>
        <v>1.9856927457024287</v>
      </c>
      <c r="AV171" s="37">
        <f t="shared" si="174"/>
        <v>0.69218262410937736</v>
      </c>
      <c r="AW171" s="37">
        <f t="shared" si="175"/>
        <v>1.0166455264390675</v>
      </c>
      <c r="AX171" s="37">
        <f t="shared" si="176"/>
        <v>1.1088087635951103</v>
      </c>
      <c r="AY171" s="37">
        <f t="shared" si="177"/>
        <v>2.7618749471136503</v>
      </c>
      <c r="AZ171" s="37">
        <f t="shared" si="178"/>
        <v>1.3115787093800884</v>
      </c>
      <c r="BA171" s="104">
        <f t="shared" si="179"/>
        <v>1.3964118455057151</v>
      </c>
      <c r="BB171" s="110">
        <f t="shared" si="180"/>
        <v>1.8275649136520509</v>
      </c>
      <c r="BC171" s="40" t="s">
        <v>54</v>
      </c>
      <c r="BD171" s="58">
        <v>1471634.8466480526</v>
      </c>
      <c r="BE171" s="37">
        <f t="shared" si="197"/>
        <v>6.6487922812256919</v>
      </c>
      <c r="BF171" s="37">
        <f t="shared" si="198"/>
        <v>4.3153577539721839</v>
      </c>
      <c r="BG171" s="37">
        <f t="shared" si="199"/>
        <v>1.6446483725588636</v>
      </c>
      <c r="BH171" s="37">
        <f t="shared" si="200"/>
        <v>4.8183998795907481</v>
      </c>
      <c r="BI171" s="37">
        <f t="shared" si="201"/>
        <v>3.0923212584047222</v>
      </c>
      <c r="BJ171" s="37">
        <f t="shared" si="202"/>
        <v>5.3128670090222592</v>
      </c>
      <c r="BK171" s="37">
        <f t="shared" si="203"/>
        <v>1.8085855751878519</v>
      </c>
      <c r="BL171" s="37">
        <f t="shared" si="204"/>
        <v>1.2814472076810068</v>
      </c>
      <c r="BM171" s="37">
        <f t="shared" si="205"/>
        <v>0.61590130465590798</v>
      </c>
      <c r="BN171" s="37">
        <f t="shared" si="206"/>
        <v>6.9643858752387793</v>
      </c>
      <c r="BO171" s="37">
        <f t="shared" si="207"/>
        <v>0.19411187577604075</v>
      </c>
      <c r="BP171" s="103">
        <f t="shared" si="195"/>
        <v>36.696818393314054</v>
      </c>
      <c r="BQ171" s="33">
        <f t="shared" si="196"/>
        <v>2.0589268940630676</v>
      </c>
      <c r="BR171" s="33">
        <f t="shared" si="181"/>
        <v>1.4821106659113894</v>
      </c>
      <c r="BS171" s="33">
        <f t="shared" si="182"/>
        <v>1.1572343702955135</v>
      </c>
      <c r="BT171" s="33">
        <f t="shared" si="183"/>
        <v>1.2194175606762452</v>
      </c>
      <c r="BU171" s="33">
        <f t="shared" si="184"/>
        <v>1.3925262464762516</v>
      </c>
      <c r="BV171" s="33">
        <f t="shared" si="185"/>
        <v>1.5185645378674257</v>
      </c>
      <c r="BW171" s="33">
        <f t="shared" si="186"/>
        <v>0.61143905571888935</v>
      </c>
      <c r="BX171" s="33">
        <f t="shared" si="187"/>
        <v>1.0968539070830567</v>
      </c>
      <c r="BY171" s="33">
        <f t="shared" si="188"/>
        <v>1.7360660485061998</v>
      </c>
      <c r="BZ171" s="33">
        <f t="shared" si="189"/>
        <v>4.4756873240491366</v>
      </c>
      <c r="CA171" s="33">
        <f t="shared" si="190"/>
        <v>8.361674799238715</v>
      </c>
      <c r="CB171" s="107">
        <f t="shared" si="191"/>
        <v>25.110501409885892</v>
      </c>
      <c r="CC171" s="60">
        <f t="shared" si="192"/>
        <v>61.807319803199945</v>
      </c>
    </row>
    <row r="172" spans="1:81" x14ac:dyDescent="0.2">
      <c r="A172" s="22" t="s">
        <v>55</v>
      </c>
      <c r="B172" s="22">
        <v>3719.0440057914384</v>
      </c>
      <c r="C172" s="22">
        <v>2216.3253072115099</v>
      </c>
      <c r="D172" s="22">
        <v>5263.9979755499398</v>
      </c>
      <c r="E172" s="22">
        <v>3460.95917989598</v>
      </c>
      <c r="F172" s="22">
        <v>1496.9162736374394</v>
      </c>
      <c r="G172" s="22">
        <v>4878.3900236216696</v>
      </c>
      <c r="H172" s="22">
        <v>1861.25958297285</v>
      </c>
      <c r="I172" s="22">
        <v>1922.3920673152645</v>
      </c>
      <c r="J172" s="22">
        <v>2626.5114520202601</v>
      </c>
      <c r="K172" s="22">
        <v>2735.7792329307968</v>
      </c>
      <c r="L172" s="22">
        <v>1336.3088996023801</v>
      </c>
      <c r="M172" s="89">
        <v>31517.884000549526</v>
      </c>
      <c r="N172" s="28">
        <f>'GDP by Eco_Activity N''MN'!M172</f>
        <v>2933.0219408787461</v>
      </c>
      <c r="O172" s="28">
        <f>'GDP by Eco_Activity N''MN'!N172</f>
        <v>482.48808535878811</v>
      </c>
      <c r="P172" s="28">
        <f>'GDP by Eco_Activity N''MN'!O172</f>
        <v>678.07460583630098</v>
      </c>
      <c r="Q172" s="28">
        <f>'GDP by Eco_Activity N''MN'!P172</f>
        <v>1486.1881121673357</v>
      </c>
      <c r="R172" s="28">
        <f>'GDP by Eco_Activity N''MN'!Q172</f>
        <v>584.31586952401119</v>
      </c>
      <c r="S172" s="28">
        <f>'GDP by Eco_Activity N''MN'!R172</f>
        <v>1081.6016073893602</v>
      </c>
      <c r="T172" s="28">
        <f>'GDP by Eco_Activity N''MN'!S172</f>
        <v>747.04360888881683</v>
      </c>
      <c r="U172" s="28">
        <f>'GDP by Eco_Activity N''MN'!T172</f>
        <v>681.35461311526956</v>
      </c>
      <c r="V172" s="28">
        <f>'GDP by Eco_Activity N''MN'!U172</f>
        <v>633.70020629557212</v>
      </c>
      <c r="W172" s="28">
        <f>'GDP by Eco_Activity N''MN'!V172</f>
        <v>753.26857778294971</v>
      </c>
      <c r="X172" s="28">
        <f>'GDP by Eco_Activity N''MN'!W172</f>
        <v>38904.479141652482</v>
      </c>
      <c r="Y172" s="90">
        <f t="shared" si="193"/>
        <v>48965.536368889632</v>
      </c>
      <c r="Z172" s="98">
        <f t="shared" si="194"/>
        <v>80483.420369439162</v>
      </c>
      <c r="AA172" s="93"/>
      <c r="AB172" s="22" t="s">
        <v>55</v>
      </c>
      <c r="AD172" s="37">
        <f t="shared" si="208"/>
        <v>0.11471321421302996</v>
      </c>
      <c r="AE172" s="37">
        <f t="shared" si="209"/>
        <v>0.1114201915338618</v>
      </c>
      <c r="AF172" s="37">
        <f t="shared" si="210"/>
        <v>0.31695978922113244</v>
      </c>
      <c r="AG172" s="37">
        <f t="shared" si="211"/>
        <v>0.1168570741791381</v>
      </c>
      <c r="AH172" s="37">
        <f t="shared" si="212"/>
        <v>7.0430759702093615E-2</v>
      </c>
      <c r="AI172" s="37">
        <f t="shared" si="213"/>
        <v>0.22014554980949169</v>
      </c>
      <c r="AJ172" s="37">
        <f t="shared" si="214"/>
        <v>8.9927372861302785E-2</v>
      </c>
      <c r="AK172" s="37">
        <f t="shared" si="215"/>
        <v>0.17038057789890998</v>
      </c>
      <c r="AL172" s="37">
        <f t="shared" si="216"/>
        <v>0.15201926000892174</v>
      </c>
      <c r="AM172" s="37">
        <f t="shared" si="217"/>
        <v>8.1746306641031705E-2</v>
      </c>
      <c r="AN172" s="37">
        <f t="shared" si="218"/>
        <v>0.15921898816523031</v>
      </c>
      <c r="AO172" s="104">
        <f t="shared" si="167"/>
        <v>0.13523058601007304</v>
      </c>
      <c r="AP172" s="37">
        <f t="shared" si="168"/>
        <v>0.11242167675566232</v>
      </c>
      <c r="AQ172" s="37">
        <f t="shared" si="169"/>
        <v>3.2329715136338866E-2</v>
      </c>
      <c r="AR172" s="37">
        <f t="shared" si="170"/>
        <v>5.8606051923612124E-2</v>
      </c>
      <c r="AS172" s="37">
        <f t="shared" si="171"/>
        <v>7.8409667751283232E-2</v>
      </c>
      <c r="AT172" s="37">
        <f t="shared" si="172"/>
        <v>4.7690570056784107E-2</v>
      </c>
      <c r="AU172" s="37">
        <f t="shared" si="173"/>
        <v>9.6105016254024886E-2</v>
      </c>
      <c r="AV172" s="37">
        <f t="shared" si="174"/>
        <v>5.7466322906187459E-2</v>
      </c>
      <c r="AW172" s="37">
        <f t="shared" si="175"/>
        <v>4.2913496874973762E-2</v>
      </c>
      <c r="AX172" s="37">
        <f t="shared" si="176"/>
        <v>2.7502627805968356E-2</v>
      </c>
      <c r="AY172" s="37">
        <f t="shared" si="177"/>
        <v>3.1585958503104312E-2</v>
      </c>
      <c r="AZ172" s="37">
        <f t="shared" si="178"/>
        <v>0.41466810075925059</v>
      </c>
      <c r="BA172" s="104">
        <f t="shared" si="179"/>
        <v>0.18503274537255895</v>
      </c>
      <c r="BB172" s="110">
        <f t="shared" si="180"/>
        <v>0.16171088806192091</v>
      </c>
      <c r="BC172" s="35" t="s">
        <v>55</v>
      </c>
      <c r="BD172" s="58">
        <v>210415.26156847319</v>
      </c>
      <c r="BE172" s="37">
        <f t="shared" si="197"/>
        <v>1.7674782608775692</v>
      </c>
      <c r="BF172" s="37">
        <f t="shared" si="198"/>
        <v>1.0533101499818134</v>
      </c>
      <c r="BG172" s="37">
        <f t="shared" si="199"/>
        <v>2.501718713895158</v>
      </c>
      <c r="BH172" s="37">
        <f t="shared" si="200"/>
        <v>1.6448232671420162</v>
      </c>
      <c r="BI172" s="37">
        <f t="shared" si="201"/>
        <v>0.71141050438982256</v>
      </c>
      <c r="BJ172" s="37">
        <f t="shared" si="202"/>
        <v>2.3184582654591086</v>
      </c>
      <c r="BK172" s="37">
        <f t="shared" si="203"/>
        <v>0.88456491658384773</v>
      </c>
      <c r="BL172" s="37">
        <f t="shared" si="204"/>
        <v>0.91361817245831334</v>
      </c>
      <c r="BM172" s="37">
        <f t="shared" si="205"/>
        <v>1.2482514017480346</v>
      </c>
      <c r="BN172" s="37">
        <f t="shared" si="206"/>
        <v>1.300180990930889</v>
      </c>
      <c r="BO172" s="37">
        <f t="shared" si="207"/>
        <v>0.63508173772248899</v>
      </c>
      <c r="BP172" s="103">
        <f t="shared" si="195"/>
        <v>14.978896381189061</v>
      </c>
      <c r="BQ172" s="33">
        <f t="shared" si="196"/>
        <v>1.3939207256239272</v>
      </c>
      <c r="BR172" s="33">
        <f t="shared" si="181"/>
        <v>0.22930279950334173</v>
      </c>
      <c r="BS172" s="33">
        <f t="shared" si="182"/>
        <v>0.32225542994448736</v>
      </c>
      <c r="BT172" s="33">
        <f t="shared" si="183"/>
        <v>0.70631193815934368</v>
      </c>
      <c r="BU172" s="33">
        <f t="shared" si="184"/>
        <v>0.27769652503740255</v>
      </c>
      <c r="BV172" s="33">
        <f t="shared" si="185"/>
        <v>0.51403191922815261</v>
      </c>
      <c r="BW172" s="33">
        <f t="shared" si="186"/>
        <v>0.35503299680841566</v>
      </c>
      <c r="BX172" s="33">
        <f t="shared" si="187"/>
        <v>0.32381425569434924</v>
      </c>
      <c r="BY172" s="33">
        <f t="shared" si="188"/>
        <v>0.30116646557471966</v>
      </c>
      <c r="BZ172" s="33">
        <f t="shared" si="189"/>
        <v>0.35799141762244346</v>
      </c>
      <c r="CA172" s="33">
        <f t="shared" si="190"/>
        <v>18.489380880289531</v>
      </c>
      <c r="CB172" s="107">
        <f t="shared" si="191"/>
        <v>23.270905353486114</v>
      </c>
      <c r="CC172" s="60">
        <f t="shared" si="192"/>
        <v>38.249801734675174</v>
      </c>
    </row>
    <row r="173" spans="1:81" x14ac:dyDescent="0.2">
      <c r="A173" s="22" t="s">
        <v>56</v>
      </c>
      <c r="B173" s="28">
        <v>30621.502146201492</v>
      </c>
      <c r="C173" s="28">
        <v>11299.884605140429</v>
      </c>
      <c r="D173" s="28">
        <v>28933.951088279449</v>
      </c>
      <c r="E173" s="28">
        <v>68475.818559994586</v>
      </c>
      <c r="F173" s="28">
        <v>51056.015106484418</v>
      </c>
      <c r="G173" s="28">
        <v>55856.604485922857</v>
      </c>
      <c r="H173" s="28">
        <v>45021.994269815732</v>
      </c>
      <c r="I173" s="28">
        <v>24040.376229384776</v>
      </c>
      <c r="J173" s="28">
        <v>60758.0160944175</v>
      </c>
      <c r="K173" s="28">
        <v>183202.69594983867</v>
      </c>
      <c r="L173" s="28">
        <v>7997.6727263959947</v>
      </c>
      <c r="M173" s="90">
        <v>567264.53126187588</v>
      </c>
      <c r="N173" s="28">
        <f>'GDP by Eco_Activity N''MN'!M173</f>
        <v>55053.397197765385</v>
      </c>
      <c r="O173" s="28">
        <f>'GDP by Eco_Activity N''MN'!N173</f>
        <v>10772.50636972225</v>
      </c>
      <c r="P173" s="28">
        <f>'GDP by Eco_Activity N''MN'!O173</f>
        <v>12900.429691704952</v>
      </c>
      <c r="Q173" s="28">
        <f>'GDP by Eco_Activity N''MN'!P173</f>
        <v>74926.437345544939</v>
      </c>
      <c r="R173" s="28">
        <f>'GDP by Eco_Activity N''MN'!Q173</f>
        <v>13485.41167098987</v>
      </c>
      <c r="S173" s="28">
        <f>'GDP by Eco_Activity N''MN'!R173</f>
        <v>7392.9339696749976</v>
      </c>
      <c r="T173" s="28">
        <f>'GDP by Eco_Activity N''MN'!S173</f>
        <v>6154.712872576727</v>
      </c>
      <c r="U173" s="28">
        <f>'GDP by Eco_Activity N''MN'!T173</f>
        <v>11832.052570461528</v>
      </c>
      <c r="V173" s="28">
        <f>'GDP by Eco_Activity N''MN'!U173</f>
        <v>14428.374658068846</v>
      </c>
      <c r="W173" s="28">
        <f>'GDP by Eco_Activity N''MN'!V173</f>
        <v>29735.566304290049</v>
      </c>
      <c r="X173" s="28">
        <f>'GDP by Eco_Activity N''MN'!W173</f>
        <v>283883.12816733815</v>
      </c>
      <c r="Y173" s="90">
        <f t="shared" si="193"/>
        <v>520564.95081813773</v>
      </c>
      <c r="Z173" s="98">
        <f t="shared" si="194"/>
        <v>1087829.4820800135</v>
      </c>
      <c r="AA173" s="94"/>
      <c r="AB173" s="22" t="s">
        <v>56</v>
      </c>
      <c r="AD173" s="37">
        <f t="shared" si="208"/>
        <v>0.94451448537631477</v>
      </c>
      <c r="AE173" s="37">
        <f t="shared" si="209"/>
        <v>0.56807333423420137</v>
      </c>
      <c r="AF173" s="37">
        <f t="shared" si="210"/>
        <v>1.7421927365611323</v>
      </c>
      <c r="AG173" s="37">
        <f t="shared" si="211"/>
        <v>2.3120422382973573</v>
      </c>
      <c r="AH173" s="37">
        <f t="shared" si="212"/>
        <v>2.4022144689317568</v>
      </c>
      <c r="AI173" s="37">
        <f t="shared" si="213"/>
        <v>2.5206231657377698</v>
      </c>
      <c r="AJ173" s="37">
        <f t="shared" si="214"/>
        <v>2.175252556225638</v>
      </c>
      <c r="AK173" s="37">
        <f t="shared" si="215"/>
        <v>2.1306856517516346</v>
      </c>
      <c r="AL173" s="37">
        <f t="shared" si="216"/>
        <v>3.516599419042723</v>
      </c>
      <c r="AM173" s="37">
        <f t="shared" si="217"/>
        <v>5.4741784645157585</v>
      </c>
      <c r="AN173" s="37">
        <f t="shared" si="218"/>
        <v>0.9529094354997748</v>
      </c>
      <c r="AO173" s="104">
        <f t="shared" si="167"/>
        <v>2.4339043504295965</v>
      </c>
      <c r="AP173" s="37">
        <f t="shared" si="168"/>
        <v>2.1101769263321488</v>
      </c>
      <c r="AQ173" s="37">
        <f t="shared" si="169"/>
        <v>0.72182520730752131</v>
      </c>
      <c r="AR173" s="37">
        <f t="shared" si="170"/>
        <v>1.1149853509356906</v>
      </c>
      <c r="AS173" s="37">
        <f t="shared" si="171"/>
        <v>3.9530373106564278</v>
      </c>
      <c r="AT173" s="37">
        <f t="shared" si="172"/>
        <v>1.1006495006952546</v>
      </c>
      <c r="AU173" s="37">
        <f t="shared" si="173"/>
        <v>0.65689440036564206</v>
      </c>
      <c r="AV173" s="37">
        <f t="shared" si="174"/>
        <v>0.4734512324607848</v>
      </c>
      <c r="AW173" s="37">
        <f t="shared" si="175"/>
        <v>0.74521363946665697</v>
      </c>
      <c r="AX173" s="37">
        <f t="shared" si="176"/>
        <v>0.62619234477706387</v>
      </c>
      <c r="AY173" s="37">
        <f t="shared" si="177"/>
        <v>1.246867838451434</v>
      </c>
      <c r="AZ173" s="37">
        <f t="shared" si="178"/>
        <v>3.0258026888403409</v>
      </c>
      <c r="BA173" s="104">
        <f t="shared" si="179"/>
        <v>1.9671297230149261</v>
      </c>
      <c r="BB173" s="110">
        <f t="shared" si="180"/>
        <v>2.1857156517405634</v>
      </c>
      <c r="BC173" s="35" t="s">
        <v>56</v>
      </c>
      <c r="BD173" s="58">
        <v>3260496.1593666901</v>
      </c>
      <c r="BE173" s="37">
        <f t="shared" si="197"/>
        <v>0.9391669442159174</v>
      </c>
      <c r="BF173" s="37">
        <f t="shared" si="198"/>
        <v>0.34656948061963944</v>
      </c>
      <c r="BG173" s="37">
        <f t="shared" si="199"/>
        <v>0.88740945163080642</v>
      </c>
      <c r="BH173" s="37">
        <f t="shared" si="200"/>
        <v>2.1001655948368039</v>
      </c>
      <c r="BI173" s="37">
        <f t="shared" si="201"/>
        <v>1.5658971092424596</v>
      </c>
      <c r="BJ173" s="37">
        <f t="shared" si="202"/>
        <v>1.7131320435835842</v>
      </c>
      <c r="BK173" s="37">
        <f t="shared" si="203"/>
        <v>1.3808326116403302</v>
      </c>
      <c r="BL173" s="37">
        <f t="shared" si="204"/>
        <v>0.73732263601421666</v>
      </c>
      <c r="BM173" s="37">
        <f t="shared" si="205"/>
        <v>1.8634592137111723</v>
      </c>
      <c r="BN173" s="37">
        <f t="shared" si="206"/>
        <v>5.6188594310573725</v>
      </c>
      <c r="BO173" s="37">
        <f t="shared" si="207"/>
        <v>0.24529005204991383</v>
      </c>
      <c r="BP173" s="103">
        <f t="shared" si="195"/>
        <v>17.398104568602214</v>
      </c>
      <c r="BQ173" s="33">
        <f t="shared" si="196"/>
        <v>1.6884975324877796</v>
      </c>
      <c r="BR173" s="33">
        <f t="shared" si="181"/>
        <v>0.33039469587397619</v>
      </c>
      <c r="BS173" s="33">
        <f t="shared" si="182"/>
        <v>0.39565848451147073</v>
      </c>
      <c r="BT173" s="33">
        <f t="shared" si="183"/>
        <v>2.2980072259952742</v>
      </c>
      <c r="BU173" s="33">
        <f t="shared" si="184"/>
        <v>0.41359998637781675</v>
      </c>
      <c r="BV173" s="33">
        <f t="shared" si="185"/>
        <v>0.22674260628820928</v>
      </c>
      <c r="BW173" s="33">
        <f t="shared" si="186"/>
        <v>0.18876614391633578</v>
      </c>
      <c r="BX173" s="33">
        <f t="shared" si="187"/>
        <v>0.36289116723755793</v>
      </c>
      <c r="BY173" s="33">
        <f t="shared" si="188"/>
        <v>0.4425208297399551</v>
      </c>
      <c r="BZ173" s="33">
        <f t="shared" si="189"/>
        <v>0.91199513358929418</v>
      </c>
      <c r="CA173" s="33">
        <f t="shared" si="190"/>
        <v>8.706746283132528</v>
      </c>
      <c r="CB173" s="107">
        <f t="shared" si="191"/>
        <v>15.965820089150199</v>
      </c>
      <c r="CC173" s="60">
        <f t="shared" si="192"/>
        <v>33.363924657752413</v>
      </c>
    </row>
    <row r="174" spans="1:81" x14ac:dyDescent="0.2">
      <c r="A174" s="22" t="s">
        <v>57</v>
      </c>
      <c r="B174" s="22">
        <v>24263.028157275312</v>
      </c>
      <c r="C174" s="22">
        <v>8717.5200952423838</v>
      </c>
      <c r="D174" s="22">
        <v>22296.295608744076</v>
      </c>
      <c r="E174" s="22">
        <v>56043.000796839173</v>
      </c>
      <c r="F174" s="22">
        <v>37958.728326084383</v>
      </c>
      <c r="G174" s="22">
        <v>41866.620952329999</v>
      </c>
      <c r="H174" s="22">
        <v>34740.477224297334</v>
      </c>
      <c r="I174" s="22">
        <v>18569.038857842286</v>
      </c>
      <c r="J174" s="22">
        <v>50329.769299434724</v>
      </c>
      <c r="K174" s="22">
        <v>148935.16623127836</v>
      </c>
      <c r="L174" s="22">
        <v>5712.612924437416</v>
      </c>
      <c r="M174" s="89">
        <v>449432.25847380538</v>
      </c>
      <c r="N174" s="28">
        <f>'GDP by Eco_Activity N''MN'!M174</f>
        <v>38177.529523802288</v>
      </c>
      <c r="O174" s="28">
        <f>'GDP by Eco_Activity N''MN'!N174</f>
        <v>7439.1372235425579</v>
      </c>
      <c r="P174" s="28">
        <f>'GDP by Eco_Activity N''MN'!O174</f>
        <v>10894.707332439601</v>
      </c>
      <c r="Q174" s="28">
        <f>'GDP by Eco_Activity N''MN'!P174</f>
        <v>63499.546668108502</v>
      </c>
      <c r="R174" s="28">
        <f>'GDP by Eco_Activity N''MN'!Q174</f>
        <v>8926.9107513552281</v>
      </c>
      <c r="S174" s="28">
        <f>'GDP by Eco_Activity N''MN'!R174</f>
        <v>5501.5080752827289</v>
      </c>
      <c r="T174" s="28">
        <f>'GDP by Eco_Activity N''MN'!S174</f>
        <v>3745.3687760327216</v>
      </c>
      <c r="U174" s="28">
        <f>'GDP by Eco_Activity N''MN'!T174</f>
        <v>6943.6995156703215</v>
      </c>
      <c r="V174" s="28">
        <f>'GDP by Eco_Activity N''MN'!U174</f>
        <v>12836.664705993127</v>
      </c>
      <c r="W174" s="28">
        <f>'GDP by Eco_Activity N''MN'!V174</f>
        <v>22368.915320578701</v>
      </c>
      <c r="X174" s="28">
        <f>'GDP by Eco_Activity N''MN'!W174</f>
        <v>251587.20808116524</v>
      </c>
      <c r="Y174" s="90">
        <f t="shared" si="193"/>
        <v>431921.19597397104</v>
      </c>
      <c r="Z174" s="98">
        <f t="shared" si="194"/>
        <v>881353.45444777643</v>
      </c>
      <c r="AA174" s="93"/>
      <c r="AB174" s="22" t="s">
        <v>57</v>
      </c>
      <c r="AD174" s="37">
        <f t="shared" si="208"/>
        <v>0.74838854881202121</v>
      </c>
      <c r="AE174" s="37">
        <f t="shared" si="209"/>
        <v>0.43825144059481747</v>
      </c>
      <c r="AF174" s="37">
        <f t="shared" si="210"/>
        <v>1.3425212527406563</v>
      </c>
      <c r="AG174" s="37">
        <f t="shared" si="211"/>
        <v>1.892256094605127</v>
      </c>
      <c r="AH174" s="37">
        <f t="shared" si="212"/>
        <v>1.7859796973381221</v>
      </c>
      <c r="AI174" s="37">
        <f t="shared" si="213"/>
        <v>1.8893016432855538</v>
      </c>
      <c r="AJ174" s="37">
        <f t="shared" si="214"/>
        <v>1.6784976568067211</v>
      </c>
      <c r="AK174" s="37">
        <f t="shared" si="215"/>
        <v>1.6457639549277401</v>
      </c>
      <c r="AL174" s="37">
        <f t="shared" si="216"/>
        <v>2.9130252904226803</v>
      </c>
      <c r="AM174" s="37">
        <f t="shared" si="217"/>
        <v>4.4502493555857336</v>
      </c>
      <c r="AN174" s="37">
        <f t="shared" si="218"/>
        <v>0.68064835149955383</v>
      </c>
      <c r="AO174" s="104">
        <f t="shared" si="167"/>
        <v>1.9283333768276973</v>
      </c>
      <c r="AP174" s="37">
        <f t="shared" si="168"/>
        <v>1.4633309842096713</v>
      </c>
      <c r="AQ174" s="37">
        <f t="shared" si="169"/>
        <v>0.49846865569420451</v>
      </c>
      <c r="AR174" s="37">
        <f t="shared" si="170"/>
        <v>0.9416305788800724</v>
      </c>
      <c r="AS174" s="37">
        <f t="shared" si="171"/>
        <v>3.3501669915408989</v>
      </c>
      <c r="AT174" s="37">
        <f t="shared" si="172"/>
        <v>0.72859472895194288</v>
      </c>
      <c r="AU174" s="37">
        <f t="shared" si="173"/>
        <v>0.48883296713367747</v>
      </c>
      <c r="AV174" s="37">
        <f t="shared" si="174"/>
        <v>0.28811245946725145</v>
      </c>
      <c r="AW174" s="37">
        <f t="shared" si="175"/>
        <v>0.43733236956313676</v>
      </c>
      <c r="AX174" s="37">
        <f t="shared" si="176"/>
        <v>0.55711203526778141</v>
      </c>
      <c r="AY174" s="37">
        <f t="shared" si="177"/>
        <v>0.93797040247554275</v>
      </c>
      <c r="AZ174" s="37">
        <f t="shared" si="178"/>
        <v>2.6815727148148607</v>
      </c>
      <c r="BA174" s="104">
        <f t="shared" si="179"/>
        <v>1.6321594860837674</v>
      </c>
      <c r="BB174" s="110">
        <f t="shared" si="180"/>
        <v>1.7708547817795091</v>
      </c>
      <c r="BC174" s="47" t="s">
        <v>57</v>
      </c>
      <c r="BD174" s="58">
        <v>2842390.4045804716</v>
      </c>
      <c r="BE174" s="37">
        <f t="shared" si="197"/>
        <v>0.85361349792680785</v>
      </c>
      <c r="BF174" s="37">
        <f t="shared" si="198"/>
        <v>0.30669678877307721</v>
      </c>
      <c r="BG174" s="37">
        <f t="shared" si="199"/>
        <v>0.78442059095097971</v>
      </c>
      <c r="BH174" s="37">
        <f t="shared" si="200"/>
        <v>1.9716855470144665</v>
      </c>
      <c r="BI174" s="37">
        <f t="shared" si="201"/>
        <v>1.3354509030467607</v>
      </c>
      <c r="BJ174" s="37">
        <f t="shared" si="202"/>
        <v>1.4729370351399489</v>
      </c>
      <c r="BK174" s="37">
        <f t="shared" si="203"/>
        <v>1.2222275014830317</v>
      </c>
      <c r="BL174" s="37">
        <f t="shared" si="204"/>
        <v>0.65328952799441431</v>
      </c>
      <c r="BM174" s="37">
        <f t="shared" si="205"/>
        <v>1.7706846047020501</v>
      </c>
      <c r="BN174" s="37">
        <f t="shared" si="206"/>
        <v>5.2397857096362088</v>
      </c>
      <c r="BO174" s="37">
        <f t="shared" si="207"/>
        <v>0.20097917989139075</v>
      </c>
      <c r="BP174" s="103">
        <f t="shared" si="195"/>
        <v>15.811770886559135</v>
      </c>
      <c r="BQ174" s="33">
        <f t="shared" si="196"/>
        <v>1.3431486914070545</v>
      </c>
      <c r="BR174" s="33">
        <f t="shared" si="181"/>
        <v>0.26172116298853576</v>
      </c>
      <c r="BS174" s="33">
        <f t="shared" si="182"/>
        <v>0.38329384010313766</v>
      </c>
      <c r="BT174" s="33">
        <f t="shared" si="183"/>
        <v>2.234019175049982</v>
      </c>
      <c r="BU174" s="33">
        <f t="shared" si="184"/>
        <v>0.31406349870058803</v>
      </c>
      <c r="BV174" s="33">
        <f t="shared" si="185"/>
        <v>0.19355216181482768</v>
      </c>
      <c r="BW174" s="33">
        <f t="shared" si="186"/>
        <v>0.13176827398506247</v>
      </c>
      <c r="BX174" s="33">
        <f t="shared" si="187"/>
        <v>0.2442908442302876</v>
      </c>
      <c r="BY174" s="33">
        <f t="shared" si="188"/>
        <v>0.45161511540803911</v>
      </c>
      <c r="BZ174" s="33">
        <f t="shared" si="189"/>
        <v>0.78697547263498757</v>
      </c>
      <c r="CA174" s="33">
        <f t="shared" si="190"/>
        <v>8.8512544819929033</v>
      </c>
      <c r="CB174" s="107">
        <f t="shared" si="191"/>
        <v>15.195702718315406</v>
      </c>
      <c r="CC174" s="60">
        <f t="shared" si="192"/>
        <v>31.007473604874541</v>
      </c>
    </row>
    <row r="175" spans="1:81" x14ac:dyDescent="0.2">
      <c r="A175" s="22" t="s">
        <v>58</v>
      </c>
      <c r="B175" s="22">
        <v>6358.4739889261818</v>
      </c>
      <c r="C175" s="22">
        <v>2582.3645098980442</v>
      </c>
      <c r="D175" s="22">
        <v>6637.6554795353741</v>
      </c>
      <c r="E175" s="22">
        <v>12432.817763155415</v>
      </c>
      <c r="F175" s="22">
        <v>13097.286780400033</v>
      </c>
      <c r="G175" s="22">
        <v>13989.983533592858</v>
      </c>
      <c r="H175" s="22">
        <v>10281.517045518396</v>
      </c>
      <c r="I175" s="22">
        <v>5471.3373715424877</v>
      </c>
      <c r="J175" s="22">
        <v>10428.246794982779</v>
      </c>
      <c r="K175" s="22">
        <v>34267.529718560327</v>
      </c>
      <c r="L175" s="22">
        <v>2285.0598019585791</v>
      </c>
      <c r="M175" s="89">
        <v>117832.27278807048</v>
      </c>
      <c r="N175" s="28">
        <f>'GDP by Eco_Activity N''MN'!M175</f>
        <v>16875.867673963094</v>
      </c>
      <c r="O175" s="28">
        <f>'GDP by Eco_Activity N''MN'!N175</f>
        <v>3333.3691461796934</v>
      </c>
      <c r="P175" s="28">
        <f>'GDP by Eco_Activity N''MN'!O175</f>
        <v>2005.7223592653518</v>
      </c>
      <c r="Q175" s="28">
        <f>'GDP by Eco_Activity N''MN'!P175</f>
        <v>11426.890677436433</v>
      </c>
      <c r="R175" s="28">
        <f>'GDP by Eco_Activity N''MN'!Q175</f>
        <v>4558.5009196346427</v>
      </c>
      <c r="S175" s="28">
        <f>'GDP by Eco_Activity N''MN'!R175</f>
        <v>1891.4258943922689</v>
      </c>
      <c r="T175" s="28">
        <f>'GDP by Eco_Activity N''MN'!S175</f>
        <v>2409.3440965440054</v>
      </c>
      <c r="U175" s="28">
        <f>'GDP by Eco_Activity N''MN'!T175</f>
        <v>4888.3530547912078</v>
      </c>
      <c r="V175" s="28">
        <f>'GDP by Eco_Activity N''MN'!U175</f>
        <v>1591.7099520757192</v>
      </c>
      <c r="W175" s="28">
        <f>'GDP by Eco_Activity N''MN'!V175</f>
        <v>7366.6509837113463</v>
      </c>
      <c r="X175" s="28">
        <f>'GDP by Eco_Activity N''MN'!W175</f>
        <v>32295.92008617293</v>
      </c>
      <c r="Y175" s="90">
        <f t="shared" si="193"/>
        <v>88643.754844166702</v>
      </c>
      <c r="Z175" s="98">
        <f t="shared" si="194"/>
        <v>206476.02763223718</v>
      </c>
      <c r="AA175" s="93"/>
      <c r="AB175" s="22" t="s">
        <v>58</v>
      </c>
      <c r="AD175" s="37">
        <f t="shared" si="208"/>
        <v>0.19612593656429364</v>
      </c>
      <c r="AE175" s="37">
        <f t="shared" si="209"/>
        <v>0.12982189363938379</v>
      </c>
      <c r="AF175" s="37">
        <f t="shared" si="210"/>
        <v>0.39967148382047618</v>
      </c>
      <c r="AG175" s="37">
        <f t="shared" si="211"/>
        <v>0.41978614369223055</v>
      </c>
      <c r="AH175" s="37">
        <f t="shared" si="212"/>
        <v>0.6162347715936346</v>
      </c>
      <c r="AI175" s="37">
        <f t="shared" si="213"/>
        <v>0.63132152245221618</v>
      </c>
      <c r="AJ175" s="37">
        <f t="shared" si="214"/>
        <v>0.49675489941891671</v>
      </c>
      <c r="AK175" s="37">
        <f t="shared" si="215"/>
        <v>0.48492169682389441</v>
      </c>
      <c r="AL175" s="37">
        <f t="shared" si="216"/>
        <v>0.60357412862004278</v>
      </c>
      <c r="AM175" s="37">
        <f t="shared" si="217"/>
        <v>1.0239291089300255</v>
      </c>
      <c r="AN175" s="37">
        <f t="shared" si="218"/>
        <v>0.27226108400022103</v>
      </c>
      <c r="AO175" s="104">
        <f t="shared" si="167"/>
        <v>0.5055709736018994</v>
      </c>
      <c r="AP175" s="37">
        <f t="shared" si="168"/>
        <v>0.64684594212247737</v>
      </c>
      <c r="AQ175" s="37">
        <f t="shared" si="169"/>
        <v>0.22335655161331686</v>
      </c>
      <c r="AR175" s="37">
        <f t="shared" si="170"/>
        <v>0.17335477205561806</v>
      </c>
      <c r="AS175" s="37">
        <f t="shared" si="171"/>
        <v>0.60287031911552846</v>
      </c>
      <c r="AT175" s="37">
        <f t="shared" si="172"/>
        <v>0.37205477174331175</v>
      </c>
      <c r="AU175" s="37">
        <f t="shared" si="173"/>
        <v>0.16806143323196462</v>
      </c>
      <c r="AV175" s="37">
        <f t="shared" si="174"/>
        <v>0.18533877299353332</v>
      </c>
      <c r="AW175" s="37">
        <f t="shared" si="175"/>
        <v>0.30788126990352027</v>
      </c>
      <c r="AX175" s="37">
        <f t="shared" si="176"/>
        <v>6.90803095092824E-2</v>
      </c>
      <c r="AY175" s="37">
        <f t="shared" si="177"/>
        <v>0.30889743597589092</v>
      </c>
      <c r="AZ175" s="37">
        <f t="shared" si="178"/>
        <v>0.34422997402548</v>
      </c>
      <c r="BA175" s="104">
        <f t="shared" si="179"/>
        <v>0.3349702369311589</v>
      </c>
      <c r="BB175" s="110">
        <f t="shared" si="180"/>
        <v>0.41486086996105465</v>
      </c>
      <c r="BC175" s="40" t="s">
        <v>58</v>
      </c>
      <c r="BD175" s="58">
        <v>418105.75478621869</v>
      </c>
      <c r="BE175" s="37">
        <f t="shared" si="197"/>
        <v>1.5207812655382675</v>
      </c>
      <c r="BF175" s="37">
        <f t="shared" si="198"/>
        <v>0.61763428997011316</v>
      </c>
      <c r="BG175" s="37">
        <f t="shared" si="199"/>
        <v>1.5875542021489917</v>
      </c>
      <c r="BH175" s="37">
        <f t="shared" si="200"/>
        <v>2.9736059886361597</v>
      </c>
      <c r="BI175" s="37">
        <f t="shared" si="201"/>
        <v>3.1325296603718829</v>
      </c>
      <c r="BJ175" s="37">
        <f t="shared" si="202"/>
        <v>3.3460394585446607</v>
      </c>
      <c r="BK175" s="37">
        <f t="shared" si="203"/>
        <v>2.4590709235215931</v>
      </c>
      <c r="BL175" s="37">
        <f t="shared" si="204"/>
        <v>1.3086013069444675</v>
      </c>
      <c r="BM175" s="37">
        <f t="shared" si="205"/>
        <v>2.4941648555674241</v>
      </c>
      <c r="BN175" s="37">
        <f t="shared" si="206"/>
        <v>8.1959000387549388</v>
      </c>
      <c r="BO175" s="37">
        <f t="shared" si="207"/>
        <v>0.54652675209575885</v>
      </c>
      <c r="BP175" s="103">
        <f t="shared" si="195"/>
        <v>28.182408742094257</v>
      </c>
      <c r="BQ175" s="33">
        <f t="shared" si="196"/>
        <v>4.0362677338875379</v>
      </c>
      <c r="BR175" s="33">
        <f t="shared" si="181"/>
        <v>0.79725502651454194</v>
      </c>
      <c r="BS175" s="33">
        <f t="shared" si="182"/>
        <v>0.47971651581090918</v>
      </c>
      <c r="BT175" s="33">
        <f t="shared" si="183"/>
        <v>2.7330144458975711</v>
      </c>
      <c r="BU175" s="33">
        <f t="shared" si="184"/>
        <v>1.0902746177137519</v>
      </c>
      <c r="BV175" s="33">
        <f t="shared" si="185"/>
        <v>0.45237978017293073</v>
      </c>
      <c r="BW175" s="33">
        <f t="shared" si="186"/>
        <v>0.57625231630115337</v>
      </c>
      <c r="BX175" s="33">
        <f t="shared" si="187"/>
        <v>1.1691666519372994</v>
      </c>
      <c r="BY175" s="33">
        <f t="shared" si="188"/>
        <v>0.38069553787643395</v>
      </c>
      <c r="BZ175" s="33">
        <f t="shared" si="189"/>
        <v>1.7619109278890415</v>
      </c>
      <c r="CA175" s="33">
        <f t="shared" si="190"/>
        <v>7.7243423981777362</v>
      </c>
      <c r="CB175" s="107">
        <f t="shared" si="191"/>
        <v>21.201275952178907</v>
      </c>
      <c r="CC175" s="60">
        <f t="shared" si="192"/>
        <v>49.383684694273164</v>
      </c>
    </row>
    <row r="176" spans="1:81" x14ac:dyDescent="0.2">
      <c r="A176" s="22" t="s">
        <v>59</v>
      </c>
      <c r="B176" s="22">
        <v>32304.062879014604</v>
      </c>
      <c r="C176" s="22">
        <v>12411.233428506413</v>
      </c>
      <c r="D176" s="22">
        <v>31491.23287387337</v>
      </c>
      <c r="E176" s="22">
        <v>53964.029385757181</v>
      </c>
      <c r="F176" s="22">
        <v>47672.044137393452</v>
      </c>
      <c r="G176" s="22">
        <v>112614.46602523403</v>
      </c>
      <c r="H176" s="22">
        <v>52887.099387706548</v>
      </c>
      <c r="I176" s="22">
        <v>25606.419636346807</v>
      </c>
      <c r="J176" s="22">
        <v>60337.955623327012</v>
      </c>
      <c r="K176" s="22">
        <v>63338.110927934642</v>
      </c>
      <c r="L176" s="22">
        <v>23748.897188010207</v>
      </c>
      <c r="M176" s="89">
        <v>516375.55149310426</v>
      </c>
      <c r="N176" s="28">
        <f>'GDP by Eco_Activity N''MN'!M176</f>
        <v>213656.78812506385</v>
      </c>
      <c r="O176" s="28">
        <f>'GDP by Eco_Activity N''MN'!N176</f>
        <v>18424.052798333174</v>
      </c>
      <c r="P176" s="28">
        <f>'GDP by Eco_Activity N''MN'!O176</f>
        <v>26617.479053887779</v>
      </c>
      <c r="Q176" s="28">
        <f>'GDP by Eco_Activity N''MN'!P176</f>
        <v>17201.75721062913</v>
      </c>
      <c r="R176" s="28">
        <f>'GDP by Eco_Activity N''MN'!Q176</f>
        <v>17033.807173842251</v>
      </c>
      <c r="S176" s="28">
        <f>'GDP by Eco_Activity N''MN'!R176</f>
        <v>61386.471952134525</v>
      </c>
      <c r="T176" s="28">
        <f>'GDP by Eco_Activity N''MN'!S176</f>
        <v>24976.011623181625</v>
      </c>
      <c r="U176" s="28">
        <f>'GDP by Eco_Activity N''MN'!T176</f>
        <v>34954.337808528602</v>
      </c>
      <c r="V176" s="28">
        <f>'GDP by Eco_Activity N''MN'!U176</f>
        <v>62024.867000128252</v>
      </c>
      <c r="W176" s="28">
        <f>'GDP by Eco_Activity N''MN'!V176</f>
        <v>33154.618009206693</v>
      </c>
      <c r="X176" s="28">
        <f>'GDP by Eco_Activity N''MN'!W176</f>
        <v>2312704.1868779636</v>
      </c>
      <c r="Y176" s="90">
        <f t="shared" si="193"/>
        <v>2822134.3776328997</v>
      </c>
      <c r="Z176" s="98">
        <f t="shared" si="194"/>
        <v>3338509.9291260038</v>
      </c>
      <c r="AA176" s="93"/>
      <c r="AB176" s="22" t="s">
        <v>59</v>
      </c>
      <c r="AD176" s="37">
        <f t="shared" si="208"/>
        <v>0.99641275532661844</v>
      </c>
      <c r="AE176" s="37">
        <f t="shared" si="209"/>
        <v>0.62394360668809656</v>
      </c>
      <c r="AF176" s="37">
        <f t="shared" si="210"/>
        <v>1.8961737030253549</v>
      </c>
      <c r="AG176" s="37">
        <f t="shared" si="211"/>
        <v>1.8220609539596317</v>
      </c>
      <c r="AH176" s="37">
        <f t="shared" si="212"/>
        <v>2.2429967155007238</v>
      </c>
      <c r="AI176" s="37">
        <f t="shared" si="213"/>
        <v>5.0819170709156305</v>
      </c>
      <c r="AJ176" s="37">
        <f t="shared" si="214"/>
        <v>2.5552577134859753</v>
      </c>
      <c r="AK176" s="37">
        <f t="shared" si="215"/>
        <v>2.2694832390021915</v>
      </c>
      <c r="AL176" s="37">
        <f t="shared" si="216"/>
        <v>3.4922868344069102</v>
      </c>
      <c r="AM176" s="37">
        <f t="shared" si="217"/>
        <v>1.8925710728609799</v>
      </c>
      <c r="AN176" s="37">
        <f t="shared" si="218"/>
        <v>2.829641695449451</v>
      </c>
      <c r="AO176" s="104">
        <f t="shared" si="167"/>
        <v>2.2155601698537133</v>
      </c>
      <c r="AP176" s="37">
        <f t="shared" si="168"/>
        <v>8.1893878925612693</v>
      </c>
      <c r="AQ176" s="37">
        <f t="shared" si="169"/>
        <v>1.2345266063597091</v>
      </c>
      <c r="AR176" s="37">
        <f t="shared" si="170"/>
        <v>2.3005512167556432</v>
      </c>
      <c r="AS176" s="37">
        <f t="shared" si="171"/>
        <v>0.90754599406444836</v>
      </c>
      <c r="AT176" s="37">
        <f t="shared" si="172"/>
        <v>1.3902617004388818</v>
      </c>
      <c r="AU176" s="37">
        <f t="shared" si="173"/>
        <v>5.4544555448440484</v>
      </c>
      <c r="AV176" s="37">
        <f t="shared" si="174"/>
        <v>1.9212794698576432</v>
      </c>
      <c r="AW176" s="37">
        <f t="shared" si="175"/>
        <v>2.2015156827877842</v>
      </c>
      <c r="AX176" s="37">
        <f t="shared" si="176"/>
        <v>2.6918830306070167</v>
      </c>
      <c r="AY176" s="37">
        <f t="shared" si="177"/>
        <v>1.3902350629138129</v>
      </c>
      <c r="AZ176" s="37">
        <f t="shared" si="178"/>
        <v>24.650237554881144</v>
      </c>
      <c r="BA176" s="104">
        <f t="shared" si="179"/>
        <v>10.664383777392182</v>
      </c>
      <c r="BB176" s="110">
        <f t="shared" si="180"/>
        <v>6.7078834741907318</v>
      </c>
      <c r="BC176" s="35" t="s">
        <v>59</v>
      </c>
      <c r="BD176" s="58">
        <v>8187548.2683259808</v>
      </c>
      <c r="BE176" s="37">
        <f t="shared" si="197"/>
        <v>0.39455111371965645</v>
      </c>
      <c r="BF176" s="37">
        <f t="shared" si="198"/>
        <v>0.15158669020028878</v>
      </c>
      <c r="BG176" s="37">
        <f t="shared" si="199"/>
        <v>0.38462347752744352</v>
      </c>
      <c r="BH176" s="37">
        <f t="shared" si="200"/>
        <v>0.65909876335655027</v>
      </c>
      <c r="BI176" s="37">
        <f t="shared" si="201"/>
        <v>0.58225054161592671</v>
      </c>
      <c r="BJ176" s="37">
        <f t="shared" si="202"/>
        <v>1.3754357511501925</v>
      </c>
      <c r="BK176" s="37">
        <f t="shared" si="203"/>
        <v>0.64594549741225282</v>
      </c>
      <c r="BL176" s="37">
        <f t="shared" si="204"/>
        <v>0.31274831973091105</v>
      </c>
      <c r="BM176" s="37">
        <f t="shared" si="205"/>
        <v>0.73694778517212522</v>
      </c>
      <c r="BN176" s="37">
        <f t="shared" si="206"/>
        <v>0.77359068737294545</v>
      </c>
      <c r="BO176" s="37">
        <f t="shared" si="207"/>
        <v>0.29006115640116875</v>
      </c>
      <c r="BP176" s="103">
        <f t="shared" si="195"/>
        <v>6.306839783659461</v>
      </c>
      <c r="BQ176" s="33">
        <f t="shared" si="196"/>
        <v>2.6095331730941713</v>
      </c>
      <c r="BR176" s="33">
        <f t="shared" si="181"/>
        <v>0.22502527245680765</v>
      </c>
      <c r="BS176" s="33">
        <f t="shared" si="182"/>
        <v>0.32509706424399454</v>
      </c>
      <c r="BT176" s="33">
        <f t="shared" si="183"/>
        <v>0.21009655939587135</v>
      </c>
      <c r="BU176" s="33">
        <f t="shared" si="184"/>
        <v>0.20804527332972866</v>
      </c>
      <c r="BV176" s="33">
        <f t="shared" si="185"/>
        <v>0.74975401598072722</v>
      </c>
      <c r="BW176" s="33">
        <f t="shared" si="186"/>
        <v>0.30504872526740168</v>
      </c>
      <c r="BX176" s="33">
        <f t="shared" si="187"/>
        <v>0.42692069302054131</v>
      </c>
      <c r="BY176" s="33">
        <f t="shared" si="188"/>
        <v>0.75755116143956247</v>
      </c>
      <c r="BZ176" s="33">
        <f t="shared" si="189"/>
        <v>0.40493951208162415</v>
      </c>
      <c r="CA176" s="33">
        <f t="shared" si="190"/>
        <v>28.24660217057648</v>
      </c>
      <c r="CB176" s="107">
        <f t="shared" si="191"/>
        <v>34.468613620886913</v>
      </c>
      <c r="CC176" s="60">
        <f t="shared" si="192"/>
        <v>40.775453404546376</v>
      </c>
    </row>
    <row r="177" spans="1:81" x14ac:dyDescent="0.2">
      <c r="A177" s="22" t="s">
        <v>60</v>
      </c>
      <c r="B177" s="22">
        <v>15333.486429443001</v>
      </c>
      <c r="C177" s="22">
        <v>15267.816567275</v>
      </c>
      <c r="D177" s="22">
        <v>25948.375619704799</v>
      </c>
      <c r="E177" s="22">
        <v>16481.877549648001</v>
      </c>
      <c r="F177" s="22">
        <v>13575.502431081</v>
      </c>
      <c r="G177" s="22">
        <v>32664.736869289613</v>
      </c>
      <c r="H177" s="22">
        <v>26380.8699667617</v>
      </c>
      <c r="I177" s="22">
        <v>13913.473839922101</v>
      </c>
      <c r="J177" s="22">
        <v>45463.571148741503</v>
      </c>
      <c r="K177" s="22">
        <v>48736.4325627664</v>
      </c>
      <c r="L177" s="22">
        <v>13104.449012306601</v>
      </c>
      <c r="M177" s="89">
        <v>266870.59199693968</v>
      </c>
      <c r="N177" s="28">
        <f>'GDP by Eco_Activity N''MN'!M177</f>
        <v>87530.50341640925</v>
      </c>
      <c r="O177" s="28">
        <f>'GDP by Eco_Activity N''MN'!N177</f>
        <v>49177.668189283562</v>
      </c>
      <c r="P177" s="28">
        <f>'GDP by Eco_Activity N''MN'!O177</f>
        <v>58691.271702999315</v>
      </c>
      <c r="Q177" s="28">
        <f>'GDP by Eco_Activity N''MN'!P177</f>
        <v>54469.51095716111</v>
      </c>
      <c r="R177" s="28">
        <f>'GDP by Eco_Activity N''MN'!Q177</f>
        <v>48602.837901959749</v>
      </c>
      <c r="S177" s="28">
        <f>'GDP by Eco_Activity N''MN'!R177</f>
        <v>55950.846616216688</v>
      </c>
      <c r="T177" s="28">
        <f>'GDP by Eco_Activity N''MN'!S177</f>
        <v>48180.714541698049</v>
      </c>
      <c r="U177" s="28">
        <f>'GDP by Eco_Activity N''MN'!T177</f>
        <v>58567.551865798589</v>
      </c>
      <c r="V177" s="28">
        <f>'GDP by Eco_Activity N''MN'!U177</f>
        <v>81433.988142469883</v>
      </c>
      <c r="W177" s="28">
        <f>'GDP by Eco_Activity N''MN'!V177</f>
        <v>153841.53640131425</v>
      </c>
      <c r="X177" s="28">
        <f>'GDP by Eco_Activity N''MN'!W177</f>
        <v>544196.69159250113</v>
      </c>
      <c r="Y177" s="90">
        <f t="shared" si="193"/>
        <v>1240643.1213278114</v>
      </c>
      <c r="Z177" s="98">
        <f t="shared" si="194"/>
        <v>1507513.713324751</v>
      </c>
      <c r="AA177" s="93"/>
      <c r="AB177" s="22" t="s">
        <v>60</v>
      </c>
      <c r="AD177" s="37">
        <f t="shared" si="208"/>
        <v>0.47295851048661242</v>
      </c>
      <c r="AE177" s="37">
        <f t="shared" si="209"/>
        <v>0.7675511535668732</v>
      </c>
      <c r="AF177" s="37">
        <f t="shared" si="210"/>
        <v>1.5624230300341571</v>
      </c>
      <c r="AG177" s="37">
        <f t="shared" si="211"/>
        <v>0.55650005889077681</v>
      </c>
      <c r="AH177" s="37">
        <f t="shared" si="212"/>
        <v>0.63873508919459698</v>
      </c>
      <c r="AI177" s="37">
        <f t="shared" si="213"/>
        <v>1.4740511567653647</v>
      </c>
      <c r="AJ177" s="37">
        <f t="shared" si="214"/>
        <v>1.2746004649804556</v>
      </c>
      <c r="AK177" s="37">
        <f t="shared" si="215"/>
        <v>1.2331437242861487</v>
      </c>
      <c r="AL177" s="37">
        <f t="shared" si="216"/>
        <v>2.6313757124792216</v>
      </c>
      <c r="AM177" s="37">
        <f t="shared" si="217"/>
        <v>1.4562663949305019</v>
      </c>
      <c r="AN177" s="37">
        <f t="shared" si="218"/>
        <v>1.5613733567314727</v>
      </c>
      <c r="AO177" s="104">
        <f t="shared" si="167"/>
        <v>1.1450345633600287</v>
      </c>
      <c r="AP177" s="37">
        <f t="shared" si="168"/>
        <v>3.3550127342012832</v>
      </c>
      <c r="AQ177" s="37">
        <f t="shared" si="169"/>
        <v>3.2952109116780544</v>
      </c>
      <c r="AR177" s="37">
        <f t="shared" si="170"/>
        <v>5.0726921304573969</v>
      </c>
      <c r="AS177" s="37">
        <f t="shared" si="171"/>
        <v>2.8737521325597859</v>
      </c>
      <c r="AT177" s="37">
        <f t="shared" si="172"/>
        <v>3.966856227625843</v>
      </c>
      <c r="AU177" s="37">
        <f t="shared" si="173"/>
        <v>4.9714765462088142</v>
      </c>
      <c r="AV177" s="37">
        <f t="shared" si="174"/>
        <v>3.7063010335132125</v>
      </c>
      <c r="AW177" s="37">
        <f t="shared" si="175"/>
        <v>3.6887377080730386</v>
      </c>
      <c r="AX177" s="37">
        <f t="shared" si="176"/>
        <v>3.5342400781756518</v>
      </c>
      <c r="AY177" s="37">
        <f t="shared" si="177"/>
        <v>6.4508629831973225</v>
      </c>
      <c r="AZ177" s="37">
        <f t="shared" si="178"/>
        <v>5.8003863185133762</v>
      </c>
      <c r="BA177" s="104">
        <f t="shared" si="179"/>
        <v>4.6881872392337751</v>
      </c>
      <c r="BB177" s="110">
        <f t="shared" si="180"/>
        <v>3.0289639807584172</v>
      </c>
      <c r="BC177" s="35" t="s">
        <v>60</v>
      </c>
      <c r="BD177" s="58">
        <v>3927297.7998371655</v>
      </c>
      <c r="BE177" s="37">
        <f t="shared" si="197"/>
        <v>0.39043350443347485</v>
      </c>
      <c r="BF177" s="37">
        <f t="shared" si="198"/>
        <v>0.38876136584060517</v>
      </c>
      <c r="BG177" s="37">
        <f t="shared" si="199"/>
        <v>0.6607183091840062</v>
      </c>
      <c r="BH177" s="37">
        <f t="shared" si="200"/>
        <v>0.41967475831171691</v>
      </c>
      <c r="BI177" s="37">
        <f t="shared" si="201"/>
        <v>0.34567030877169214</v>
      </c>
      <c r="BJ177" s="37">
        <f t="shared" si="202"/>
        <v>0.83173567511595281</v>
      </c>
      <c r="BK177" s="37">
        <f t="shared" si="203"/>
        <v>0.67173082641849846</v>
      </c>
      <c r="BL177" s="37">
        <f t="shared" si="204"/>
        <v>0.35427600729689979</v>
      </c>
      <c r="BM177" s="37">
        <f t="shared" si="205"/>
        <v>1.157629837763424</v>
      </c>
      <c r="BN177" s="37">
        <f t="shared" si="206"/>
        <v>1.2409660546950914</v>
      </c>
      <c r="BO177" s="37">
        <f t="shared" si="207"/>
        <v>0.33367596959033613</v>
      </c>
      <c r="BP177" s="103">
        <f t="shared" si="195"/>
        <v>6.7952726174216966</v>
      </c>
      <c r="BQ177" s="33">
        <f t="shared" si="196"/>
        <v>2.2287717376573393</v>
      </c>
      <c r="BR177" s="33">
        <f t="shared" si="181"/>
        <v>1.2522011493837462</v>
      </c>
      <c r="BS177" s="33">
        <f t="shared" si="182"/>
        <v>1.4944441367658137</v>
      </c>
      <c r="BT177" s="33">
        <f t="shared" si="183"/>
        <v>1.3869462855457393</v>
      </c>
      <c r="BU177" s="33">
        <f t="shared" si="184"/>
        <v>1.2375643605120785</v>
      </c>
      <c r="BV177" s="33">
        <f t="shared" si="185"/>
        <v>1.424665239761969</v>
      </c>
      <c r="BW177" s="33">
        <f t="shared" si="186"/>
        <v>1.2268159176443336</v>
      </c>
      <c r="BX177" s="33">
        <f t="shared" si="187"/>
        <v>1.4912938832452922</v>
      </c>
      <c r="BY177" s="33">
        <f t="shared" si="188"/>
        <v>2.0735373860837933</v>
      </c>
      <c r="BZ177" s="33">
        <f t="shared" si="189"/>
        <v>3.9172363350620589</v>
      </c>
      <c r="CA177" s="33">
        <f t="shared" si="190"/>
        <v>13.856771737938098</v>
      </c>
      <c r="CB177" s="107">
        <f t="shared" si="191"/>
        <v>31.590248169600258</v>
      </c>
      <c r="CC177" s="60">
        <f t="shared" si="192"/>
        <v>38.385520787021953</v>
      </c>
    </row>
    <row r="178" spans="1:81" x14ac:dyDescent="0.2">
      <c r="A178" s="22" t="s">
        <v>61</v>
      </c>
      <c r="B178" s="22">
        <v>461.24723059385099</v>
      </c>
      <c r="C178" s="22">
        <v>362.53882820989998</v>
      </c>
      <c r="D178" s="22">
        <v>749.51862513590004</v>
      </c>
      <c r="E178" s="22">
        <v>657.22102359493897</v>
      </c>
      <c r="F178" s="22">
        <v>860.09957666822595</v>
      </c>
      <c r="G178" s="22">
        <v>1220.5533295334581</v>
      </c>
      <c r="H178" s="22">
        <v>1126.6646118770384</v>
      </c>
      <c r="I178" s="22">
        <v>469.4435882820992</v>
      </c>
      <c r="J178" s="22">
        <v>1032.7758942206183</v>
      </c>
      <c r="K178" s="22">
        <v>663.33230593851897</v>
      </c>
      <c r="L178" s="22">
        <v>189.36855142829782</v>
      </c>
      <c r="M178" s="89">
        <v>7792.7635654828473</v>
      </c>
      <c r="N178" s="28">
        <f>'GDP by Eco_Activity N''MN'!M178</f>
        <v>508.32145764846302</v>
      </c>
      <c r="O178" s="28">
        <f>'GDP by Eco_Activity N''MN'!N178</f>
        <v>447.5246123</v>
      </c>
      <c r="P178" s="28">
        <f>'GDP by Eco_Activity N''MN'!O178</f>
        <v>469.4435882820992</v>
      </c>
      <c r="Q178" s="28">
        <f>'GDP by Eco_Activity N''MN'!P178</f>
        <v>514.42131199999994</v>
      </c>
      <c r="R178" s="28">
        <f>'GDP by Eco_Activity N''MN'!Q178</f>
        <v>361.52148519999997</v>
      </c>
      <c r="S178" s="28">
        <f>'GDP by Eco_Activity N''MN'!R178</f>
        <v>428.17545999999999</v>
      </c>
      <c r="T178" s="28">
        <f>'GDP by Eco_Activity N''MN'!S178</f>
        <v>266.32564000000002</v>
      </c>
      <c r="U178" s="28">
        <f>'GDP by Eco_Activity N''MN'!T178</f>
        <v>415.75240000000002</v>
      </c>
      <c r="V178" s="28">
        <f>'GDP by Eco_Activity N''MN'!U178</f>
        <v>369.73246510000001</v>
      </c>
      <c r="W178" s="28">
        <f>'GDP by Eco_Activity N''MN'!V178</f>
        <v>466.48632140000001</v>
      </c>
      <c r="X178" s="28">
        <f>'GDP by Eco_Activity N''MN'!W178</f>
        <v>2487.1576152630832</v>
      </c>
      <c r="Y178" s="90">
        <f t="shared" si="193"/>
        <v>6734.862357193645</v>
      </c>
      <c r="Z178" s="98">
        <f t="shared" si="194"/>
        <v>14527.625922676492</v>
      </c>
      <c r="AA178" s="93"/>
      <c r="AB178" s="22" t="s">
        <v>61</v>
      </c>
      <c r="AD178" s="37">
        <f t="shared" si="208"/>
        <v>1.4227084241510445E-2</v>
      </c>
      <c r="AE178" s="37">
        <f t="shared" si="209"/>
        <v>1.8225729565138227E-2</v>
      </c>
      <c r="AF178" s="37">
        <f t="shared" si="210"/>
        <v>4.5130576900643427E-2</v>
      </c>
      <c r="AG178" s="37">
        <f t="shared" si="211"/>
        <v>2.2190647711895616E-2</v>
      </c>
      <c r="AH178" s="37">
        <f t="shared" si="212"/>
        <v>4.0468172917241217E-2</v>
      </c>
      <c r="AI178" s="37">
        <f t="shared" si="213"/>
        <v>5.5079520600214135E-2</v>
      </c>
      <c r="AJ178" s="37">
        <f t="shared" si="214"/>
        <v>5.4435173668830127E-2</v>
      </c>
      <c r="AK178" s="37">
        <f t="shared" si="215"/>
        <v>4.16065334550327E-2</v>
      </c>
      <c r="AL178" s="37">
        <f t="shared" si="216"/>
        <v>5.9775801500392529E-2</v>
      </c>
      <c r="AM178" s="37">
        <f t="shared" si="217"/>
        <v>1.9820665875902012E-2</v>
      </c>
      <c r="AN178" s="37">
        <f t="shared" si="218"/>
        <v>2.2562948699735845E-2</v>
      </c>
      <c r="AO178" s="104">
        <f t="shared" si="167"/>
        <v>3.3435619712916573E-2</v>
      </c>
      <c r="AP178" s="37">
        <f t="shared" si="168"/>
        <v>1.9483778761846326E-2</v>
      </c>
      <c r="AQ178" s="37">
        <f t="shared" si="169"/>
        <v>2.9986944074278089E-2</v>
      </c>
      <c r="AR178" s="37">
        <f t="shared" si="170"/>
        <v>4.0574053464419862E-2</v>
      </c>
      <c r="AS178" s="37">
        <f t="shared" si="171"/>
        <v>2.7140308705118792E-2</v>
      </c>
      <c r="AT178" s="37">
        <f t="shared" si="172"/>
        <v>2.9506584736450923E-2</v>
      </c>
      <c r="AU178" s="37">
        <f t="shared" si="173"/>
        <v>3.8045255537477465E-2</v>
      </c>
      <c r="AV178" s="37">
        <f t="shared" si="174"/>
        <v>2.0487097465704786E-2</v>
      </c>
      <c r="AW178" s="37">
        <f t="shared" si="175"/>
        <v>2.6185174320004913E-2</v>
      </c>
      <c r="AX178" s="37">
        <f t="shared" si="176"/>
        <v>1.6046411653976349E-2</v>
      </c>
      <c r="AY178" s="37">
        <f t="shared" si="177"/>
        <v>1.9560642809996281E-2</v>
      </c>
      <c r="AZ178" s="37">
        <f t="shared" si="178"/>
        <v>2.6509670540887827E-2</v>
      </c>
      <c r="BA178" s="104">
        <f t="shared" si="179"/>
        <v>2.5449942226091919E-2</v>
      </c>
      <c r="BB178" s="110">
        <f t="shared" si="180"/>
        <v>2.9189555794269597E-2</v>
      </c>
      <c r="BC178" s="35" t="s">
        <v>61</v>
      </c>
      <c r="BD178" s="58">
        <v>22251.626084571504</v>
      </c>
      <c r="BE178" s="37">
        <f t="shared" si="197"/>
        <v>2.0728697706890897</v>
      </c>
      <c r="BF178" s="37">
        <f t="shared" si="198"/>
        <v>1.6292689209858313</v>
      </c>
      <c r="BG178" s="37">
        <f t="shared" si="199"/>
        <v>3.3683768650758963</v>
      </c>
      <c r="BH178" s="37">
        <f t="shared" si="200"/>
        <v>2.9535864978902953</v>
      </c>
      <c r="BI178" s="37">
        <f t="shared" si="201"/>
        <v>3.86533358685453</v>
      </c>
      <c r="BJ178" s="37">
        <f t="shared" si="202"/>
        <v>5.485232067510549</v>
      </c>
      <c r="BK178" s="37">
        <f t="shared" si="203"/>
        <v>5.0632911392405067</v>
      </c>
      <c r="BL178" s="37">
        <f t="shared" si="204"/>
        <v>2.109704641350211</v>
      </c>
      <c r="BM178" s="37">
        <f t="shared" si="205"/>
        <v>4.6413502109704634</v>
      </c>
      <c r="BN178" s="37">
        <f t="shared" si="206"/>
        <v>2.981050928221602</v>
      </c>
      <c r="BO178" s="37">
        <f t="shared" si="207"/>
        <v>0.85103241762452286</v>
      </c>
      <c r="BP178" s="103">
        <f t="shared" si="195"/>
        <v>35.021097046413502</v>
      </c>
      <c r="BQ178" s="33">
        <f t="shared" si="196"/>
        <v>2.2844238695926822</v>
      </c>
      <c r="BR178" s="33">
        <f t="shared" si="181"/>
        <v>2.0111995887361145</v>
      </c>
      <c r="BS178" s="33">
        <f t="shared" si="182"/>
        <v>2.109704641350211</v>
      </c>
      <c r="BT178" s="33">
        <f t="shared" si="183"/>
        <v>2.311836941915367</v>
      </c>
      <c r="BU178" s="33">
        <f t="shared" si="184"/>
        <v>1.6246969269839844</v>
      </c>
      <c r="BV178" s="33">
        <f t="shared" si="185"/>
        <v>1.9242434614559778</v>
      </c>
      <c r="BW178" s="33">
        <f t="shared" si="186"/>
        <v>1.1968816974893393</v>
      </c>
      <c r="BX178" s="33">
        <f t="shared" si="187"/>
        <v>1.8684135641137172</v>
      </c>
      <c r="BY178" s="33">
        <f t="shared" si="188"/>
        <v>1.6615975106482648</v>
      </c>
      <c r="BZ178" s="33">
        <f t="shared" si="189"/>
        <v>2.0964145255139139</v>
      </c>
      <c r="CA178" s="33">
        <f t="shared" si="190"/>
        <v>11.177419599853833</v>
      </c>
      <c r="CB178" s="107">
        <f t="shared" si="191"/>
        <v>30.266832327653404</v>
      </c>
      <c r="CC178" s="60">
        <f t="shared" si="192"/>
        <v>65.287929374066906</v>
      </c>
    </row>
    <row r="179" spans="1:81" x14ac:dyDescent="0.2">
      <c r="A179" s="22" t="s">
        <v>62</v>
      </c>
      <c r="B179" s="22">
        <v>68638.707227354258</v>
      </c>
      <c r="C179" s="22">
        <v>42407.902308805315</v>
      </c>
      <c r="D179" s="22">
        <v>39016.982417353058</v>
      </c>
      <c r="E179" s="22">
        <v>53380.045087599254</v>
      </c>
      <c r="F179" s="22">
        <v>81167.599628752592</v>
      </c>
      <c r="G179" s="22">
        <v>46701.182084249944</v>
      </c>
      <c r="H179" s="22">
        <v>63667.603708081413</v>
      </c>
      <c r="I179" s="22">
        <v>43776.837770501756</v>
      </c>
      <c r="J179" s="22">
        <v>48314.52618754319</v>
      </c>
      <c r="K179" s="22">
        <v>72890.968452848538</v>
      </c>
      <c r="L179" s="22">
        <v>18622.760668715964</v>
      </c>
      <c r="M179" s="89">
        <v>578585.11554180516</v>
      </c>
      <c r="N179" s="28">
        <f>'GDP by Eco_Activity N''MN'!M179</f>
        <v>82566.799999999974</v>
      </c>
      <c r="O179" s="28">
        <f>'GDP by Eco_Activity N''MN'!N179</f>
        <v>21623.194880353007</v>
      </c>
      <c r="P179" s="28">
        <f>'GDP by Eco_Activity N''MN'!O179</f>
        <v>37801.216634406956</v>
      </c>
      <c r="Q179" s="28">
        <f>'GDP by Eco_Activity N''MN'!P179</f>
        <v>53321.289818931895</v>
      </c>
      <c r="R179" s="28">
        <f>'GDP by Eco_Activity N''MN'!Q179</f>
        <v>19238.668982965282</v>
      </c>
      <c r="S179" s="28">
        <f>'GDP by Eco_Activity N''MN'!R179</f>
        <v>20623.265313999997</v>
      </c>
      <c r="T179" s="28">
        <f>'GDP by Eco_Activity N''MN'!S179</f>
        <v>46711.019884959736</v>
      </c>
      <c r="U179" s="28">
        <f>'GDP by Eco_Activity N''MN'!T179</f>
        <v>31356.495125999994</v>
      </c>
      <c r="V179" s="28">
        <f>'GDP by Eco_Activity N''MN'!U179</f>
        <v>36105.50461520876</v>
      </c>
      <c r="W179" s="28">
        <f>'GDP by Eco_Activity N''MN'!V179</f>
        <v>31238.756982365292</v>
      </c>
      <c r="X179" s="28">
        <f>'GDP by Eco_Activity N''MN'!W179</f>
        <v>1050553.3340744465</v>
      </c>
      <c r="Y179" s="90">
        <f t="shared" si="193"/>
        <v>1431139.5463136374</v>
      </c>
      <c r="Z179" s="98">
        <f t="shared" si="194"/>
        <v>2009724.6618554424</v>
      </c>
      <c r="AA179" s="93"/>
      <c r="AB179" s="22" t="s">
        <v>62</v>
      </c>
      <c r="AD179" s="37">
        <f t="shared" si="208"/>
        <v>2.1171480394465902</v>
      </c>
      <c r="AE179" s="37">
        <f t="shared" si="209"/>
        <v>2.1319508388149537</v>
      </c>
      <c r="AF179" s="37">
        <f t="shared" si="210"/>
        <v>2.3493197718710888</v>
      </c>
      <c r="AG179" s="37">
        <f t="shared" si="211"/>
        <v>1.8023430974631727</v>
      </c>
      <c r="AH179" s="37">
        <f t="shared" si="212"/>
        <v>3.818981599523334</v>
      </c>
      <c r="AI179" s="37">
        <f t="shared" si="213"/>
        <v>2.1074693406858502</v>
      </c>
      <c r="AJ179" s="37">
        <f t="shared" si="214"/>
        <v>3.0761213482632304</v>
      </c>
      <c r="AK179" s="37">
        <f t="shared" si="215"/>
        <v>3.8799176529798483</v>
      </c>
      <c r="AL179" s="37">
        <f t="shared" si="216"/>
        <v>2.7963854918898452</v>
      </c>
      <c r="AM179" s="37">
        <f t="shared" si="217"/>
        <v>2.1780147267676297</v>
      </c>
      <c r="AN179" s="37">
        <f t="shared" si="218"/>
        <v>2.2188710345328624</v>
      </c>
      <c r="AO179" s="104">
        <f t="shared" si="167"/>
        <v>2.4824764324299164</v>
      </c>
      <c r="AP179" s="37">
        <f t="shared" si="168"/>
        <v>3.1647557663917101</v>
      </c>
      <c r="AQ179" s="37">
        <f t="shared" si="169"/>
        <v>1.4488891063486249</v>
      </c>
      <c r="AR179" s="37">
        <f t="shared" si="170"/>
        <v>3.2671627071470004</v>
      </c>
      <c r="AS179" s="37">
        <f t="shared" si="171"/>
        <v>2.8131732346285827</v>
      </c>
      <c r="AT179" s="37">
        <f t="shared" si="172"/>
        <v>1.5702176490239625</v>
      </c>
      <c r="AU179" s="37">
        <f t="shared" si="173"/>
        <v>1.8324669958626898</v>
      </c>
      <c r="AV179" s="37">
        <f t="shared" si="174"/>
        <v>3.5932447852397709</v>
      </c>
      <c r="AW179" s="37">
        <f t="shared" si="175"/>
        <v>1.9749141338419076</v>
      </c>
      <c r="AX179" s="37">
        <f t="shared" si="176"/>
        <v>1.5669811139616439</v>
      </c>
      <c r="AY179" s="37">
        <f t="shared" si="177"/>
        <v>1.3098994314055459</v>
      </c>
      <c r="AZ179" s="37">
        <f t="shared" si="178"/>
        <v>11.197449892615261</v>
      </c>
      <c r="BA179" s="104">
        <f t="shared" si="179"/>
        <v>5.4080420414611652</v>
      </c>
      <c r="BB179" s="110">
        <f t="shared" si="180"/>
        <v>4.0380286813952653</v>
      </c>
      <c r="BC179" s="35" t="s">
        <v>62</v>
      </c>
      <c r="BD179" s="58">
        <v>2552449.734585824</v>
      </c>
      <c r="BE179" s="37">
        <f t="shared" si="197"/>
        <v>2.689130614299521</v>
      </c>
      <c r="BF179" s="37">
        <f t="shared" si="198"/>
        <v>1.6614588618210999</v>
      </c>
      <c r="BG179" s="37">
        <f t="shared" si="199"/>
        <v>1.52860923718383</v>
      </c>
      <c r="BH179" s="37">
        <f t="shared" si="200"/>
        <v>2.0913260059266565</v>
      </c>
      <c r="BI179" s="37">
        <f t="shared" si="201"/>
        <v>3.179988170929577</v>
      </c>
      <c r="BJ179" s="37">
        <f t="shared" si="202"/>
        <v>1.8296611859362613</v>
      </c>
      <c r="BK179" s="37">
        <f t="shared" si="203"/>
        <v>2.4943724785402095</v>
      </c>
      <c r="BL179" s="37">
        <f t="shared" si="204"/>
        <v>1.7150910820034326</v>
      </c>
      <c r="BM179" s="37">
        <f t="shared" si="205"/>
        <v>1.8928688597812093</v>
      </c>
      <c r="BN179" s="37">
        <f t="shared" si="206"/>
        <v>2.8557259116672191</v>
      </c>
      <c r="BO179" s="37">
        <f t="shared" si="207"/>
        <v>0.72960342436431203</v>
      </c>
      <c r="BP179" s="103">
        <f t="shared" si="195"/>
        <v>22.667835832453324</v>
      </c>
      <c r="BQ179" s="33">
        <f t="shared" si="196"/>
        <v>3.2348061112121282</v>
      </c>
      <c r="BR179" s="33">
        <f t="shared" si="181"/>
        <v>0.84715458202203231</v>
      </c>
      <c r="BS179" s="33">
        <f t="shared" si="182"/>
        <v>1.4809779061345867</v>
      </c>
      <c r="BT179" s="33">
        <f t="shared" si="183"/>
        <v>2.0890240891495613</v>
      </c>
      <c r="BU179" s="33">
        <f t="shared" si="184"/>
        <v>0.75373351029328173</v>
      </c>
      <c r="BV179" s="33">
        <f t="shared" si="185"/>
        <v>0.8079792927771976</v>
      </c>
      <c r="BW179" s="33">
        <f t="shared" si="186"/>
        <v>1.8300466117715477</v>
      </c>
      <c r="BX179" s="33">
        <f t="shared" si="187"/>
        <v>1.2284862930351923</v>
      </c>
      <c r="BY179" s="33">
        <f t="shared" si="188"/>
        <v>1.4145432180691879</v>
      </c>
      <c r="BZ179" s="33">
        <f t="shared" si="189"/>
        <v>1.2238735423102969</v>
      </c>
      <c r="CA179" s="33">
        <f t="shared" si="190"/>
        <v>41.158629681885415</v>
      </c>
      <c r="CB179" s="107">
        <f t="shared" si="191"/>
        <v>56.069254838660427</v>
      </c>
      <c r="CC179" s="60">
        <f t="shared" si="192"/>
        <v>78.737090671113748</v>
      </c>
    </row>
    <row r="180" spans="1:81" x14ac:dyDescent="0.2">
      <c r="A180" s="22" t="s">
        <v>63</v>
      </c>
      <c r="B180" s="22">
        <v>26521.19302106469</v>
      </c>
      <c r="C180" s="22">
        <v>68643.289963954958</v>
      </c>
      <c r="D180" s="22">
        <v>50728.561757746393</v>
      </c>
      <c r="E180" s="22">
        <v>60923.925850406704</v>
      </c>
      <c r="F180" s="22">
        <v>64560.741696560021</v>
      </c>
      <c r="G180" s="22">
        <v>50902.394406573418</v>
      </c>
      <c r="H180" s="22">
        <v>46415.047260871572</v>
      </c>
      <c r="I180" s="22">
        <v>69201.367204898328</v>
      </c>
      <c r="J180" s="22">
        <v>67092.7621317249</v>
      </c>
      <c r="K180" s="22">
        <v>31140.547401078904</v>
      </c>
      <c r="L180" s="22">
        <v>46013.666517909434</v>
      </c>
      <c r="M180" s="89">
        <v>582143.49721278925</v>
      </c>
      <c r="N180" s="28">
        <f>'GDP by Eco_Activity N''MN'!M180</f>
        <v>26385.594718909448</v>
      </c>
      <c r="O180" s="28">
        <f>'GDP by Eco_Activity N''MN'!N180</f>
        <v>52087.935499924642</v>
      </c>
      <c r="P180" s="28">
        <f>'GDP by Eco_Activity N''MN'!O180</f>
        <v>22408.235961995168</v>
      </c>
      <c r="Q180" s="28">
        <f>'GDP by Eco_Activity N''MN'!P180</f>
        <v>44644.99330693626</v>
      </c>
      <c r="R180" s="28">
        <f>'GDP by Eco_Activity N''MN'!Q180</f>
        <v>25845.283160780389</v>
      </c>
      <c r="S180" s="28">
        <f>'GDP by Eco_Activity N''MN'!R180</f>
        <v>2734.7338921824785</v>
      </c>
      <c r="T180" s="28">
        <f>'GDP by Eco_Activity N''MN'!S180</f>
        <v>29954.410843102269</v>
      </c>
      <c r="U180" s="28">
        <f>'GDP by Eco_Activity N''MN'!T180</f>
        <v>38746.466447130289</v>
      </c>
      <c r="V180" s="28">
        <f>'GDP by Eco_Activity N''MN'!U180</f>
        <v>17676.930401082849</v>
      </c>
      <c r="W180" s="28">
        <f>'GDP by Eco_Activity N''MN'!V180</f>
        <v>32344.365834994831</v>
      </c>
      <c r="X180" s="28">
        <f>'GDP by Eco_Activity N''MN'!W180</f>
        <v>10178.298775766183</v>
      </c>
      <c r="Y180" s="90">
        <f t="shared" si="193"/>
        <v>303007.24884280475</v>
      </c>
      <c r="Z180" s="98">
        <f t="shared" si="194"/>
        <v>885150.74605559395</v>
      </c>
      <c r="AA180" s="93"/>
      <c r="AB180" s="22" t="s">
        <v>63</v>
      </c>
      <c r="AD180" s="37">
        <f t="shared" si="208"/>
        <v>0.81804122012884861</v>
      </c>
      <c r="AE180" s="37">
        <f t="shared" si="209"/>
        <v>3.4508690986888517</v>
      </c>
      <c r="AF180" s="37">
        <f t="shared" si="210"/>
        <v>3.0545061599395282</v>
      </c>
      <c r="AG180" s="37">
        <f t="shared" si="211"/>
        <v>2.0570574087496922</v>
      </c>
      <c r="AH180" s="37">
        <f t="shared" si="212"/>
        <v>3.0376195146641018</v>
      </c>
      <c r="AI180" s="37">
        <f t="shared" si="213"/>
        <v>2.2970561084690648</v>
      </c>
      <c r="AJ180" s="37">
        <f t="shared" si="214"/>
        <v>2.2425583726137752</v>
      </c>
      <c r="AK180" s="37">
        <f t="shared" si="215"/>
        <v>6.1332800609354834</v>
      </c>
      <c r="AL180" s="37">
        <f t="shared" si="216"/>
        <v>3.8832467466967473</v>
      </c>
      <c r="AM180" s="37">
        <f t="shared" si="217"/>
        <v>0.93049347921655645</v>
      </c>
      <c r="AN180" s="37">
        <f t="shared" si="218"/>
        <v>5.4824520190906529</v>
      </c>
      <c r="AO180" s="104">
        <f t="shared" si="167"/>
        <v>2.4977440195117868</v>
      </c>
      <c r="AP180" s="37">
        <f t="shared" si="168"/>
        <v>1.0113503616022825</v>
      </c>
      <c r="AQ180" s="37">
        <f t="shared" si="169"/>
        <v>3.4902169977944797</v>
      </c>
      <c r="AR180" s="37">
        <f t="shared" si="170"/>
        <v>1.9367459406410579</v>
      </c>
      <c r="AS180" s="37">
        <f t="shared" si="171"/>
        <v>2.3554212708983031</v>
      </c>
      <c r="AT180" s="37">
        <f t="shared" si="172"/>
        <v>2.109434899005374</v>
      </c>
      <c r="AU180" s="37">
        <f t="shared" si="173"/>
        <v>0.24299302382972335</v>
      </c>
      <c r="AV180" s="37">
        <f t="shared" si="174"/>
        <v>2.3042427851497904</v>
      </c>
      <c r="AW180" s="37">
        <f t="shared" si="175"/>
        <v>2.4403538697607714</v>
      </c>
      <c r="AX180" s="37">
        <f t="shared" si="176"/>
        <v>0.76717986319580189</v>
      </c>
      <c r="AY180" s="37">
        <f t="shared" si="177"/>
        <v>1.3562596757723087</v>
      </c>
      <c r="AZ180" s="37">
        <f t="shared" si="178"/>
        <v>0.10848662969988028</v>
      </c>
      <c r="BA180" s="104">
        <f t="shared" si="179"/>
        <v>1.1450147854765895</v>
      </c>
      <c r="BB180" s="110">
        <f t="shared" si="180"/>
        <v>1.7784844699228748</v>
      </c>
      <c r="BC180" s="35" t="s">
        <v>63</v>
      </c>
      <c r="BD180" s="58">
        <v>2116348.4602399152</v>
      </c>
      <c r="BE180" s="37">
        <f t="shared" si="197"/>
        <v>1.2531581409829917</v>
      </c>
      <c r="BF180" s="37">
        <f t="shared" si="198"/>
        <v>3.243477681183625</v>
      </c>
      <c r="BG180" s="37">
        <f t="shared" si="199"/>
        <v>2.3969853127114833</v>
      </c>
      <c r="BH180" s="37">
        <f t="shared" si="200"/>
        <v>2.8787284795009702</v>
      </c>
      <c r="BI180" s="37">
        <f t="shared" si="201"/>
        <v>3.0505723849106223</v>
      </c>
      <c r="BJ180" s="37">
        <f t="shared" si="202"/>
        <v>2.4051991136092483</v>
      </c>
      <c r="BK180" s="37">
        <f t="shared" si="203"/>
        <v>2.1931665854123961</v>
      </c>
      <c r="BL180" s="37">
        <f t="shared" si="204"/>
        <v>3.2698474993599813</v>
      </c>
      <c r="BM180" s="37">
        <f t="shared" si="205"/>
        <v>3.1702133836749677</v>
      </c>
      <c r="BN180" s="37">
        <f t="shared" si="206"/>
        <v>1.4714281691375497</v>
      </c>
      <c r="BO180" s="37">
        <f t="shared" si="207"/>
        <v>2.1742008644783004</v>
      </c>
      <c r="BP180" s="103">
        <f t="shared" si="195"/>
        <v>27.506977614962135</v>
      </c>
      <c r="BQ180" s="33">
        <f t="shared" si="196"/>
        <v>1.2467509587678347</v>
      </c>
      <c r="BR180" s="33">
        <f t="shared" si="181"/>
        <v>2.4612173504744965</v>
      </c>
      <c r="BS180" s="33">
        <f t="shared" si="182"/>
        <v>1.0588159928755261</v>
      </c>
      <c r="BT180" s="33">
        <f t="shared" si="183"/>
        <v>2.1095294156745426</v>
      </c>
      <c r="BU180" s="33">
        <f t="shared" si="184"/>
        <v>1.2212205903866367</v>
      </c>
      <c r="BV180" s="33">
        <f t="shared" si="185"/>
        <v>0.12921945244652489</v>
      </c>
      <c r="BW180" s="33">
        <f t="shared" si="186"/>
        <v>1.4153817958554213</v>
      </c>
      <c r="BX180" s="33">
        <f t="shared" si="187"/>
        <v>1.8308169554808513</v>
      </c>
      <c r="BY180" s="33">
        <f t="shared" si="188"/>
        <v>0.83525613731298964</v>
      </c>
      <c r="BZ180" s="33">
        <f t="shared" si="189"/>
        <v>1.5283100322395955</v>
      </c>
      <c r="CA180" s="33">
        <f t="shared" si="190"/>
        <v>0.48093681012305234</v>
      </c>
      <c r="CB180" s="107">
        <f t="shared" si="191"/>
        <v>14.317455491637469</v>
      </c>
      <c r="CC180" s="60">
        <f t="shared" si="192"/>
        <v>41.824433106599606</v>
      </c>
    </row>
    <row r="181" spans="1:81" x14ac:dyDescent="0.2">
      <c r="A181" s="22" t="s">
        <v>64</v>
      </c>
      <c r="B181" s="22">
        <v>22787.879113300402</v>
      </c>
      <c r="C181" s="22">
        <v>45218.378875161303</v>
      </c>
      <c r="D181" s="22">
        <v>10288.932982447288</v>
      </c>
      <c r="E181" s="22">
        <v>19079.139111888209</v>
      </c>
      <c r="F181" s="22">
        <v>18608.927469935486</v>
      </c>
      <c r="G181" s="22">
        <v>34759.423600997397</v>
      </c>
      <c r="H181" s="22">
        <v>2194.0941293077462</v>
      </c>
      <c r="I181" s="22">
        <v>14835.002708600561</v>
      </c>
      <c r="J181" s="22">
        <v>1138.5610141786399</v>
      </c>
      <c r="K181" s="22">
        <v>6533.1725547117903</v>
      </c>
      <c r="L181" s="22">
        <v>386.40259601841626</v>
      </c>
      <c r="M181" s="89">
        <v>175829.91415654725</v>
      </c>
      <c r="N181" s="28">
        <f>'GDP by Eco_Activity N''MN'!M181</f>
        <v>86823.555419530225</v>
      </c>
      <c r="O181" s="28">
        <f>'GDP by Eco_Activity N''MN'!N181</f>
        <v>6697.5305087691986</v>
      </c>
      <c r="P181" s="28">
        <f>'GDP by Eco_Activity N''MN'!O181</f>
        <v>3733.182494097151</v>
      </c>
      <c r="Q181" s="28">
        <f>'GDP by Eco_Activity N''MN'!P181</f>
        <v>7816.1386604735935</v>
      </c>
      <c r="R181" s="28">
        <f>'GDP by Eco_Activity N''MN'!Q181</f>
        <v>3677.643549806427</v>
      </c>
      <c r="S181" s="28">
        <f>'GDP by Eco_Activity N''MN'!R181</f>
        <v>7437.5773671784245</v>
      </c>
      <c r="T181" s="28">
        <f>'GDP by Eco_Activity N''MN'!S181</f>
        <v>4502.1269026413074</v>
      </c>
      <c r="U181" s="28">
        <f>'GDP by Eco_Activity N''MN'!T181</f>
        <v>7287.3691228852485</v>
      </c>
      <c r="V181" s="28">
        <f>'GDP by Eco_Activity N''MN'!U181</f>
        <v>6130.5013362711325</v>
      </c>
      <c r="W181" s="28">
        <f>'GDP by Eco_Activity N''MN'!V181</f>
        <v>5142.7826033975825</v>
      </c>
      <c r="X181" s="28">
        <f>'GDP by Eco_Activity N''MN'!W181</f>
        <v>61651.439381477656</v>
      </c>
      <c r="Y181" s="90">
        <f t="shared" si="193"/>
        <v>200899.84734652794</v>
      </c>
      <c r="Z181" s="98">
        <f t="shared" si="194"/>
        <v>376729.76150307519</v>
      </c>
      <c r="AA181" s="93"/>
      <c r="AB181" s="22" t="s">
        <v>64</v>
      </c>
      <c r="AD181" s="37">
        <f t="shared" si="208"/>
        <v>0.70288785346823768</v>
      </c>
      <c r="AE181" s="37">
        <f t="shared" si="209"/>
        <v>2.273240493499626</v>
      </c>
      <c r="AF181" s="37">
        <f t="shared" si="210"/>
        <v>0.61952493989820523</v>
      </c>
      <c r="AG181" s="37">
        <f t="shared" si="211"/>
        <v>0.64419493515639337</v>
      </c>
      <c r="AH181" s="37">
        <f t="shared" si="212"/>
        <v>0.87556059215250348</v>
      </c>
      <c r="AI181" s="37">
        <f t="shared" si="213"/>
        <v>1.5685774164530053</v>
      </c>
      <c r="AJ181" s="37">
        <f t="shared" si="214"/>
        <v>0.10600838414161777</v>
      </c>
      <c r="AK181" s="37">
        <f t="shared" si="215"/>
        <v>1.3148183336779984</v>
      </c>
      <c r="AL181" s="37">
        <f t="shared" si="216"/>
        <v>6.5898514441013439E-2</v>
      </c>
      <c r="AM181" s="37">
        <f t="shared" si="217"/>
        <v>0.19521411690230195</v>
      </c>
      <c r="AN181" s="37">
        <f t="shared" si="218"/>
        <v>4.6039228191009279E-2</v>
      </c>
      <c r="AO181" s="104">
        <f t="shared" si="167"/>
        <v>0.75441556701827295</v>
      </c>
      <c r="AP181" s="37">
        <f t="shared" si="168"/>
        <v>3.3279156715845657</v>
      </c>
      <c r="AQ181" s="37">
        <f t="shared" si="169"/>
        <v>0.44877637404130144</v>
      </c>
      <c r="AR181" s="37">
        <f t="shared" si="170"/>
        <v>0.32265931389590552</v>
      </c>
      <c r="AS181" s="37">
        <f t="shared" si="171"/>
        <v>0.41237097137854783</v>
      </c>
      <c r="AT181" s="37">
        <f t="shared" si="172"/>
        <v>0.3001611397253286</v>
      </c>
      <c r="AU181" s="37">
        <f t="shared" si="173"/>
        <v>0.66086116078222235</v>
      </c>
      <c r="AV181" s="37">
        <f t="shared" si="174"/>
        <v>0.34632607156180706</v>
      </c>
      <c r="AW181" s="37">
        <f t="shared" si="175"/>
        <v>0.45897758092790697</v>
      </c>
      <c r="AX181" s="37">
        <f t="shared" si="176"/>
        <v>0.26606413386082356</v>
      </c>
      <c r="AY181" s="37">
        <f t="shared" si="177"/>
        <v>0.21564648080702092</v>
      </c>
      <c r="AZ181" s="37">
        <f t="shared" si="178"/>
        <v>0.65711933025266378</v>
      </c>
      <c r="BA181" s="104">
        <f t="shared" si="179"/>
        <v>0.75916763209550087</v>
      </c>
      <c r="BB181" s="110">
        <f t="shared" si="180"/>
        <v>0.75694228714900325</v>
      </c>
      <c r="BC181" s="35" t="s">
        <v>64</v>
      </c>
      <c r="BD181" s="58">
        <v>682697.03984019463</v>
      </c>
      <c r="BE181" s="37">
        <f t="shared" si="197"/>
        <v>3.3379197189187431</v>
      </c>
      <c r="BF181" s="37">
        <f t="shared" si="198"/>
        <v>6.623491275975943</v>
      </c>
      <c r="BG181" s="37">
        <f t="shared" si="199"/>
        <v>1.5071008634892742</v>
      </c>
      <c r="BH181" s="37">
        <f t="shared" si="200"/>
        <v>2.7946714279520304</v>
      </c>
      <c r="BI181" s="37">
        <f t="shared" si="201"/>
        <v>2.725795833872585</v>
      </c>
      <c r="BJ181" s="37">
        <f t="shared" si="202"/>
        <v>5.0914859113983946</v>
      </c>
      <c r="BK181" s="37">
        <f t="shared" si="203"/>
        <v>0.32138620812261598</v>
      </c>
      <c r="BL181" s="37">
        <f t="shared" si="204"/>
        <v>2.1729994189037543</v>
      </c>
      <c r="BM181" s="37">
        <f t="shared" si="205"/>
        <v>0.16677397846124448</v>
      </c>
      <c r="BN181" s="37">
        <f t="shared" si="206"/>
        <v>0.95696512119652255</v>
      </c>
      <c r="BO181" s="37">
        <f t="shared" si="207"/>
        <v>5.659942455717476E-2</v>
      </c>
      <c r="BP181" s="103">
        <f t="shared" si="195"/>
        <v>25.755189182848287</v>
      </c>
      <c r="BQ181" s="33">
        <f t="shared" si="196"/>
        <v>12.717728414327656</v>
      </c>
      <c r="BR181" s="33">
        <f t="shared" si="181"/>
        <v>0.98103992223797443</v>
      </c>
      <c r="BS181" s="33">
        <f t="shared" si="182"/>
        <v>0.54682857493728287</v>
      </c>
      <c r="BT181" s="33">
        <f t="shared" si="183"/>
        <v>1.1448912481447395</v>
      </c>
      <c r="BU181" s="33">
        <f t="shared" si="184"/>
        <v>0.53869334934677437</v>
      </c>
      <c r="BV181" s="33">
        <f t="shared" si="185"/>
        <v>1.0894404008137211</v>
      </c>
      <c r="BW181" s="33">
        <f t="shared" si="186"/>
        <v>0.65946190475575561</v>
      </c>
      <c r="BX181" s="33">
        <f t="shared" si="187"/>
        <v>1.0674382189486382</v>
      </c>
      <c r="BY181" s="33">
        <f t="shared" si="188"/>
        <v>0.89798270367572663</v>
      </c>
      <c r="BZ181" s="33">
        <f t="shared" si="189"/>
        <v>0.75330377946290827</v>
      </c>
      <c r="CA181" s="33">
        <f t="shared" si="190"/>
        <v>9.0305707779118247</v>
      </c>
      <c r="CB181" s="107">
        <f t="shared" si="191"/>
        <v>29.427379294562996</v>
      </c>
      <c r="CC181" s="60">
        <f t="shared" si="192"/>
        <v>55.18256847741128</v>
      </c>
    </row>
    <row r="182" spans="1:81" x14ac:dyDescent="0.2">
      <c r="A182" s="22" t="s">
        <v>65</v>
      </c>
      <c r="B182" s="22">
        <v>16534.309531618179</v>
      </c>
      <c r="C182" s="22">
        <v>11198.182104018138</v>
      </c>
      <c r="D182" s="22">
        <v>11504.184181556358</v>
      </c>
      <c r="E182" s="22">
        <v>17562.539736796505</v>
      </c>
      <c r="F182" s="22">
        <v>21107.325280270081</v>
      </c>
      <c r="G182" s="22">
        <v>317514.3172139423</v>
      </c>
      <c r="H182" s="22">
        <v>16726.875932034731</v>
      </c>
      <c r="I182" s="22">
        <v>14633.926281268605</v>
      </c>
      <c r="J182" s="22">
        <v>25118.066898385448</v>
      </c>
      <c r="K182" s="22">
        <v>20245.078688752557</v>
      </c>
      <c r="L182" s="22">
        <v>21440.302836882791</v>
      </c>
      <c r="M182" s="89">
        <v>493585.10868552566</v>
      </c>
      <c r="N182" s="28">
        <f>'GDP by Eco_Activity N''MN'!M182</f>
        <v>45932.523688469264</v>
      </c>
      <c r="O182" s="28">
        <f>'GDP by Eco_Activity N''MN'!N182</f>
        <v>7555.9937350850214</v>
      </c>
      <c r="P182" s="28">
        <f>'GDP by Eco_Activity N''MN'!O182</f>
        <v>10618.972010074351</v>
      </c>
      <c r="Q182" s="28">
        <f>'GDP by Eco_Activity N''MN'!P182</f>
        <v>23274.415276687381</v>
      </c>
      <c r="R182" s="28">
        <f>'GDP by Eco_Activity N''MN'!Q182</f>
        <v>9150.6654431705501</v>
      </c>
      <c r="S182" s="28">
        <f>'GDP by Eco_Activity N''MN'!R182</f>
        <v>16938.3974802499</v>
      </c>
      <c r="T182" s="28">
        <f>'GDP by Eco_Activity N''MN'!S182</f>
        <v>11699.059520613284</v>
      </c>
      <c r="U182" s="28">
        <f>'GDP by Eco_Activity N''MN'!T182</f>
        <v>10670.338489792684</v>
      </c>
      <c r="V182" s="28">
        <f>'GDP by Eco_Activity N''MN'!U182</f>
        <v>9924.0477309005419</v>
      </c>
      <c r="W182" s="28">
        <f>'GDP by Eco_Activity N''MN'!V182</f>
        <v>11796.545505018867</v>
      </c>
      <c r="X182" s="28">
        <f>'GDP by Eco_Activity N''MN'!W182</f>
        <v>609262.71462740016</v>
      </c>
      <c r="Y182" s="90">
        <f t="shared" si="193"/>
        <v>766823.67350746202</v>
      </c>
      <c r="Z182" s="98">
        <f t="shared" si="194"/>
        <v>1260408.7821929876</v>
      </c>
      <c r="AA182" s="93"/>
      <c r="AB182" s="22" t="s">
        <v>65</v>
      </c>
      <c r="AD182" s="37">
        <f t="shared" si="208"/>
        <v>0.50999767365254056</v>
      </c>
      <c r="AE182" s="37">
        <f t="shared" si="209"/>
        <v>0.56296049627776634</v>
      </c>
      <c r="AF182" s="37">
        <f t="shared" si="210"/>
        <v>0.69269855541049041</v>
      </c>
      <c r="AG182" s="37">
        <f t="shared" si="211"/>
        <v>0.59298792679160472</v>
      </c>
      <c r="AH182" s="37">
        <f t="shared" si="212"/>
        <v>0.99311162618083149</v>
      </c>
      <c r="AI182" s="37">
        <f t="shared" si="213"/>
        <v>14.328367268092284</v>
      </c>
      <c r="AJ182" s="37">
        <f t="shared" si="214"/>
        <v>0.80816454754918543</v>
      </c>
      <c r="AK182" s="37">
        <f t="shared" si="215"/>
        <v>1.296997037765915</v>
      </c>
      <c r="AL182" s="37">
        <f t="shared" si="216"/>
        <v>1.453802891211492</v>
      </c>
      <c r="AM182" s="37">
        <f t="shared" si="217"/>
        <v>0.60493200275142445</v>
      </c>
      <c r="AN182" s="37">
        <f t="shared" si="218"/>
        <v>2.5545765089646157</v>
      </c>
      <c r="AO182" s="104">
        <f t="shared" si="167"/>
        <v>2.1177755299887977</v>
      </c>
      <c r="AP182" s="37">
        <f t="shared" si="168"/>
        <v>1.7605771231052547</v>
      </c>
      <c r="AQ182" s="37">
        <f t="shared" si="169"/>
        <v>0.50629877180408689</v>
      </c>
      <c r="AR182" s="37">
        <f t="shared" si="170"/>
        <v>0.91779874904804204</v>
      </c>
      <c r="AS182" s="37">
        <f t="shared" si="171"/>
        <v>1.2279328262753397</v>
      </c>
      <c r="AT182" s="37">
        <f t="shared" si="172"/>
        <v>0.74685709244764154</v>
      </c>
      <c r="AU182" s="37">
        <f t="shared" si="173"/>
        <v>1.5050504308011297</v>
      </c>
      <c r="AV182" s="37">
        <f t="shared" si="174"/>
        <v>0.89995004857919747</v>
      </c>
      <c r="AW182" s="37">
        <f t="shared" si="175"/>
        <v>0.67204584605808515</v>
      </c>
      <c r="AX182" s="37">
        <f t="shared" si="176"/>
        <v>0.43070427997354666</v>
      </c>
      <c r="AY182" s="37">
        <f t="shared" si="177"/>
        <v>0.49465118789127532</v>
      </c>
      <c r="AZ182" s="37">
        <f t="shared" si="178"/>
        <v>6.4939004020100661</v>
      </c>
      <c r="BA182" s="104">
        <f t="shared" si="179"/>
        <v>2.8977011189426092</v>
      </c>
      <c r="BB182" s="110">
        <f t="shared" si="180"/>
        <v>2.5324697006399428</v>
      </c>
      <c r="BC182" s="35" t="s">
        <v>65</v>
      </c>
      <c r="BD182" s="58">
        <v>3295203.4390556598</v>
      </c>
      <c r="BE182" s="37">
        <f t="shared" si="197"/>
        <v>0.50176900569017935</v>
      </c>
      <c r="BF182" s="37">
        <f t="shared" si="198"/>
        <v>0.33983279973837721</v>
      </c>
      <c r="BG182" s="37">
        <f t="shared" si="199"/>
        <v>0.34911908761703742</v>
      </c>
      <c r="BH182" s="37">
        <f t="shared" si="200"/>
        <v>0.53297285164977803</v>
      </c>
      <c r="BI182" s="37">
        <f t="shared" si="201"/>
        <v>0.6405469547069611</v>
      </c>
      <c r="BJ182" s="37">
        <f t="shared" si="202"/>
        <v>9.6356514274862395</v>
      </c>
      <c r="BK182" s="37">
        <f t="shared" si="203"/>
        <v>0.50761284519745231</v>
      </c>
      <c r="BL182" s="37">
        <f t="shared" si="204"/>
        <v>0.44409780919209041</v>
      </c>
      <c r="BM182" s="37">
        <f t="shared" si="205"/>
        <v>0.76226149198192727</v>
      </c>
      <c r="BN182" s="37">
        <f t="shared" si="206"/>
        <v>0.61438023670412278</v>
      </c>
      <c r="BO182" s="37">
        <f t="shared" si="207"/>
        <v>0.65065187122489654</v>
      </c>
      <c r="BP182" s="103">
        <f t="shared" si="195"/>
        <v>14.978896381189058</v>
      </c>
      <c r="BQ182" s="33">
        <f t="shared" si="196"/>
        <v>1.3939207256239274</v>
      </c>
      <c r="BR182" s="33">
        <f t="shared" si="181"/>
        <v>0.22930279950334173</v>
      </c>
      <c r="BS182" s="33">
        <f t="shared" si="182"/>
        <v>0.32225542994448736</v>
      </c>
      <c r="BT182" s="33">
        <f t="shared" si="183"/>
        <v>0.70631193815934379</v>
      </c>
      <c r="BU182" s="33">
        <f t="shared" si="184"/>
        <v>0.27769652503740255</v>
      </c>
      <c r="BV182" s="33">
        <f t="shared" si="185"/>
        <v>0.51403191922815272</v>
      </c>
      <c r="BW182" s="33">
        <f t="shared" si="186"/>
        <v>0.35503299680841566</v>
      </c>
      <c r="BX182" s="33">
        <f t="shared" si="187"/>
        <v>0.32381425569434924</v>
      </c>
      <c r="BY182" s="33">
        <f t="shared" si="188"/>
        <v>0.30116646557471966</v>
      </c>
      <c r="BZ182" s="33">
        <f t="shared" si="189"/>
        <v>0.35799141762244346</v>
      </c>
      <c r="CA182" s="33">
        <f t="shared" si="190"/>
        <v>18.489380880289527</v>
      </c>
      <c r="CB182" s="107">
        <f t="shared" si="191"/>
        <v>23.270905353486111</v>
      </c>
      <c r="CC182" s="60">
        <f t="shared" si="192"/>
        <v>38.249801734675167</v>
      </c>
    </row>
    <row r="183" spans="1:8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89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90"/>
      <c r="Z183" s="98"/>
      <c r="AA183" s="93"/>
      <c r="AB183" s="22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104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104"/>
      <c r="BB183" s="110"/>
      <c r="BD183" s="58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10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107"/>
      <c r="CC183" s="60"/>
    </row>
    <row r="184" spans="1:81" s="42" customFormat="1" x14ac:dyDescent="0.2">
      <c r="A184" s="28" t="s">
        <v>66</v>
      </c>
      <c r="B184" s="27">
        <v>3242036.2652247977</v>
      </c>
      <c r="C184" s="28">
        <v>1989159.4842016983</v>
      </c>
      <c r="D184" s="28">
        <v>1660777.8508703578</v>
      </c>
      <c r="E184" s="28">
        <v>2961702.7503105565</v>
      </c>
      <c r="F184" s="28">
        <v>2125372.8910053801</v>
      </c>
      <c r="G184" s="28">
        <v>2215983.9378280882</v>
      </c>
      <c r="H184" s="28">
        <v>2069736.4147883167</v>
      </c>
      <c r="I184" s="28">
        <v>1128292.9609828275</v>
      </c>
      <c r="J184" s="28">
        <v>1727749.136435814</v>
      </c>
      <c r="K184" s="28">
        <v>3346670.1375809936</v>
      </c>
      <c r="L184" s="28">
        <v>839289.90819588595</v>
      </c>
      <c r="M184" s="90">
        <v>23306771.737424716</v>
      </c>
      <c r="N184" s="28">
        <f>'GDP by Eco_Activity N''MN'!M184</f>
        <v>2608946.9802637678</v>
      </c>
      <c r="O184" s="28">
        <f>'GDP by Eco_Activity N''MN'!N184</f>
        <v>1492398.1956663379</v>
      </c>
      <c r="P184" s="28">
        <f>'GDP by Eco_Activity N''MN'!O184</f>
        <v>1157004.4109439619</v>
      </c>
      <c r="Q184" s="28">
        <f>'GDP by Eco_Activity N''MN'!P184</f>
        <v>1895414.3727295839</v>
      </c>
      <c r="R184" s="28">
        <f>'GDP by Eco_Activity N''MN'!Q184</f>
        <v>1225223.0762355728</v>
      </c>
      <c r="S184" s="28">
        <f>'GDP by Eco_Activity N''MN'!R184</f>
        <v>1125437.2035383352</v>
      </c>
      <c r="T184" s="28">
        <f>'GDP by Eco_Activity N''MN'!S184</f>
        <v>1299967.6525473006</v>
      </c>
      <c r="U184" s="28">
        <f>'GDP by Eco_Activity N''MN'!T184</f>
        <v>1587739.6687115962</v>
      </c>
      <c r="V184" s="28">
        <f>'GDP by Eco_Activity N''MN'!U184</f>
        <v>2304144.2103872439</v>
      </c>
      <c r="W184" s="28">
        <f>'GDP by Eco_Activity N''MN'!V184</f>
        <v>2384821.0201027063</v>
      </c>
      <c r="X184" s="28">
        <f>'GDP by Eco_Activity N''MN'!W184</f>
        <v>9382076.6705755778</v>
      </c>
      <c r="Y184" s="90">
        <f t="shared" si="193"/>
        <v>26463173.461701985</v>
      </c>
      <c r="Z184" s="98">
        <f t="shared" si="194"/>
        <v>49769945.199126706</v>
      </c>
      <c r="AA184" s="94"/>
      <c r="AB184" s="49" t="s">
        <v>66</v>
      </c>
      <c r="AD184" s="43">
        <f t="shared" ref="AD184:AN184" si="219">B184/B$184*100</f>
        <v>100</v>
      </c>
      <c r="AE184" s="43">
        <f t="shared" si="219"/>
        <v>100</v>
      </c>
      <c r="AF184" s="43">
        <f t="shared" si="219"/>
        <v>100</v>
      </c>
      <c r="AG184" s="43">
        <f t="shared" si="219"/>
        <v>100</v>
      </c>
      <c r="AH184" s="43">
        <f t="shared" si="219"/>
        <v>100</v>
      </c>
      <c r="AI184" s="43">
        <f t="shared" si="219"/>
        <v>100</v>
      </c>
      <c r="AJ184" s="43">
        <f t="shared" si="219"/>
        <v>100</v>
      </c>
      <c r="AK184" s="43">
        <f t="shared" si="219"/>
        <v>100</v>
      </c>
      <c r="AL184" s="43">
        <f t="shared" si="219"/>
        <v>100</v>
      </c>
      <c r="AM184" s="43">
        <f t="shared" si="219"/>
        <v>100</v>
      </c>
      <c r="AN184" s="37">
        <f t="shared" si="219"/>
        <v>100</v>
      </c>
      <c r="AO184" s="104">
        <f t="shared" si="167"/>
        <v>100</v>
      </c>
      <c r="AP184" s="37">
        <f t="shared" si="168"/>
        <v>100</v>
      </c>
      <c r="AQ184" s="37">
        <f t="shared" si="169"/>
        <v>100</v>
      </c>
      <c r="AR184" s="37">
        <f t="shared" si="170"/>
        <v>100</v>
      </c>
      <c r="AS184" s="37">
        <f t="shared" si="171"/>
        <v>100</v>
      </c>
      <c r="AT184" s="37">
        <f t="shared" si="172"/>
        <v>100</v>
      </c>
      <c r="AU184" s="37">
        <f t="shared" si="173"/>
        <v>100</v>
      </c>
      <c r="AV184" s="37">
        <f t="shared" si="174"/>
        <v>100</v>
      </c>
      <c r="AW184" s="37">
        <f t="shared" si="175"/>
        <v>100</v>
      </c>
      <c r="AX184" s="37">
        <f t="shared" si="176"/>
        <v>100</v>
      </c>
      <c r="AY184" s="37">
        <f t="shared" si="177"/>
        <v>100</v>
      </c>
      <c r="AZ184" s="37">
        <f t="shared" si="178"/>
        <v>100</v>
      </c>
      <c r="BA184" s="104">
        <f t="shared" si="179"/>
        <v>100</v>
      </c>
      <c r="BB184" s="110">
        <f t="shared" si="180"/>
        <v>100</v>
      </c>
      <c r="BC184" s="50" t="s">
        <v>66</v>
      </c>
      <c r="BD184" s="69">
        <v>94144960.452469498</v>
      </c>
      <c r="BE184" s="71">
        <f t="shared" ref="BE184:BO184" si="220">B184/$BD184*100</f>
        <v>3.443664163905606</v>
      </c>
      <c r="BF184" s="43">
        <f t="shared" si="220"/>
        <v>2.1128687872846426</v>
      </c>
      <c r="BG184" s="43">
        <f t="shared" si="220"/>
        <v>1.7640645265434323</v>
      </c>
      <c r="BH184" s="43">
        <f t="shared" si="220"/>
        <v>3.1458962179986436</v>
      </c>
      <c r="BI184" s="43">
        <f t="shared" si="220"/>
        <v>2.2575535438016425</v>
      </c>
      <c r="BJ184" s="43">
        <f t="shared" si="220"/>
        <v>2.3537998499100343</v>
      </c>
      <c r="BK184" s="43">
        <f t="shared" si="220"/>
        <v>2.19845693794014</v>
      </c>
      <c r="BL184" s="43">
        <f t="shared" si="220"/>
        <v>1.1984634711833175</v>
      </c>
      <c r="BM184" s="43">
        <f t="shared" si="220"/>
        <v>1.8352008733469001</v>
      </c>
      <c r="BN184" s="43">
        <f t="shared" si="220"/>
        <v>3.5548053995631665</v>
      </c>
      <c r="BO184" s="43">
        <f t="shared" si="220"/>
        <v>0.89148681369898075</v>
      </c>
      <c r="BP184" s="103">
        <f t="shared" si="195"/>
        <v>24.756260585176506</v>
      </c>
      <c r="BQ184" s="33">
        <f t="shared" si="196"/>
        <v>2.7712019504017253</v>
      </c>
      <c r="BR184" s="33">
        <f t="shared" si="181"/>
        <v>1.5852130464485112</v>
      </c>
      <c r="BS184" s="33">
        <f t="shared" si="182"/>
        <v>1.2289605363720908</v>
      </c>
      <c r="BT184" s="33">
        <f t="shared" si="183"/>
        <v>2.0132935035715613</v>
      </c>
      <c r="BU184" s="33">
        <f t="shared" si="184"/>
        <v>1.3014218396258663</v>
      </c>
      <c r="BV184" s="33">
        <f t="shared" si="185"/>
        <v>1.1954301091947763</v>
      </c>
      <c r="BW184" s="33">
        <f t="shared" si="186"/>
        <v>1.3808149117058781</v>
      </c>
      <c r="BX184" s="33">
        <f t="shared" si="187"/>
        <v>1.6864839722495719</v>
      </c>
      <c r="BY184" s="33">
        <f t="shared" si="188"/>
        <v>2.4474429638222919</v>
      </c>
      <c r="BZ184" s="33">
        <f t="shared" si="189"/>
        <v>2.5331372052641301</v>
      </c>
      <c r="CA184" s="33">
        <f t="shared" si="190"/>
        <v>9.9655644077860757</v>
      </c>
      <c r="CB184" s="107">
        <f t="shared" si="191"/>
        <v>28.108964446442478</v>
      </c>
      <c r="CC184" s="60">
        <f t="shared" si="192"/>
        <v>52.865225031618984</v>
      </c>
    </row>
    <row r="185" spans="1:8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89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90"/>
      <c r="Z185" s="98"/>
      <c r="AA185" s="93"/>
      <c r="AB185" s="22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103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10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107"/>
      <c r="CC185" s="60"/>
    </row>
    <row r="186" spans="1:8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89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90"/>
      <c r="Z186" s="98"/>
      <c r="AA186" s="93"/>
      <c r="AB186" s="22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103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10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107"/>
      <c r="CC186" s="60"/>
    </row>
    <row r="187" spans="1:8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89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90"/>
      <c r="Z187" s="98"/>
      <c r="AA187" s="93"/>
      <c r="AB187" s="22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103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10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107"/>
      <c r="CC187" s="60"/>
    </row>
    <row r="188" spans="1:81" x14ac:dyDescent="0.2">
      <c r="A188" s="28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89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90"/>
      <c r="Z188" s="98"/>
      <c r="AA188" s="93"/>
      <c r="AB188" s="78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103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10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107"/>
      <c r="CC188" s="60"/>
    </row>
    <row r="189" spans="1:8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92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90"/>
      <c r="Z189" s="98"/>
      <c r="AA189" s="95"/>
      <c r="AB189" s="24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103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BC189" s="30"/>
      <c r="BD189" s="21"/>
      <c r="BE189" s="176"/>
      <c r="BF189" s="176"/>
      <c r="BG189" s="176"/>
      <c r="BH189" s="176"/>
      <c r="BI189" s="176"/>
      <c r="BJ189" s="176"/>
      <c r="BK189" s="176"/>
      <c r="BL189" s="176"/>
      <c r="BM189" s="176"/>
      <c r="BN189" s="176"/>
      <c r="BO189" s="176"/>
      <c r="BP189" s="10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107" t="str">
        <f>CB3</f>
        <v>Total</v>
      </c>
      <c r="CC189" s="107" t="str">
        <f>CC3</f>
        <v>Total</v>
      </c>
    </row>
    <row r="190" spans="1:81" x14ac:dyDescent="0.2">
      <c r="A190" s="24" t="s">
        <v>1</v>
      </c>
      <c r="B190" s="24">
        <v>1</v>
      </c>
      <c r="C190" s="24">
        <v>2</v>
      </c>
      <c r="D190" s="24">
        <v>3</v>
      </c>
      <c r="E190" s="24">
        <v>4</v>
      </c>
      <c r="F190" s="24">
        <v>5</v>
      </c>
      <c r="G190" s="24">
        <v>6</v>
      </c>
      <c r="H190" s="24">
        <v>7</v>
      </c>
      <c r="I190" s="24">
        <v>8</v>
      </c>
      <c r="J190" s="24">
        <v>9</v>
      </c>
      <c r="K190" s="24">
        <v>10</v>
      </c>
      <c r="L190" s="24">
        <v>11</v>
      </c>
      <c r="M190" s="92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90">
        <f t="shared" si="193"/>
        <v>0</v>
      </c>
      <c r="Z190" s="98">
        <f t="shared" si="194"/>
        <v>0</v>
      </c>
      <c r="AA190" s="95"/>
      <c r="AB190" s="24" t="s">
        <v>1</v>
      </c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103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BD190" s="21" t="s">
        <v>78</v>
      </c>
      <c r="BE190" s="54" t="s">
        <v>2</v>
      </c>
      <c r="BF190" s="54" t="s">
        <v>3</v>
      </c>
      <c r="BG190" s="54" t="s">
        <v>4</v>
      </c>
      <c r="BH190" s="54" t="s">
        <v>5</v>
      </c>
      <c r="BI190" s="54" t="s">
        <v>6</v>
      </c>
      <c r="BJ190" s="54" t="s">
        <v>7</v>
      </c>
      <c r="BK190" s="54" t="s">
        <v>8</v>
      </c>
      <c r="BL190" s="54" t="s">
        <v>9</v>
      </c>
      <c r="BM190" s="54" t="s">
        <v>10</v>
      </c>
      <c r="BN190" s="54" t="s">
        <v>11</v>
      </c>
      <c r="BO190" s="54" t="s">
        <v>12</v>
      </c>
      <c r="BP190" s="103" t="e">
        <f t="shared" si="195"/>
        <v>#VALUE!</v>
      </c>
      <c r="BQ190" s="33" t="s">
        <v>85</v>
      </c>
      <c r="BR190" s="33" t="s">
        <v>86</v>
      </c>
      <c r="BS190" s="33" t="s">
        <v>87</v>
      </c>
      <c r="BT190" s="33" t="s">
        <v>88</v>
      </c>
      <c r="BU190" s="33" t="s">
        <v>89</v>
      </c>
      <c r="BV190" s="33" t="s">
        <v>90</v>
      </c>
      <c r="BW190" s="33" t="s">
        <v>91</v>
      </c>
      <c r="BX190" s="33" t="s">
        <v>92</v>
      </c>
      <c r="BY190" s="33" t="s">
        <v>93</v>
      </c>
      <c r="BZ190" s="33" t="s">
        <v>94</v>
      </c>
      <c r="CA190" s="33" t="s">
        <v>95</v>
      </c>
      <c r="CB190" s="107" t="str">
        <f>CB4</f>
        <v>2nd 11</v>
      </c>
      <c r="CC190" s="107" t="str">
        <f>CC4</f>
        <v>22 States</v>
      </c>
    </row>
    <row r="191" spans="1:8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90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90"/>
      <c r="Z191" s="98"/>
      <c r="AA191" s="94"/>
      <c r="AB191" s="2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103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28"/>
      <c r="BA191" s="102"/>
      <c r="BB191" s="98"/>
      <c r="BC191" s="55"/>
      <c r="BD191" s="56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10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107"/>
      <c r="CC191" s="60"/>
    </row>
    <row r="192" spans="1:81" x14ac:dyDescent="0.2">
      <c r="A192" s="22" t="s">
        <v>14</v>
      </c>
      <c r="B192" s="28">
        <v>721533.47549678118</v>
      </c>
      <c r="C192" s="28">
        <v>200420.05721528345</v>
      </c>
      <c r="D192" s="28">
        <v>985831.11900135409</v>
      </c>
      <c r="E192" s="28">
        <v>520491.66451717896</v>
      </c>
      <c r="F192" s="28">
        <v>921172.91097895126</v>
      </c>
      <c r="G192" s="28">
        <v>479559.9076766519</v>
      </c>
      <c r="H192" s="28">
        <v>666997.41644190159</v>
      </c>
      <c r="I192" s="28">
        <v>467361.1473786339</v>
      </c>
      <c r="J192" s="28">
        <v>532658.69784523605</v>
      </c>
      <c r="K192" s="28">
        <v>485190.26483806007</v>
      </c>
      <c r="L192" s="28">
        <v>405751.18209331646</v>
      </c>
      <c r="M192" s="90">
        <v>6386967.8434833502</v>
      </c>
      <c r="N192" s="28">
        <f>'GDP by Eco_Activity N''MN'!M192</f>
        <v>538948.9392343756</v>
      </c>
      <c r="O192" s="28">
        <f>'GDP by Eco_Activity N''MN'!N192</f>
        <v>377289.24906508642</v>
      </c>
      <c r="P192" s="28">
        <f>'GDP by Eco_Activity N''MN'!O192</f>
        <v>481225.28737440403</v>
      </c>
      <c r="Q192" s="28">
        <f>'GDP by Eco_Activity N''MN'!P192</f>
        <v>510815.31109288818</v>
      </c>
      <c r="R192" s="28">
        <f>'GDP by Eco_Activity N''MN'!Q192</f>
        <v>569100.33254588663</v>
      </c>
      <c r="S192" s="28">
        <f>'GDP by Eco_Activity N''MN'!R192</f>
        <v>282549.08366311248</v>
      </c>
      <c r="T192" s="28">
        <f>'GDP by Eco_Activity N''MN'!S192</f>
        <v>424044.3071064931</v>
      </c>
      <c r="U192" s="28">
        <f>'GDP by Eco_Activity N''MN'!T192</f>
        <v>444670.75280262454</v>
      </c>
      <c r="V192" s="28">
        <f>'GDP by Eco_Activity N''MN'!U192</f>
        <v>1151737.1134790904</v>
      </c>
      <c r="W192" s="28">
        <f>'GDP by Eco_Activity N''MN'!V192</f>
        <v>1169093.4403477632</v>
      </c>
      <c r="X192" s="28">
        <f>'GDP by Eco_Activity N''MN'!W192</f>
        <v>100867.68854086529</v>
      </c>
      <c r="Y192" s="90">
        <f t="shared" si="193"/>
        <v>6050341.5052525895</v>
      </c>
      <c r="Z192" s="98">
        <f t="shared" si="194"/>
        <v>12437309.34873594</v>
      </c>
      <c r="AA192" s="94"/>
      <c r="AB192" s="22" t="s">
        <v>14</v>
      </c>
      <c r="AD192" s="37">
        <f t="shared" ref="AD192:AO192" si="221">B192/B$245*100</f>
        <v>22.622078997277967</v>
      </c>
      <c r="AE192" s="37">
        <f t="shared" si="221"/>
        <v>10.320951418365553</v>
      </c>
      <c r="AF192" s="37">
        <f t="shared" si="221"/>
        <v>54.50699945770149</v>
      </c>
      <c r="AG192" s="37">
        <f t="shared" si="221"/>
        <v>17.976346059756452</v>
      </c>
      <c r="AH192" s="37">
        <f t="shared" si="221"/>
        <v>39.758286148948208</v>
      </c>
      <c r="AI192" s="37">
        <f t="shared" si="221"/>
        <v>20.220718610120301</v>
      </c>
      <c r="AJ192" s="37">
        <f t="shared" si="221"/>
        <v>31.456888667321557</v>
      </c>
      <c r="AK192" s="37">
        <f t="shared" si="221"/>
        <v>37.878138102061563</v>
      </c>
      <c r="AL192" s="37">
        <f t="shared" si="221"/>
        <v>29.04634368672059</v>
      </c>
      <c r="AM192" s="37">
        <f t="shared" si="221"/>
        <v>13.89913965582155</v>
      </c>
      <c r="AN192" s="37">
        <f t="shared" si="221"/>
        <v>43.702699246603935</v>
      </c>
      <c r="AO192" s="104">
        <f t="shared" si="221"/>
        <v>26.467606289172025</v>
      </c>
      <c r="AP192" s="37">
        <f t="shared" ref="AP192:BB192" si="222">N192/N$245*100</f>
        <v>18.687895215755486</v>
      </c>
      <c r="AQ192" s="37">
        <f t="shared" si="222"/>
        <v>24.77065918195591</v>
      </c>
      <c r="AR192" s="37">
        <f t="shared" si="222"/>
        <v>40.609127760648953</v>
      </c>
      <c r="AS192" s="37">
        <f t="shared" si="222"/>
        <v>25.328065755978169</v>
      </c>
      <c r="AT192" s="37">
        <f t="shared" si="222"/>
        <v>41.558274576957722</v>
      </c>
      <c r="AU192" s="37">
        <f t="shared" si="222"/>
        <v>24.868762261094076</v>
      </c>
      <c r="AV192" s="37">
        <f t="shared" si="222"/>
        <v>30.920191523022169</v>
      </c>
      <c r="AW192" s="37">
        <f t="shared" si="222"/>
        <v>27.184040496975172</v>
      </c>
      <c r="AX192" s="37">
        <f t="shared" si="222"/>
        <v>46.481744633331985</v>
      </c>
      <c r="AY192" s="37">
        <f t="shared" si="222"/>
        <v>42.603973734887262</v>
      </c>
      <c r="AZ192" s="37">
        <f t="shared" si="222"/>
        <v>0.96183002757250879</v>
      </c>
      <c r="BA192" s="104">
        <f t="shared" si="222"/>
        <v>20.985811851685394</v>
      </c>
      <c r="BB192" s="110">
        <f t="shared" si="222"/>
        <v>23.483506339455744</v>
      </c>
      <c r="BC192" s="35" t="s">
        <v>14</v>
      </c>
      <c r="BD192" s="58">
        <v>21523512.498657286</v>
      </c>
      <c r="BE192" s="37">
        <f t="shared" ref="BE192:BE223" si="223">B192/$BD192*100</f>
        <v>3.352303558918615</v>
      </c>
      <c r="BF192" s="37">
        <f t="shared" ref="BF192:BF223" si="224">C192/$BD192*100</f>
        <v>0.93116798305010096</v>
      </c>
      <c r="BG192" s="37">
        <f t="shared" ref="BG192:BG223" si="225">D192/$BD192*100</f>
        <v>4.5802520339691473</v>
      </c>
      <c r="BH192" s="37">
        <f t="shared" ref="BH192:BH223" si="226">E192/$BD192*100</f>
        <v>2.4182468570111366</v>
      </c>
      <c r="BI192" s="37">
        <f t="shared" ref="BI192:BI223" si="227">F192/$BD192*100</f>
        <v>4.2798447095306464</v>
      </c>
      <c r="BJ192" s="37">
        <f t="shared" ref="BJ192:BJ223" si="228">G192/$BD192*100</f>
        <v>2.2280745659267676</v>
      </c>
      <c r="BK192" s="37">
        <f t="shared" ref="BK192:BK223" si="229">H192/$BD192*100</f>
        <v>3.0989245667198198</v>
      </c>
      <c r="BL192" s="37">
        <f t="shared" ref="BL192:BL223" si="230">I192/$BD192*100</f>
        <v>2.1713981275490681</v>
      </c>
      <c r="BM192" s="37">
        <f t="shared" ref="BM192:BM223" si="231">J192/$BD192*100</f>
        <v>2.4747758892906777</v>
      </c>
      <c r="BN192" s="37">
        <f t="shared" ref="BN192:BN223" si="232">K192/$BD192*100</f>
        <v>2.2542336659424338</v>
      </c>
      <c r="BO192" s="37">
        <f t="shared" ref="BO192:BO223" si="233">L192/$BD192*100</f>
        <v>1.885153188256929</v>
      </c>
      <c r="BP192" s="103">
        <f t="shared" si="195"/>
        <v>29.67437514616535</v>
      </c>
      <c r="BQ192" s="33">
        <f t="shared" si="196"/>
        <v>2.5040008654163541</v>
      </c>
      <c r="BR192" s="33">
        <f t="shared" si="181"/>
        <v>1.7529167188144739</v>
      </c>
      <c r="BS192" s="33">
        <f t="shared" si="182"/>
        <v>2.2358120562544084</v>
      </c>
      <c r="BT192" s="33">
        <f t="shared" si="183"/>
        <v>2.3732897273377414</v>
      </c>
      <c r="BU192" s="33">
        <f t="shared" si="184"/>
        <v>2.6440867055569539</v>
      </c>
      <c r="BV192" s="33">
        <f t="shared" si="185"/>
        <v>1.3127461592560179</v>
      </c>
      <c r="BW192" s="33">
        <f t="shared" si="186"/>
        <v>1.9701445437074756</v>
      </c>
      <c r="BX192" s="33">
        <f t="shared" si="187"/>
        <v>2.0659766979500427</v>
      </c>
      <c r="BY192" s="33">
        <f t="shared" si="188"/>
        <v>5.3510648577965139</v>
      </c>
      <c r="BZ192" s="33">
        <f t="shared" si="189"/>
        <v>5.4317037724242061</v>
      </c>
      <c r="CA192" s="33">
        <f t="shared" si="190"/>
        <v>0.46863953338079822</v>
      </c>
      <c r="CB192" s="107">
        <f t="shared" si="191"/>
        <v>28.110381637894985</v>
      </c>
      <c r="CC192" s="60">
        <f t="shared" si="192"/>
        <v>57.784756784060335</v>
      </c>
    </row>
    <row r="193" spans="1:81" x14ac:dyDescent="0.2">
      <c r="A193" s="22" t="s">
        <v>15</v>
      </c>
      <c r="B193" s="22">
        <v>559310.46918237617</v>
      </c>
      <c r="C193" s="22">
        <v>142508.63323901952</v>
      </c>
      <c r="D193" s="22">
        <v>954351.14443277859</v>
      </c>
      <c r="E193" s="22">
        <v>405204.40602052829</v>
      </c>
      <c r="F193" s="22">
        <v>841800.93856452685</v>
      </c>
      <c r="G193" s="22">
        <v>350237.40880222002</v>
      </c>
      <c r="H193" s="22">
        <v>632271.30253137904</v>
      </c>
      <c r="I193" s="22">
        <v>396590.28433844418</v>
      </c>
      <c r="J193" s="22">
        <v>463033.01829234214</v>
      </c>
      <c r="K193" s="22">
        <v>401221.9649555356</v>
      </c>
      <c r="L193" s="22">
        <v>194741.623816134</v>
      </c>
      <c r="M193" s="89">
        <v>5341271.1941752853</v>
      </c>
      <c r="N193" s="28">
        <f>'GDP by Eco_Activity N''MN'!M193</f>
        <v>512366.22694402921</v>
      </c>
      <c r="O193" s="28">
        <f>'GDP by Eco_Activity N''MN'!N193</f>
        <v>361466.63502045692</v>
      </c>
      <c r="P193" s="28">
        <f>'GDP by Eco_Activity N''MN'!O193</f>
        <v>449406.84928027453</v>
      </c>
      <c r="Q193" s="28">
        <f>'GDP by Eco_Activity N''MN'!P193</f>
        <v>442969.34806527273</v>
      </c>
      <c r="R193" s="28">
        <f>'GDP by Eco_Activity N''MN'!Q193</f>
        <v>504876.02091032005</v>
      </c>
      <c r="S193" s="28">
        <f>'GDP by Eco_Activity N''MN'!R193</f>
        <v>249801.99018299303</v>
      </c>
      <c r="T193" s="28">
        <f>'GDP by Eco_Activity N''MN'!S193</f>
        <v>264091.55144944193</v>
      </c>
      <c r="U193" s="28">
        <f>'GDP by Eco_Activity N''MN'!T193</f>
        <v>390998.03295174753</v>
      </c>
      <c r="V193" s="28">
        <f>'GDP by Eco_Activity N''MN'!U193</f>
        <v>1108878.6784781239</v>
      </c>
      <c r="W193" s="28">
        <f>'GDP by Eco_Activity N''MN'!V193</f>
        <v>1065899.6311700484</v>
      </c>
      <c r="X193" s="28">
        <f>'GDP by Eco_Activity N''MN'!W193</f>
        <v>85420.739484143443</v>
      </c>
      <c r="Y193" s="90">
        <f t="shared" si="193"/>
        <v>5436175.7039368516</v>
      </c>
      <c r="Z193" s="98">
        <f t="shared" si="194"/>
        <v>10777446.898112137</v>
      </c>
      <c r="AA193" s="93"/>
      <c r="AB193" s="22" t="s">
        <v>15</v>
      </c>
      <c r="AD193" s="37">
        <f t="shared" ref="AD193:AD224" si="234">B193/B$245*100</f>
        <v>17.535937066726937</v>
      </c>
      <c r="AE193" s="37">
        <f t="shared" ref="AE193:AE224" si="235">C193/C$245*100</f>
        <v>7.3387100113323083</v>
      </c>
      <c r="AF193" s="37">
        <f t="shared" ref="AF193:AF224" si="236">D193/D$245*100</f>
        <v>52.766458990206424</v>
      </c>
      <c r="AG193" s="37">
        <f t="shared" ref="AG193:AG224" si="237">E193/E$245*100</f>
        <v>13.99464222797878</v>
      </c>
      <c r="AH193" s="37">
        <f t="shared" ref="AH193:AH224" si="238">F193/F$245*100</f>
        <v>36.332551898789376</v>
      </c>
      <c r="AI193" s="37">
        <f t="shared" ref="AI193:AI224" si="239">G193/G$245*100</f>
        <v>14.767815192137594</v>
      </c>
      <c r="AJ193" s="37">
        <f t="shared" ref="AJ193:AJ224" si="240">H193/H$245*100</f>
        <v>29.819137947147397</v>
      </c>
      <c r="AK193" s="37">
        <f t="shared" ref="AK193:AK224" si="241">I193/I$245*100</f>
        <v>32.142384201948332</v>
      </c>
      <c r="AL193" s="37">
        <f t="shared" ref="AL193:AL224" si="242">J193/J$245*100</f>
        <v>25.249594612884135</v>
      </c>
      <c r="AM193" s="37">
        <f t="shared" ref="AM193:AM224" si="243">K193/K$245*100</f>
        <v>11.493718089668228</v>
      </c>
      <c r="AN193" s="37">
        <f t="shared" ref="AN193:AN245" si="244">L193/L$245*100</f>
        <v>20.975255259945122</v>
      </c>
      <c r="AO193" s="104">
        <f t="shared" ref="AO193:AO245" si="245">M193/M$245*100</f>
        <v>22.134237484124522</v>
      </c>
      <c r="AP193" s="37">
        <f t="shared" ref="AP193:AP245" si="246">N193/N$245*100</f>
        <v>17.766147521923337</v>
      </c>
      <c r="AQ193" s="37">
        <f t="shared" ref="AQ193:AQ245" si="247">O193/O$245*100</f>
        <v>23.73183663178159</v>
      </c>
      <c r="AR193" s="37">
        <f t="shared" ref="AR193:AR245" si="248">P193/P$245*100</f>
        <v>37.924067246147132</v>
      </c>
      <c r="AS193" s="37">
        <f t="shared" ref="AS193:AS245" si="249">Q193/Q$245*100</f>
        <v>21.964018172587256</v>
      </c>
      <c r="AT193" s="37">
        <f t="shared" ref="AT193:AT245" si="250">R193/R$245*100</f>
        <v>36.868325503255903</v>
      </c>
      <c r="AU193" s="37">
        <f t="shared" ref="AU193:AU245" si="251">S193/S$245*100</f>
        <v>21.986503108309456</v>
      </c>
      <c r="AV193" s="37">
        <f t="shared" ref="AV193:AV245" si="252">T193/T$245*100</f>
        <v>19.25685880833694</v>
      </c>
      <c r="AW193" s="37">
        <f t="shared" ref="AW193:AW245" si="253">U193/U$245*100</f>
        <v>23.902868122104216</v>
      </c>
      <c r="AX193" s="37">
        <f t="shared" ref="AX193:AX245" si="254">V193/V$245*100</f>
        <v>44.752066212983543</v>
      </c>
      <c r="AY193" s="37">
        <f t="shared" ref="AY193:AY245" si="255">W193/W$245*100</f>
        <v>38.843396364354291</v>
      </c>
      <c r="AZ193" s="37">
        <f t="shared" ref="AZ193:AZ245" si="256">X193/X$245*100</f>
        <v>0.81453469789794564</v>
      </c>
      <c r="BA193" s="104">
        <f t="shared" ref="BA193:BA245" si="257">Y193/Y$245*100</f>
        <v>18.855557230361569</v>
      </c>
      <c r="BB193" s="110">
        <f t="shared" ref="BB193:BB245" si="258">Z193/Z$245*100</f>
        <v>20.349436960871838</v>
      </c>
      <c r="BC193" s="38" t="s">
        <v>15</v>
      </c>
      <c r="BD193" s="58">
        <v>18883081.499024697</v>
      </c>
      <c r="BE193" s="37">
        <f t="shared" si="223"/>
        <v>2.9619660817079265</v>
      </c>
      <c r="BF193" s="37">
        <f t="shared" si="224"/>
        <v>0.75468949941448926</v>
      </c>
      <c r="BG193" s="37">
        <f t="shared" si="225"/>
        <v>5.0540010881278592</v>
      </c>
      <c r="BH193" s="37">
        <f t="shared" si="226"/>
        <v>2.14585954120601</v>
      </c>
      <c r="BI193" s="37">
        <f t="shared" si="227"/>
        <v>4.4579638053672834</v>
      </c>
      <c r="BJ193" s="37">
        <f t="shared" si="228"/>
        <v>1.8547682952081188</v>
      </c>
      <c r="BK193" s="37">
        <f t="shared" si="229"/>
        <v>3.3483481102596286</v>
      </c>
      <c r="BL193" s="37">
        <f t="shared" si="230"/>
        <v>2.1002413422773603</v>
      </c>
      <c r="BM193" s="37">
        <f t="shared" si="231"/>
        <v>2.4521051731745036</v>
      </c>
      <c r="BN193" s="37">
        <f t="shared" si="232"/>
        <v>2.1247695455652118</v>
      </c>
      <c r="BO193" s="37">
        <f t="shared" si="233"/>
        <v>1.0313021411584351</v>
      </c>
      <c r="BP193" s="103">
        <f t="shared" si="195"/>
        <v>28.286014623466833</v>
      </c>
      <c r="BQ193" s="33">
        <f t="shared" si="196"/>
        <v>2.7133613068952367</v>
      </c>
      <c r="BR193" s="33">
        <f t="shared" si="181"/>
        <v>1.9142354230644321</v>
      </c>
      <c r="BS193" s="33">
        <f t="shared" si="182"/>
        <v>2.3799444455264687</v>
      </c>
      <c r="BT193" s="33">
        <f t="shared" si="183"/>
        <v>2.3458530753476436</v>
      </c>
      <c r="BU193" s="33">
        <f t="shared" si="184"/>
        <v>2.6736950795684309</v>
      </c>
      <c r="BV193" s="33">
        <f t="shared" si="185"/>
        <v>1.3228878464348903</v>
      </c>
      <c r="BW193" s="33">
        <f t="shared" si="186"/>
        <v>1.3985617308439946</v>
      </c>
      <c r="BX193" s="33">
        <f t="shared" si="187"/>
        <v>2.0706262003473452</v>
      </c>
      <c r="BY193" s="33">
        <f t="shared" si="188"/>
        <v>5.8723396313011573</v>
      </c>
      <c r="BZ193" s="33">
        <f t="shared" si="189"/>
        <v>5.6447335209833289</v>
      </c>
      <c r="CA193" s="33">
        <f t="shared" si="190"/>
        <v>0.4523665244391144</v>
      </c>
      <c r="CB193" s="107">
        <f t="shared" si="191"/>
        <v>28.788604784752039</v>
      </c>
      <c r="CC193" s="60">
        <f t="shared" si="192"/>
        <v>57.074619408218872</v>
      </c>
    </row>
    <row r="194" spans="1:81" x14ac:dyDescent="0.2">
      <c r="A194" s="22" t="s">
        <v>16</v>
      </c>
      <c r="B194" s="22">
        <v>43448.441598338344</v>
      </c>
      <c r="C194" s="22">
        <v>24118.920092415236</v>
      </c>
      <c r="D194" s="22">
        <v>4789.3985864921278</v>
      </c>
      <c r="E194" s="22">
        <v>72222.467096872686</v>
      </c>
      <c r="F194" s="22">
        <v>64385.131833318133</v>
      </c>
      <c r="G194" s="22">
        <v>122278.76364826414</v>
      </c>
      <c r="H194" s="22">
        <v>16572.47344516946</v>
      </c>
      <c r="I194" s="22">
        <v>56838.969372727261</v>
      </c>
      <c r="J194" s="22">
        <v>49700.149113960433</v>
      </c>
      <c r="K194" s="22">
        <v>23020.615241667081</v>
      </c>
      <c r="L194" s="22">
        <v>187436.68039044723</v>
      </c>
      <c r="M194" s="89">
        <v>664812.01041967212</v>
      </c>
      <c r="N194" s="28">
        <f>'GDP by Eco_Activity N''MN'!M194</f>
        <v>22785.758379455339</v>
      </c>
      <c r="O194" s="28">
        <f>'GDP by Eco_Activity N''MN'!N194</f>
        <v>14528.417808438877</v>
      </c>
      <c r="P194" s="28">
        <f>'GDP by Eco_Activity N''MN'!O194</f>
        <v>15247.289138255324</v>
      </c>
      <c r="Q194" s="28">
        <f>'GDP by Eco_Activity N''MN'!P194</f>
        <v>24822.550559646323</v>
      </c>
      <c r="R194" s="28">
        <f>'GDP by Eco_Activity N''MN'!Q194</f>
        <v>15665.002006810324</v>
      </c>
      <c r="S194" s="28">
        <f>'GDP by Eco_Activity N''MN'!R194</f>
        <v>31439.312393722026</v>
      </c>
      <c r="T194" s="28">
        <f>'GDP by Eco_Activity N''MN'!S194</f>
        <v>158792.65092146603</v>
      </c>
      <c r="U194" s="28">
        <f>'GDP by Eco_Activity N''MN'!T194</f>
        <v>46020.803110357774</v>
      </c>
      <c r="V194" s="28">
        <f>'GDP by Eco_Activity N''MN'!U194</f>
        <v>34092.049020891209</v>
      </c>
      <c r="W194" s="28">
        <f>'GDP by Eco_Activity N''MN'!V194</f>
        <v>42935.40111036077</v>
      </c>
      <c r="X194" s="28">
        <f>'GDP by Eco_Activity N''MN'!W194</f>
        <v>14591.572145772692</v>
      </c>
      <c r="Y194" s="90">
        <f t="shared" si="193"/>
        <v>420920.80659517663</v>
      </c>
      <c r="Z194" s="98">
        <f t="shared" si="194"/>
        <v>1085732.8170148488</v>
      </c>
      <c r="AA194" s="93"/>
      <c r="AB194" s="22" t="s">
        <v>16</v>
      </c>
      <c r="AD194" s="37">
        <f t="shared" si="234"/>
        <v>1.3622293511323202</v>
      </c>
      <c r="AE194" s="37">
        <f t="shared" si="235"/>
        <v>1.2420423683936346</v>
      </c>
      <c r="AF194" s="37">
        <f t="shared" si="236"/>
        <v>0.26480777602262334</v>
      </c>
      <c r="AG194" s="37">
        <f t="shared" si="237"/>
        <v>2.4943647522714678</v>
      </c>
      <c r="AH194" s="37">
        <f t="shared" si="238"/>
        <v>2.778894672929987</v>
      </c>
      <c r="AI194" s="37">
        <f t="shared" si="239"/>
        <v>5.1559032190658192</v>
      </c>
      <c r="AJ194" s="37">
        <f t="shared" si="240"/>
        <v>0.78158991212861439</v>
      </c>
      <c r="AK194" s="37">
        <f t="shared" si="241"/>
        <v>4.6066181229540426</v>
      </c>
      <c r="AL194" s="37">
        <f t="shared" si="242"/>
        <v>2.7101925084208358</v>
      </c>
      <c r="AM194" s="37">
        <f t="shared" si="243"/>
        <v>0.65946654208665723</v>
      </c>
      <c r="AN194" s="37">
        <f t="shared" si="244"/>
        <v>20.188453496610212</v>
      </c>
      <c r="AO194" s="104">
        <f t="shared" si="245"/>
        <v>2.7549821729655433</v>
      </c>
      <c r="AP194" s="37">
        <f t="shared" si="246"/>
        <v>0.79008943892105188</v>
      </c>
      <c r="AQ194" s="37">
        <f t="shared" si="247"/>
        <v>0.95385301033005399</v>
      </c>
      <c r="AR194" s="37">
        <f t="shared" si="248"/>
        <v>1.2866720200786754</v>
      </c>
      <c r="AS194" s="37">
        <f t="shared" si="249"/>
        <v>1.2307915975750552</v>
      </c>
      <c r="AT194" s="37">
        <f t="shared" si="250"/>
        <v>1.1439291411679611</v>
      </c>
      <c r="AU194" s="37">
        <f t="shared" si="251"/>
        <v>2.7671538531831206</v>
      </c>
      <c r="AV194" s="37">
        <f t="shared" si="252"/>
        <v>11.578740939698729</v>
      </c>
      <c r="AW194" s="37">
        <f t="shared" si="253"/>
        <v>2.8133880350133582</v>
      </c>
      <c r="AX194" s="37">
        <f t="shared" si="254"/>
        <v>1.3758850852945708</v>
      </c>
      <c r="AY194" s="37">
        <f t="shared" si="255"/>
        <v>1.5646471343287436</v>
      </c>
      <c r="AZ194" s="37">
        <f t="shared" si="256"/>
        <v>0.13913883070304375</v>
      </c>
      <c r="BA194" s="104">
        <f t="shared" si="257"/>
        <v>1.4599778944704804</v>
      </c>
      <c r="BB194" s="110">
        <f t="shared" si="258"/>
        <v>2.0500264789115903</v>
      </c>
      <c r="BC194" s="38" t="s">
        <v>16</v>
      </c>
      <c r="BD194" s="58">
        <v>1875783.3544421932</v>
      </c>
      <c r="BE194" s="37">
        <f t="shared" si="223"/>
        <v>2.3162825011451673</v>
      </c>
      <c r="BF194" s="37">
        <f t="shared" si="224"/>
        <v>1.2858052096100163</v>
      </c>
      <c r="BG194" s="37">
        <f t="shared" si="225"/>
        <v>0.25532791807486555</v>
      </c>
      <c r="BH194" s="37">
        <f t="shared" si="226"/>
        <v>3.8502563169588249</v>
      </c>
      <c r="BI194" s="37">
        <f t="shared" si="227"/>
        <v>3.4324396621199633</v>
      </c>
      <c r="BJ194" s="37">
        <f t="shared" si="228"/>
        <v>6.5188105736563866</v>
      </c>
      <c r="BK194" s="37">
        <f t="shared" si="229"/>
        <v>0.88349613541045957</v>
      </c>
      <c r="BL194" s="37">
        <f t="shared" si="230"/>
        <v>3.0301457382123758</v>
      </c>
      <c r="BM194" s="37">
        <f t="shared" si="231"/>
        <v>2.6495676590935475</v>
      </c>
      <c r="BN194" s="37">
        <f t="shared" si="232"/>
        <v>1.2272534132020159</v>
      </c>
      <c r="BO194" s="37">
        <f t="shared" si="233"/>
        <v>9.9924482188501873</v>
      </c>
      <c r="BP194" s="103">
        <f t="shared" si="195"/>
        <v>35.441833346333809</v>
      </c>
      <c r="BQ194" s="33">
        <f t="shared" si="196"/>
        <v>1.2147329447984789</v>
      </c>
      <c r="BR194" s="33">
        <f t="shared" si="181"/>
        <v>0.77452536157936169</v>
      </c>
      <c r="BS194" s="33">
        <f t="shared" si="182"/>
        <v>0.81284915457571338</v>
      </c>
      <c r="BT194" s="33">
        <f t="shared" si="183"/>
        <v>1.3233164960581427</v>
      </c>
      <c r="BU194" s="33">
        <f t="shared" si="184"/>
        <v>0.83511787060658016</v>
      </c>
      <c r="BV194" s="33">
        <f t="shared" si="185"/>
        <v>1.6760630868841047</v>
      </c>
      <c r="BW194" s="33">
        <f t="shared" si="186"/>
        <v>8.4654046292401741</v>
      </c>
      <c r="BX194" s="33">
        <f t="shared" si="187"/>
        <v>2.4534178214862723</v>
      </c>
      <c r="BY194" s="33">
        <f t="shared" si="188"/>
        <v>1.8174832898562132</v>
      </c>
      <c r="BZ194" s="33">
        <f t="shared" si="189"/>
        <v>2.288931768622533</v>
      </c>
      <c r="CA194" s="33">
        <f t="shared" si="190"/>
        <v>0.77789218628138579</v>
      </c>
      <c r="CB194" s="107">
        <f t="shared" si="191"/>
        <v>22.439734609988957</v>
      </c>
      <c r="CC194" s="60">
        <f t="shared" si="192"/>
        <v>57.881567956322769</v>
      </c>
    </row>
    <row r="195" spans="1:81" x14ac:dyDescent="0.2">
      <c r="A195" s="22" t="s">
        <v>17</v>
      </c>
      <c r="B195" s="22">
        <v>8730.2554307628343</v>
      </c>
      <c r="C195" s="22">
        <v>4638.3185962820808</v>
      </c>
      <c r="D195" s="22">
        <v>9855.7754941529674</v>
      </c>
      <c r="E195" s="22">
        <v>14550.425717938058</v>
      </c>
      <c r="F195" s="22">
        <v>8153.6222891451034</v>
      </c>
      <c r="G195" s="22">
        <v>4160.6629917988685</v>
      </c>
      <c r="H195" s="22">
        <v>11640.340574350445</v>
      </c>
      <c r="I195" s="22">
        <v>11473.380233009875</v>
      </c>
      <c r="J195" s="22">
        <v>13408.027608197106</v>
      </c>
      <c r="K195" s="22">
        <v>6445.4592112808523</v>
      </c>
      <c r="L195" s="22">
        <v>1455.0425717938056</v>
      </c>
      <c r="M195" s="89">
        <v>94511.310718711989</v>
      </c>
      <c r="N195" s="28">
        <f>'GDP by Eco_Activity N''MN'!M195</f>
        <v>1013.1460788875044</v>
      </c>
      <c r="O195" s="28">
        <f>'GDP by Eco_Activity N''MN'!N195</f>
        <v>174.57390017645812</v>
      </c>
      <c r="P195" s="28">
        <f>'GDP by Eco_Activity N''MN'!O195</f>
        <v>2375.7238204968708</v>
      </c>
      <c r="Q195" s="28">
        <f>'GDP by Eco_Activity N''MN'!P195</f>
        <v>39750.339359313781</v>
      </c>
      <c r="R195" s="28">
        <f>'GDP by Eco_Activity N''MN'!Q195</f>
        <v>44139.609419098597</v>
      </c>
      <c r="S195" s="28">
        <f>'GDP by Eco_Activity N''MN'!R195</f>
        <v>503.37366205938054</v>
      </c>
      <c r="T195" s="28">
        <f>'GDP by Eco_Activity N''MN'!S195</f>
        <v>539.47310129931759</v>
      </c>
      <c r="U195" s="28">
        <f>'GDP by Eco_Activity N''MN'!T195</f>
        <v>1458.7443098239203</v>
      </c>
      <c r="V195" s="28">
        <f>'GDP by Eco_Activity N''MN'!U195</f>
        <v>1164.1861655721543</v>
      </c>
      <c r="W195" s="28">
        <f>'GDP by Eco_Activity N''MN'!V195</f>
        <v>34170.132227228423</v>
      </c>
      <c r="X195" s="28">
        <f>'GDP by Eco_Activity N''MN'!W195</f>
        <v>166.15795319783626</v>
      </c>
      <c r="Y195" s="90">
        <f t="shared" si="193"/>
        <v>125455.45999715425</v>
      </c>
      <c r="Z195" s="98">
        <f t="shared" si="194"/>
        <v>219966.77071586624</v>
      </c>
      <c r="AA195" s="93"/>
      <c r="AB195" s="22" t="s">
        <v>17</v>
      </c>
      <c r="AD195" s="37">
        <f t="shared" si="234"/>
        <v>0.27371776186150476</v>
      </c>
      <c r="AE195" s="37">
        <f t="shared" si="235"/>
        <v>0.238857635110376</v>
      </c>
      <c r="AF195" s="37">
        <f t="shared" si="236"/>
        <v>0.54492979493203186</v>
      </c>
      <c r="AG195" s="37">
        <f t="shared" si="237"/>
        <v>0.50253155978024655</v>
      </c>
      <c r="AH195" s="37">
        <f t="shared" si="238"/>
        <v>0.35191443892739532</v>
      </c>
      <c r="AI195" s="37">
        <f t="shared" si="239"/>
        <v>0.1754350066424501</v>
      </c>
      <c r="AJ195" s="37">
        <f t="shared" si="240"/>
        <v>0.54898098324034927</v>
      </c>
      <c r="AK195" s="37">
        <f t="shared" si="241"/>
        <v>0.92988106392876235</v>
      </c>
      <c r="AL195" s="37">
        <f t="shared" si="242"/>
        <v>0.73115144771725327</v>
      </c>
      <c r="AM195" s="37">
        <f t="shared" si="243"/>
        <v>0.18464166372628033</v>
      </c>
      <c r="AN195" s="37">
        <f t="shared" si="244"/>
        <v>0.15671990794468041</v>
      </c>
      <c r="AO195" s="104">
        <f t="shared" si="245"/>
        <v>0.39165504246725641</v>
      </c>
      <c r="AP195" s="37">
        <f t="shared" si="246"/>
        <v>3.5130540914321162E-2</v>
      </c>
      <c r="AQ195" s="37">
        <f t="shared" si="247"/>
        <v>1.1461526121010267E-2</v>
      </c>
      <c r="AR195" s="37">
        <f t="shared" si="248"/>
        <v>0.20048005514621661</v>
      </c>
      <c r="AS195" s="37">
        <f t="shared" si="249"/>
        <v>1.9709652143376475</v>
      </c>
      <c r="AT195" s="37">
        <f t="shared" si="250"/>
        <v>3.2232734775474121</v>
      </c>
      <c r="AU195" s="37">
        <f t="shared" si="251"/>
        <v>4.4304797481406026E-2</v>
      </c>
      <c r="AV195" s="37">
        <f t="shared" si="252"/>
        <v>3.9336954497786771E-2</v>
      </c>
      <c r="AW195" s="37">
        <f t="shared" si="253"/>
        <v>8.9177361324204216E-2</v>
      </c>
      <c r="AX195" s="37">
        <f t="shared" si="254"/>
        <v>4.698416280979318E-2</v>
      </c>
      <c r="AY195" s="37">
        <f t="shared" si="255"/>
        <v>1.2452241760020666</v>
      </c>
      <c r="AZ195" s="37">
        <f t="shared" si="256"/>
        <v>1.5844093486976172E-3</v>
      </c>
      <c r="BA195" s="104">
        <f t="shared" si="257"/>
        <v>0.43514645858936674</v>
      </c>
      <c r="BB195" s="110">
        <f t="shared" si="258"/>
        <v>0.41533027037722231</v>
      </c>
      <c r="BC195" s="38" t="s">
        <v>17</v>
      </c>
      <c r="BD195" s="58">
        <v>236254.9844142551</v>
      </c>
      <c r="BE195" s="37">
        <f t="shared" si="223"/>
        <v>3.6952682511260786</v>
      </c>
      <c r="BF195" s="37">
        <f t="shared" si="224"/>
        <v>1.9632680376169938</v>
      </c>
      <c r="BG195" s="37">
        <f t="shared" si="225"/>
        <v>4.1716688088457925</v>
      </c>
      <c r="BH195" s="37">
        <f t="shared" si="226"/>
        <v>6.1587804185434649</v>
      </c>
      <c r="BI195" s="37">
        <f t="shared" si="227"/>
        <v>3.4511958803156286</v>
      </c>
      <c r="BJ195" s="37">
        <f t="shared" si="228"/>
        <v>1.7610900367305959</v>
      </c>
      <c r="BK195" s="37">
        <f t="shared" si="229"/>
        <v>4.9270243348347709</v>
      </c>
      <c r="BL195" s="37">
        <f t="shared" si="230"/>
        <v>4.8563547818708352</v>
      </c>
      <c r="BM195" s="37">
        <f t="shared" si="231"/>
        <v>5.6752358649446109</v>
      </c>
      <c r="BN195" s="37">
        <f t="shared" si="232"/>
        <v>2.7281791439283376</v>
      </c>
      <c r="BO195" s="37">
        <f t="shared" si="233"/>
        <v>0.61587804185434636</v>
      </c>
      <c r="BP195" s="103">
        <f t="shared" si="195"/>
        <v>40.00394360061145</v>
      </c>
      <c r="BQ195" s="33">
        <f t="shared" si="196"/>
        <v>0.42883585351622888</v>
      </c>
      <c r="BR195" s="33">
        <f t="shared" si="181"/>
        <v>7.3892155380034699E-2</v>
      </c>
      <c r="BS195" s="33">
        <f t="shared" si="182"/>
        <v>1.0055761686412594</v>
      </c>
      <c r="BT195" s="33">
        <f t="shared" si="183"/>
        <v>16.825185490950147</v>
      </c>
      <c r="BU195" s="33">
        <f t="shared" si="184"/>
        <v>18.683038382675203</v>
      </c>
      <c r="BV195" s="33">
        <f t="shared" si="185"/>
        <v>0.21306372151571337</v>
      </c>
      <c r="BW195" s="33">
        <f t="shared" si="186"/>
        <v>0.22834358506205849</v>
      </c>
      <c r="BX195" s="33">
        <f t="shared" si="187"/>
        <v>0.6174448820373345</v>
      </c>
      <c r="BY195" s="33">
        <f t="shared" si="188"/>
        <v>0.49276681652178089</v>
      </c>
      <c r="BZ195" s="33">
        <f t="shared" si="189"/>
        <v>14.463242886471212</v>
      </c>
      <c r="CA195" s="33">
        <f t="shared" si="190"/>
        <v>7.0329924936733165E-2</v>
      </c>
      <c r="CB195" s="107">
        <f t="shared" si="191"/>
        <v>53.101719867707708</v>
      </c>
      <c r="CC195" s="60">
        <f t="shared" si="192"/>
        <v>93.105663468319165</v>
      </c>
    </row>
    <row r="196" spans="1:81" x14ac:dyDescent="0.2">
      <c r="A196" s="22" t="s">
        <v>18</v>
      </c>
      <c r="B196" s="22">
        <v>110044.30928530377</v>
      </c>
      <c r="C196" s="22">
        <v>29154.185287566634</v>
      </c>
      <c r="D196" s="22">
        <v>16834.800487930366</v>
      </c>
      <c r="E196" s="22">
        <v>28514.365681839947</v>
      </c>
      <c r="F196" s="22">
        <v>6833.218291961176</v>
      </c>
      <c r="G196" s="22">
        <v>2883.0722343688949</v>
      </c>
      <c r="H196" s="22">
        <v>6513.2998910026454</v>
      </c>
      <c r="I196" s="22">
        <v>2458.5134344525627</v>
      </c>
      <c r="J196" s="22">
        <v>6517.5028307363646</v>
      </c>
      <c r="K196" s="22">
        <v>54502.225429576516</v>
      </c>
      <c r="L196" s="22">
        <v>22117.835314941447</v>
      </c>
      <c r="M196" s="89">
        <v>286373.32816968032</v>
      </c>
      <c r="N196" s="28">
        <f>'GDP by Eco_Activity N''MN'!M196</f>
        <v>2783.8078320035402</v>
      </c>
      <c r="O196" s="28">
        <f>'GDP by Eco_Activity N''MN'!N196</f>
        <v>1119.6223360141832</v>
      </c>
      <c r="P196" s="28">
        <f>'GDP by Eco_Activity N''MN'!O196</f>
        <v>14195.425135377262</v>
      </c>
      <c r="Q196" s="28">
        <f>'GDP by Eco_Activity N''MN'!P196</f>
        <v>3273.073108655336</v>
      </c>
      <c r="R196" s="28">
        <f>'GDP by Eco_Activity N''MN'!Q196</f>
        <v>4419.7002096576953</v>
      </c>
      <c r="S196" s="28">
        <f>'GDP by Eco_Activity N''MN'!R196</f>
        <v>804.40742433804485</v>
      </c>
      <c r="T196" s="28">
        <f>'GDP by Eco_Activity N''MN'!S196</f>
        <v>620.63163428577013</v>
      </c>
      <c r="U196" s="28">
        <f>'GDP by Eco_Activity N''MN'!T196</f>
        <v>6193.1724306953165</v>
      </c>
      <c r="V196" s="28">
        <f>'GDP by Eco_Activity N''MN'!U196</f>
        <v>7602.1998145031321</v>
      </c>
      <c r="W196" s="28">
        <f>'GDP by Eco_Activity N''MN'!V196</f>
        <v>26088.275840125571</v>
      </c>
      <c r="X196" s="28">
        <f>'GDP by Eco_Activity N''MN'!W196</f>
        <v>689.21895775131361</v>
      </c>
      <c r="Y196" s="90">
        <f t="shared" si="193"/>
        <v>67789.534723407181</v>
      </c>
      <c r="Z196" s="98">
        <f t="shared" si="194"/>
        <v>354162.8628930875</v>
      </c>
      <c r="AA196" s="93"/>
      <c r="AB196" s="22" t="s">
        <v>18</v>
      </c>
      <c r="AD196" s="37">
        <f t="shared" si="234"/>
        <v>3.4501948175572026</v>
      </c>
      <c r="AE196" s="37">
        <f t="shared" si="235"/>
        <v>1.5013414035292336</v>
      </c>
      <c r="AF196" s="37">
        <f t="shared" si="236"/>
        <v>0.93080289654040926</v>
      </c>
      <c r="AG196" s="37">
        <f t="shared" si="237"/>
        <v>0.98480751972595726</v>
      </c>
      <c r="AH196" s="37">
        <f t="shared" si="238"/>
        <v>0.29492513830145334</v>
      </c>
      <c r="AI196" s="37">
        <f t="shared" si="239"/>
        <v>0.12156519227443863</v>
      </c>
      <c r="AJ196" s="37">
        <f t="shared" si="240"/>
        <v>0.30717982480520528</v>
      </c>
      <c r="AK196" s="37">
        <f t="shared" si="241"/>
        <v>0.19925471323041588</v>
      </c>
      <c r="AL196" s="37">
        <f t="shared" si="242"/>
        <v>0.35540511769836275</v>
      </c>
      <c r="AM196" s="37">
        <f t="shared" si="243"/>
        <v>1.5613133603403844</v>
      </c>
      <c r="AN196" s="37">
        <f t="shared" si="244"/>
        <v>2.3822705821039274</v>
      </c>
      <c r="AO196" s="104">
        <f t="shared" si="245"/>
        <v>1.1867315896146977</v>
      </c>
      <c r="AP196" s="37">
        <f t="shared" si="246"/>
        <v>9.6527713996775982E-2</v>
      </c>
      <c r="AQ196" s="37">
        <f t="shared" si="247"/>
        <v>7.3508013723254217E-2</v>
      </c>
      <c r="AR196" s="37">
        <f t="shared" si="248"/>
        <v>1.1979084392769264</v>
      </c>
      <c r="AS196" s="37">
        <f t="shared" si="249"/>
        <v>0.16229077147820911</v>
      </c>
      <c r="AT196" s="37">
        <f t="shared" si="250"/>
        <v>0.32274645498644539</v>
      </c>
      <c r="AU196" s="37">
        <f t="shared" si="251"/>
        <v>7.0800502120097711E-2</v>
      </c>
      <c r="AV196" s="37">
        <f t="shared" si="252"/>
        <v>4.5254820488706472E-2</v>
      </c>
      <c r="AW196" s="37">
        <f t="shared" si="253"/>
        <v>0.37860697853339448</v>
      </c>
      <c r="AX196" s="37">
        <f t="shared" si="254"/>
        <v>0.30680917224407361</v>
      </c>
      <c r="AY196" s="37">
        <f t="shared" si="255"/>
        <v>0.95070606020215376</v>
      </c>
      <c r="AZ196" s="37">
        <f t="shared" si="256"/>
        <v>6.5720896228217956E-3</v>
      </c>
      <c r="BA196" s="104">
        <f t="shared" si="257"/>
        <v>0.2351302682639772</v>
      </c>
      <c r="BB196" s="110">
        <f t="shared" si="258"/>
        <v>0.66871262929509012</v>
      </c>
      <c r="BC196" s="38" t="s">
        <v>18</v>
      </c>
      <c r="BD196" s="58">
        <v>528392.6607761425</v>
      </c>
      <c r="BE196" s="37">
        <f t="shared" si="223"/>
        <v>20.826237276585651</v>
      </c>
      <c r="BF196" s="37">
        <f t="shared" si="224"/>
        <v>5.5175227537685316</v>
      </c>
      <c r="BG196" s="37">
        <f t="shared" si="225"/>
        <v>3.1860398029000168</v>
      </c>
      <c r="BH196" s="37">
        <f t="shared" si="226"/>
        <v>5.3964348482728592</v>
      </c>
      <c r="BI196" s="37">
        <f t="shared" si="227"/>
        <v>1.2932084033726048</v>
      </c>
      <c r="BJ196" s="37">
        <f t="shared" si="228"/>
        <v>0.54563063577265125</v>
      </c>
      <c r="BK196" s="37">
        <f t="shared" si="229"/>
        <v>1.2326628234077712</v>
      </c>
      <c r="BL196" s="37">
        <f t="shared" si="230"/>
        <v>0.46528152583370769</v>
      </c>
      <c r="BM196" s="37">
        <f t="shared" si="231"/>
        <v>1.233458243186605</v>
      </c>
      <c r="BN196" s="37">
        <f t="shared" si="232"/>
        <v>10.314720372822665</v>
      </c>
      <c r="BO196" s="37">
        <f t="shared" si="233"/>
        <v>4.1858710305425362</v>
      </c>
      <c r="BP196" s="103">
        <f t="shared" si="195"/>
        <v>54.197067716465597</v>
      </c>
      <c r="BQ196" s="33">
        <f t="shared" si="196"/>
        <v>0.52684453033743417</v>
      </c>
      <c r="BR196" s="33">
        <f t="shared" ref="BR196:BR259" si="259">O196/$BD196*100</f>
        <v>0.21189210583841162</v>
      </c>
      <c r="BS196" s="33">
        <f t="shared" ref="BS196:BS259" si="260">P196/$BD196*100</f>
        <v>2.686529580960864</v>
      </c>
      <c r="BT196" s="33">
        <f t="shared" ref="BT196:BT259" si="261">Q196/$BD196*100</f>
        <v>0.61943954782558908</v>
      </c>
      <c r="BU196" s="33">
        <f t="shared" ref="BU196:BU259" si="262">R196/$BD196*100</f>
        <v>0.83644239175572777</v>
      </c>
      <c r="BV196" s="33">
        <f t="shared" ref="BV196:BV259" si="263">S196/$BD196*100</f>
        <v>0.15223667625444898</v>
      </c>
      <c r="BW196" s="33">
        <f t="shared" ref="BW196:BW259" si="264">T196/$BD196*100</f>
        <v>0.1174565205682721</v>
      </c>
      <c r="BX196" s="33">
        <f t="shared" ref="BX196:BX259" si="265">U196/$BD196*100</f>
        <v>1.1720776782929427</v>
      </c>
      <c r="BY196" s="33">
        <f t="shared" ref="BY196:BY259" si="266">V196/$BD196*100</f>
        <v>1.4387406144772061</v>
      </c>
      <c r="BZ196" s="33">
        <f t="shared" ref="BZ196:BZ259" si="267">W196/$BD196*100</f>
        <v>4.9372895910032453</v>
      </c>
      <c r="CA196" s="33">
        <f t="shared" ref="CA196:CA259" si="268">X196/$BD196*100</f>
        <v>0.130436890765844</v>
      </c>
      <c r="CB196" s="107">
        <f t="shared" si="191"/>
        <v>12.829386128079987</v>
      </c>
      <c r="CC196" s="60">
        <f t="shared" si="192"/>
        <v>67.026453844545586</v>
      </c>
    </row>
    <row r="197" spans="1:81" x14ac:dyDescent="0.2">
      <c r="A197" s="22" t="s">
        <v>19</v>
      </c>
      <c r="B197" s="28">
        <v>1558202.531948691</v>
      </c>
      <c r="C197" s="28">
        <v>1105889.99766606</v>
      </c>
      <c r="D197" s="28">
        <v>7047.5111524429458</v>
      </c>
      <c r="E197" s="28">
        <v>1070935.2014283012</v>
      </c>
      <c r="F197" s="28">
        <v>507.95858516345271</v>
      </c>
      <c r="G197" s="28">
        <v>786.01334879540491</v>
      </c>
      <c r="H197" s="28">
        <v>17310.832116958212</v>
      </c>
      <c r="I197" s="28">
        <v>1086.5049912459399</v>
      </c>
      <c r="J197" s="28">
        <v>3561.2554318118882</v>
      </c>
      <c r="K197" s="28">
        <v>1204837.9409131475</v>
      </c>
      <c r="L197" s="28">
        <v>4599.4073972593696</v>
      </c>
      <c r="M197" s="90">
        <v>4974765.1549798772</v>
      </c>
      <c r="N197" s="28">
        <f>'GDP by Eco_Activity N''MN'!M197</f>
        <v>330.88814767581977</v>
      </c>
      <c r="O197" s="28">
        <f>'GDP by Eco_Activity N''MN'!N197</f>
        <v>195.93442998531879</v>
      </c>
      <c r="P197" s="28">
        <f>'GDP by Eco_Activity N''MN'!O197</f>
        <v>1480.3641031148572</v>
      </c>
      <c r="Q197" s="28">
        <f>'GDP by Eco_Activity N''MN'!P197</f>
        <v>112207.28118616302</v>
      </c>
      <c r="R197" s="28">
        <f>'GDP by Eco_Activity N''MN'!Q197</f>
        <v>248.8096414315666</v>
      </c>
      <c r="S197" s="28">
        <f>'GDP by Eco_Activity N''MN'!R197</f>
        <v>2461.0630981723434</v>
      </c>
      <c r="T197" s="28">
        <f>'GDP by Eco_Activity N''MN'!S197</f>
        <v>178.7831808072732</v>
      </c>
      <c r="U197" s="28">
        <f>'GDP by Eco_Activity N''MN'!T197</f>
        <v>31491.437129174774</v>
      </c>
      <c r="V197" s="28">
        <f>'GDP by Eco_Activity N''MN'!U197</f>
        <v>108.34107299723281</v>
      </c>
      <c r="W197" s="28">
        <f>'GDP by Eco_Activity N''MN'!V197</f>
        <v>221958.01102317276</v>
      </c>
      <c r="X197" s="28">
        <f>'GDP by Eco_Activity N''MN'!W197</f>
        <v>4299.9604236862988</v>
      </c>
      <c r="Y197" s="90">
        <f t="shared" si="193"/>
        <v>374960.87343638123</v>
      </c>
      <c r="Z197" s="98">
        <f t="shared" si="194"/>
        <v>5349726.0284162583</v>
      </c>
      <c r="AA197" s="94"/>
      <c r="AB197" s="22" t="s">
        <v>19</v>
      </c>
      <c r="AD197" s="37">
        <f t="shared" si="234"/>
        <v>48.853978323364821</v>
      </c>
      <c r="AE197" s="37">
        <f t="shared" si="235"/>
        <v>56.949574301874875</v>
      </c>
      <c r="AF197" s="37">
        <f t="shared" si="236"/>
        <v>0.38965972889300243</v>
      </c>
      <c r="AG197" s="37">
        <f t="shared" si="237"/>
        <v>36.987147155004479</v>
      </c>
      <c r="AH197" s="37">
        <f t="shared" si="238"/>
        <v>2.1923748017384868E-2</v>
      </c>
      <c r="AI197" s="37">
        <f t="shared" si="239"/>
        <v>3.3142375947963411E-2</v>
      </c>
      <c r="AJ197" s="37">
        <f t="shared" si="240"/>
        <v>0.81641233566799154</v>
      </c>
      <c r="AK197" s="37">
        <f t="shared" si="241"/>
        <v>8.805778216230549E-2</v>
      </c>
      <c r="AL197" s="37">
        <f t="shared" si="242"/>
        <v>0.19419836688494954</v>
      </c>
      <c r="AM197" s="37">
        <f t="shared" si="243"/>
        <v>34.514729616377657</v>
      </c>
      <c r="AN197" s="37">
        <f t="shared" si="244"/>
        <v>0.49539354921411727</v>
      </c>
      <c r="AO197" s="104">
        <f t="shared" si="245"/>
        <v>20.615435795162615</v>
      </c>
      <c r="AP197" s="37">
        <f t="shared" si="246"/>
        <v>1.1473448747641101E-2</v>
      </c>
      <c r="AQ197" s="37">
        <f t="shared" si="247"/>
        <v>1.286393661946054E-2</v>
      </c>
      <c r="AR197" s="37">
        <f t="shared" si="248"/>
        <v>0.1249233915442559</v>
      </c>
      <c r="AS197" s="37">
        <f t="shared" si="249"/>
        <v>5.5636417594888261</v>
      </c>
      <c r="AT197" s="37">
        <f t="shared" si="250"/>
        <v>1.8169202871048607E-2</v>
      </c>
      <c r="AU197" s="37">
        <f t="shared" si="251"/>
        <v>0.21661225123976552</v>
      </c>
      <c r="AV197" s="37">
        <f t="shared" si="252"/>
        <v>1.3036397609902828E-2</v>
      </c>
      <c r="AW197" s="37">
        <f t="shared" si="253"/>
        <v>1.9251648479957819</v>
      </c>
      <c r="AX197" s="37">
        <f t="shared" si="254"/>
        <v>4.3724232113581014E-3</v>
      </c>
      <c r="AY197" s="37">
        <f t="shared" si="255"/>
        <v>8.08856926702639</v>
      </c>
      <c r="AZ197" s="37">
        <f t="shared" si="256"/>
        <v>4.1002536220499479E-2</v>
      </c>
      <c r="BA197" s="104">
        <f t="shared" si="257"/>
        <v>1.3005643292776425</v>
      </c>
      <c r="BB197" s="110">
        <f t="shared" si="258"/>
        <v>10.101085498483076</v>
      </c>
      <c r="BC197" s="35" t="s">
        <v>19</v>
      </c>
      <c r="BD197" s="58">
        <v>5469545.1825937955</v>
      </c>
      <c r="BE197" s="37">
        <f t="shared" si="223"/>
        <v>28.488703903708355</v>
      </c>
      <c r="BF197" s="37">
        <f t="shared" si="224"/>
        <v>20.219048581688821</v>
      </c>
      <c r="BG197" s="37">
        <f t="shared" si="225"/>
        <v>0.12885003994245897</v>
      </c>
      <c r="BH197" s="37">
        <f t="shared" si="226"/>
        <v>19.579968090151819</v>
      </c>
      <c r="BI197" s="37">
        <f t="shared" si="227"/>
        <v>9.2870351776226847E-3</v>
      </c>
      <c r="BJ197" s="37">
        <f t="shared" si="228"/>
        <v>1.4370725948051454E-2</v>
      </c>
      <c r="BK197" s="37">
        <f t="shared" si="229"/>
        <v>0.3164949102541097</v>
      </c>
      <c r="BL197" s="37">
        <f t="shared" si="230"/>
        <v>1.9864631426825364E-2</v>
      </c>
      <c r="BM197" s="37">
        <f t="shared" si="231"/>
        <v>6.5110631925030582E-2</v>
      </c>
      <c r="BN197" s="37">
        <f t="shared" si="232"/>
        <v>22.028119353459353</v>
      </c>
      <c r="BO197" s="37">
        <f t="shared" si="233"/>
        <v>8.4091222281085815E-2</v>
      </c>
      <c r="BP197" s="103">
        <f t="shared" si="195"/>
        <v>90.953909125963534</v>
      </c>
      <c r="BQ197" s="33">
        <f t="shared" si="196"/>
        <v>6.0496464811888497E-3</v>
      </c>
      <c r="BR197" s="33">
        <f t="shared" si="259"/>
        <v>3.5822801246593186E-3</v>
      </c>
      <c r="BS197" s="33">
        <f t="shared" si="260"/>
        <v>2.706557956273855E-2</v>
      </c>
      <c r="BT197" s="33">
        <f t="shared" si="261"/>
        <v>2.051491987729618</v>
      </c>
      <c r="BU197" s="33">
        <f t="shared" si="262"/>
        <v>4.549000568152814E-3</v>
      </c>
      <c r="BV197" s="33">
        <f t="shared" si="263"/>
        <v>4.4995754052903639E-2</v>
      </c>
      <c r="BW197" s="33">
        <f t="shared" si="264"/>
        <v>3.2687028781886712E-3</v>
      </c>
      <c r="BX197" s="33">
        <f t="shared" si="265"/>
        <v>0.57575970355620587</v>
      </c>
      <c r="BY197" s="33">
        <f t="shared" si="266"/>
        <v>1.9808058875172281E-3</v>
      </c>
      <c r="BZ197" s="33">
        <f t="shared" si="267"/>
        <v>4.0580707099655902</v>
      </c>
      <c r="CA197" s="33">
        <f t="shared" si="268"/>
        <v>7.8616416541734277E-2</v>
      </c>
      <c r="CB197" s="107">
        <f t="shared" ref="CB197:CB260" si="269">SUM(BQ197:CA197)</f>
        <v>6.8554305873484989</v>
      </c>
      <c r="CC197" s="60">
        <f t="shared" ref="CC197:CC260" si="270">CB197+BP197</f>
        <v>97.809339713312028</v>
      </c>
    </row>
    <row r="198" spans="1:81" x14ac:dyDescent="0.2">
      <c r="A198" s="22" t="s">
        <v>20</v>
      </c>
      <c r="B198" s="22">
        <v>1556884.124343218</v>
      </c>
      <c r="C198" s="22">
        <v>1105174.6303468777</v>
      </c>
      <c r="D198" s="22">
        <v>0</v>
      </c>
      <c r="E198" s="22">
        <v>1069650.7085113006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1197399.589043682</v>
      </c>
      <c r="L198" s="22">
        <v>0</v>
      </c>
      <c r="M198" s="89">
        <v>4929109.0522450786</v>
      </c>
      <c r="N198" s="28">
        <f>'GDP by Eco_Activity N''MN'!M198</f>
        <v>0</v>
      </c>
      <c r="O198" s="28">
        <f>'GDP by Eco_Activity N''MN'!N198</f>
        <v>0</v>
      </c>
      <c r="P198" s="28">
        <f>'GDP by Eco_Activity N''MN'!O198</f>
        <v>0</v>
      </c>
      <c r="Q198" s="28">
        <f>'GDP by Eco_Activity N''MN'!P198</f>
        <v>110616.64337699818</v>
      </c>
      <c r="R198" s="28">
        <f>'GDP by Eco_Activity N''MN'!Q198</f>
        <v>0</v>
      </c>
      <c r="S198" s="28">
        <f>'GDP by Eco_Activity N''MN'!R198</f>
        <v>0</v>
      </c>
      <c r="T198" s="28">
        <f>'GDP by Eco_Activity N''MN'!S198</f>
        <v>0</v>
      </c>
      <c r="U198" s="28">
        <f>'GDP by Eco_Activity N''MN'!T198</f>
        <v>0</v>
      </c>
      <c r="V198" s="28">
        <f>'GDP by Eco_Activity N''MN'!U198</f>
        <v>0</v>
      </c>
      <c r="W198" s="28">
        <f>'GDP by Eco_Activity N''MN'!V198</f>
        <v>220313.48920989427</v>
      </c>
      <c r="X198" s="28">
        <f>'GDP by Eco_Activity N''MN'!W198</f>
        <v>0</v>
      </c>
      <c r="Y198" s="90">
        <f t="shared" ref="Y198:Y261" si="271">SUM(N198:X198)</f>
        <v>330930.13258689246</v>
      </c>
      <c r="Z198" s="98">
        <f t="shared" ref="Z198:Z261" si="272">Y198+M198</f>
        <v>5260039.1848319713</v>
      </c>
      <c r="AA198" s="93"/>
      <c r="AB198" s="22" t="s">
        <v>20</v>
      </c>
      <c r="AD198" s="37">
        <f t="shared" si="234"/>
        <v>48.812642582176814</v>
      </c>
      <c r="AE198" s="37">
        <f t="shared" si="235"/>
        <v>56.912735317542904</v>
      </c>
      <c r="AF198" s="37">
        <f t="shared" si="236"/>
        <v>0</v>
      </c>
      <c r="AG198" s="37">
        <f t="shared" si="237"/>
        <v>36.942784313557773</v>
      </c>
      <c r="AH198" s="37">
        <f t="shared" si="238"/>
        <v>0</v>
      </c>
      <c r="AI198" s="37">
        <f t="shared" si="239"/>
        <v>0</v>
      </c>
      <c r="AJ198" s="37">
        <f t="shared" si="240"/>
        <v>0</v>
      </c>
      <c r="AK198" s="37">
        <f t="shared" si="241"/>
        <v>0</v>
      </c>
      <c r="AL198" s="37">
        <f t="shared" si="242"/>
        <v>0</v>
      </c>
      <c r="AM198" s="37">
        <f t="shared" si="243"/>
        <v>34.301644773306144</v>
      </c>
      <c r="AN198" s="37">
        <f t="shared" si="244"/>
        <v>0</v>
      </c>
      <c r="AO198" s="104">
        <f t="shared" si="245"/>
        <v>20.426236822896676</v>
      </c>
      <c r="AP198" s="37">
        <f t="shared" si="246"/>
        <v>0</v>
      </c>
      <c r="AQ198" s="37">
        <f t="shared" si="247"/>
        <v>0</v>
      </c>
      <c r="AR198" s="37">
        <f t="shared" si="248"/>
        <v>0</v>
      </c>
      <c r="AS198" s="37">
        <f t="shared" si="249"/>
        <v>5.4847721991025562</v>
      </c>
      <c r="AT198" s="37">
        <f t="shared" si="250"/>
        <v>0</v>
      </c>
      <c r="AU198" s="37">
        <f t="shared" si="251"/>
        <v>0</v>
      </c>
      <c r="AV198" s="37">
        <f t="shared" si="252"/>
        <v>0</v>
      </c>
      <c r="AW198" s="37">
        <f t="shared" si="253"/>
        <v>0</v>
      </c>
      <c r="AX198" s="37">
        <f t="shared" si="254"/>
        <v>0</v>
      </c>
      <c r="AY198" s="37">
        <f t="shared" si="255"/>
        <v>8.0286397851549296</v>
      </c>
      <c r="AZ198" s="37">
        <f t="shared" si="256"/>
        <v>0</v>
      </c>
      <c r="BA198" s="104">
        <f t="shared" si="257"/>
        <v>1.1478422321273407</v>
      </c>
      <c r="BB198" s="110">
        <f t="shared" si="258"/>
        <v>9.9317432797746985</v>
      </c>
      <c r="BC198" s="40" t="s">
        <v>20</v>
      </c>
      <c r="BD198" s="58">
        <v>5367322.6821575165</v>
      </c>
      <c r="BE198" s="37">
        <f t="shared" si="223"/>
        <v>29.006717436958596</v>
      </c>
      <c r="BF198" s="37">
        <f t="shared" si="224"/>
        <v>20.590799096554928</v>
      </c>
      <c r="BG198" s="37">
        <f t="shared" si="225"/>
        <v>0</v>
      </c>
      <c r="BH198" s="37">
        <f t="shared" si="226"/>
        <v>19.92894356933521</v>
      </c>
      <c r="BI198" s="37">
        <f t="shared" si="227"/>
        <v>0</v>
      </c>
      <c r="BJ198" s="37">
        <f t="shared" si="228"/>
        <v>0</v>
      </c>
      <c r="BK198" s="37">
        <f t="shared" si="229"/>
        <v>0</v>
      </c>
      <c r="BL198" s="37">
        <f t="shared" si="230"/>
        <v>0</v>
      </c>
      <c r="BM198" s="37">
        <f t="shared" si="231"/>
        <v>0</v>
      </c>
      <c r="BN198" s="37">
        <f t="shared" si="232"/>
        <v>22.309066548656997</v>
      </c>
      <c r="BO198" s="37">
        <f t="shared" si="233"/>
        <v>0</v>
      </c>
      <c r="BP198" s="103">
        <f t="shared" ref="BP198:BP261" si="273">M198/$BD198*100</f>
        <v>91.835526651505745</v>
      </c>
      <c r="BQ198" s="33">
        <f t="shared" ref="BQ198:BQ261" si="274">N198/$BD198*100</f>
        <v>0</v>
      </c>
      <c r="BR198" s="33">
        <f t="shared" si="259"/>
        <v>0</v>
      </c>
      <c r="BS198" s="33">
        <f t="shared" si="260"/>
        <v>0</v>
      </c>
      <c r="BT198" s="33">
        <f t="shared" si="261"/>
        <v>2.0609277646883215</v>
      </c>
      <c r="BU198" s="33">
        <f t="shared" si="262"/>
        <v>0</v>
      </c>
      <c r="BV198" s="33">
        <f t="shared" si="263"/>
        <v>0</v>
      </c>
      <c r="BW198" s="33">
        <f t="shared" si="264"/>
        <v>0</v>
      </c>
      <c r="BX198" s="33">
        <f t="shared" si="265"/>
        <v>0</v>
      </c>
      <c r="BY198" s="33">
        <f t="shared" si="266"/>
        <v>0</v>
      </c>
      <c r="BZ198" s="33">
        <f t="shared" si="267"/>
        <v>4.1047185395109178</v>
      </c>
      <c r="CA198" s="33">
        <f t="shared" si="268"/>
        <v>0</v>
      </c>
      <c r="CB198" s="107">
        <f t="shared" si="269"/>
        <v>6.1656463041992389</v>
      </c>
      <c r="CC198" s="60">
        <f t="shared" si="270"/>
        <v>98.001172955704988</v>
      </c>
    </row>
    <row r="199" spans="1:81" x14ac:dyDescent="0.2">
      <c r="A199" s="22" t="s">
        <v>21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89">
        <v>0</v>
      </c>
      <c r="N199" s="28">
        <f>'GDP by Eco_Activity N''MN'!M199</f>
        <v>0</v>
      </c>
      <c r="O199" s="28">
        <f>'GDP by Eco_Activity N''MN'!N199</f>
        <v>0</v>
      </c>
      <c r="P199" s="28">
        <f>'GDP by Eco_Activity N''MN'!O199</f>
        <v>0</v>
      </c>
      <c r="Q199" s="28">
        <f>'GDP by Eco_Activity N''MN'!P199</f>
        <v>0</v>
      </c>
      <c r="R199" s="28">
        <f>'GDP by Eco_Activity N''MN'!Q199</f>
        <v>0</v>
      </c>
      <c r="S199" s="28">
        <f>'GDP by Eco_Activity N''MN'!R199</f>
        <v>664.36497580657385</v>
      </c>
      <c r="T199" s="28">
        <f>'GDP by Eco_Activity N''MN'!S199</f>
        <v>0</v>
      </c>
      <c r="U199" s="28">
        <f>'GDP by Eco_Activity N''MN'!T199</f>
        <v>7829.7333927604541</v>
      </c>
      <c r="V199" s="28">
        <f>'GDP by Eco_Activity N''MN'!U199</f>
        <v>0</v>
      </c>
      <c r="W199" s="28">
        <f>'GDP by Eco_Activity N''MN'!V199</f>
        <v>0</v>
      </c>
      <c r="X199" s="28">
        <f>'GDP by Eco_Activity N''MN'!W199</f>
        <v>0</v>
      </c>
      <c r="Y199" s="90">
        <f t="shared" si="271"/>
        <v>8494.0983685670271</v>
      </c>
      <c r="Z199" s="98">
        <f t="shared" si="272"/>
        <v>8494.0983685670271</v>
      </c>
      <c r="AA199" s="93"/>
      <c r="AB199" s="22" t="s">
        <v>21</v>
      </c>
      <c r="AD199" s="37">
        <f t="shared" si="234"/>
        <v>0</v>
      </c>
      <c r="AE199" s="37">
        <f t="shared" si="235"/>
        <v>0</v>
      </c>
      <c r="AF199" s="37">
        <f t="shared" si="236"/>
        <v>0</v>
      </c>
      <c r="AG199" s="37">
        <f t="shared" si="237"/>
        <v>0</v>
      </c>
      <c r="AH199" s="37">
        <f t="shared" si="238"/>
        <v>0</v>
      </c>
      <c r="AI199" s="37">
        <f t="shared" si="239"/>
        <v>0</v>
      </c>
      <c r="AJ199" s="37">
        <f t="shared" si="240"/>
        <v>0</v>
      </c>
      <c r="AK199" s="37">
        <f t="shared" si="241"/>
        <v>0</v>
      </c>
      <c r="AL199" s="37">
        <f t="shared" si="242"/>
        <v>0</v>
      </c>
      <c r="AM199" s="37">
        <f t="shared" si="243"/>
        <v>0</v>
      </c>
      <c r="AN199" s="37">
        <f t="shared" si="244"/>
        <v>0</v>
      </c>
      <c r="AO199" s="104">
        <f t="shared" si="245"/>
        <v>0</v>
      </c>
      <c r="AP199" s="37">
        <f t="shared" si="246"/>
        <v>0</v>
      </c>
      <c r="AQ199" s="37">
        <f t="shared" si="247"/>
        <v>0</v>
      </c>
      <c r="AR199" s="37">
        <f t="shared" si="248"/>
        <v>0</v>
      </c>
      <c r="AS199" s="37">
        <f t="shared" si="249"/>
        <v>0</v>
      </c>
      <c r="AT199" s="37">
        <f t="shared" si="250"/>
        <v>0</v>
      </c>
      <c r="AU199" s="37">
        <f t="shared" si="251"/>
        <v>5.8474564573815981E-2</v>
      </c>
      <c r="AV199" s="37">
        <f t="shared" si="252"/>
        <v>0</v>
      </c>
      <c r="AW199" s="37">
        <f t="shared" si="253"/>
        <v>0.47865479860735</v>
      </c>
      <c r="AX199" s="37">
        <f t="shared" si="254"/>
        <v>0</v>
      </c>
      <c r="AY199" s="37">
        <f t="shared" si="255"/>
        <v>0</v>
      </c>
      <c r="AZ199" s="37">
        <f t="shared" si="256"/>
        <v>0</v>
      </c>
      <c r="BA199" s="104">
        <f t="shared" si="257"/>
        <v>2.9462064258307295E-2</v>
      </c>
      <c r="BB199" s="110">
        <f t="shared" si="258"/>
        <v>1.6038132307650419E-2</v>
      </c>
      <c r="BC199" s="40" t="s">
        <v>21</v>
      </c>
      <c r="BD199" s="58">
        <v>8494.3273702139031</v>
      </c>
      <c r="BE199" s="37">
        <f t="shared" si="223"/>
        <v>0</v>
      </c>
      <c r="BF199" s="37">
        <f t="shared" si="224"/>
        <v>0</v>
      </c>
      <c r="BG199" s="37">
        <f t="shared" si="225"/>
        <v>0</v>
      </c>
      <c r="BH199" s="37">
        <f t="shared" si="226"/>
        <v>0</v>
      </c>
      <c r="BI199" s="37">
        <f t="shared" si="227"/>
        <v>0</v>
      </c>
      <c r="BJ199" s="37">
        <f t="shared" si="228"/>
        <v>0</v>
      </c>
      <c r="BK199" s="37">
        <f t="shared" si="229"/>
        <v>0</v>
      </c>
      <c r="BL199" s="37">
        <f t="shared" si="230"/>
        <v>0</v>
      </c>
      <c r="BM199" s="37">
        <f t="shared" si="231"/>
        <v>0</v>
      </c>
      <c r="BN199" s="37">
        <f t="shared" si="232"/>
        <v>0</v>
      </c>
      <c r="BO199" s="37">
        <f t="shared" si="233"/>
        <v>0</v>
      </c>
      <c r="BP199" s="103">
        <f t="shared" si="273"/>
        <v>0</v>
      </c>
      <c r="BQ199" s="33">
        <f t="shared" si="274"/>
        <v>0</v>
      </c>
      <c r="BR199" s="33">
        <f t="shared" si="259"/>
        <v>0</v>
      </c>
      <c r="BS199" s="33">
        <f t="shared" si="260"/>
        <v>0</v>
      </c>
      <c r="BT199" s="33">
        <f t="shared" si="261"/>
        <v>0</v>
      </c>
      <c r="BU199" s="33">
        <f t="shared" si="262"/>
        <v>0</v>
      </c>
      <c r="BV199" s="33">
        <f t="shared" si="263"/>
        <v>7.8212782113416939</v>
      </c>
      <c r="BW199" s="33">
        <f t="shared" si="264"/>
        <v>0</v>
      </c>
      <c r="BX199" s="33">
        <f t="shared" si="265"/>
        <v>92.176025852454131</v>
      </c>
      <c r="BY199" s="33">
        <f t="shared" si="266"/>
        <v>0</v>
      </c>
      <c r="BZ199" s="33">
        <f t="shared" si="267"/>
        <v>0</v>
      </c>
      <c r="CA199" s="33">
        <f t="shared" si="268"/>
        <v>0</v>
      </c>
      <c r="CB199" s="107">
        <f t="shared" si="269"/>
        <v>99.997304063795823</v>
      </c>
      <c r="CC199" s="60">
        <f t="shared" si="270"/>
        <v>99.997304063795823</v>
      </c>
    </row>
    <row r="200" spans="1:81" x14ac:dyDescent="0.2">
      <c r="A200" s="22" t="s">
        <v>22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64.452579518446413</v>
      </c>
      <c r="K200" s="22">
        <v>0</v>
      </c>
      <c r="L200" s="22">
        <v>814.47295221161914</v>
      </c>
      <c r="M200" s="89">
        <v>878.92553173006559</v>
      </c>
      <c r="N200" s="28">
        <f>'GDP by Eco_Activity N''MN'!M200</f>
        <v>0</v>
      </c>
      <c r="O200" s="28">
        <f>'GDP by Eco_Activity N''MN'!N200</f>
        <v>0.25191667703130294</v>
      </c>
      <c r="P200" s="28">
        <f>'GDP by Eco_Activity N''MN'!O200</f>
        <v>15.618833975940781</v>
      </c>
      <c r="Q200" s="28">
        <f>'GDP by Eco_Activity N''MN'!P200</f>
        <v>0</v>
      </c>
      <c r="R200" s="28">
        <f>'GDP by Eco_Activity N''MN'!Q200</f>
        <v>0</v>
      </c>
      <c r="S200" s="28">
        <f>'GDP by Eco_Activity N''MN'!R200</f>
        <v>18.574622730884464</v>
      </c>
      <c r="T200" s="28">
        <f>'GDP by Eco_Activity N''MN'!S200</f>
        <v>0</v>
      </c>
      <c r="U200" s="28">
        <f>'GDP by Eco_Activity N''MN'!T200</f>
        <v>0</v>
      </c>
      <c r="V200" s="28">
        <f>'GDP by Eco_Activity N''MN'!U200</f>
        <v>0</v>
      </c>
      <c r="W200" s="28">
        <f>'GDP by Eco_Activity N''MN'!V200</f>
        <v>0</v>
      </c>
      <c r="X200" s="28">
        <f>'GDP by Eco_Activity N''MN'!W200</f>
        <v>0</v>
      </c>
      <c r="Y200" s="90">
        <f t="shared" si="271"/>
        <v>34.445373383856548</v>
      </c>
      <c r="Z200" s="98">
        <f t="shared" si="272"/>
        <v>913.37090511392216</v>
      </c>
      <c r="AA200" s="93"/>
      <c r="AB200" s="22" t="s">
        <v>22</v>
      </c>
      <c r="AD200" s="37">
        <f t="shared" si="234"/>
        <v>0</v>
      </c>
      <c r="AE200" s="37">
        <f t="shared" si="235"/>
        <v>0</v>
      </c>
      <c r="AF200" s="37">
        <f t="shared" si="236"/>
        <v>0</v>
      </c>
      <c r="AG200" s="37">
        <f t="shared" si="237"/>
        <v>0</v>
      </c>
      <c r="AH200" s="37">
        <f t="shared" si="238"/>
        <v>0</v>
      </c>
      <c r="AI200" s="37">
        <f t="shared" si="239"/>
        <v>0</v>
      </c>
      <c r="AJ200" s="37">
        <f t="shared" si="240"/>
        <v>0</v>
      </c>
      <c r="AK200" s="37">
        <f t="shared" si="241"/>
        <v>0</v>
      </c>
      <c r="AL200" s="37">
        <f t="shared" si="242"/>
        <v>3.5146554139859824E-3</v>
      </c>
      <c r="AM200" s="37">
        <f t="shared" si="243"/>
        <v>0</v>
      </c>
      <c r="AN200" s="37">
        <f t="shared" si="244"/>
        <v>8.7725354961040614E-2</v>
      </c>
      <c r="AO200" s="104">
        <f t="shared" si="245"/>
        <v>3.6422689923306783E-3</v>
      </c>
      <c r="AP200" s="37">
        <f t="shared" si="246"/>
        <v>0</v>
      </c>
      <c r="AQ200" s="37">
        <f t="shared" si="247"/>
        <v>1.6539411511078531E-5</v>
      </c>
      <c r="AR200" s="37">
        <f t="shared" si="248"/>
        <v>1.3180255506977747E-3</v>
      </c>
      <c r="AS200" s="37">
        <f t="shared" si="249"/>
        <v>0</v>
      </c>
      <c r="AT200" s="37">
        <f t="shared" si="250"/>
        <v>0</v>
      </c>
      <c r="AU200" s="37">
        <f t="shared" si="251"/>
        <v>1.6348588740590052E-3</v>
      </c>
      <c r="AV200" s="37">
        <f t="shared" si="252"/>
        <v>0</v>
      </c>
      <c r="AW200" s="37">
        <f t="shared" si="253"/>
        <v>0</v>
      </c>
      <c r="AX200" s="37">
        <f t="shared" si="254"/>
        <v>0</v>
      </c>
      <c r="AY200" s="37">
        <f t="shared" si="255"/>
        <v>0</v>
      </c>
      <c r="AZ200" s="37">
        <f t="shared" si="256"/>
        <v>0</v>
      </c>
      <c r="BA200" s="104">
        <f t="shared" si="257"/>
        <v>1.1947492953366559E-4</v>
      </c>
      <c r="BB200" s="110">
        <f t="shared" si="258"/>
        <v>1.7245813253569347E-3</v>
      </c>
      <c r="BC200" s="40" t="s">
        <v>22</v>
      </c>
      <c r="BD200" s="58">
        <v>5742.7334168039633</v>
      </c>
      <c r="BE200" s="37">
        <f t="shared" si="223"/>
        <v>0</v>
      </c>
      <c r="BF200" s="37">
        <f t="shared" si="224"/>
        <v>0</v>
      </c>
      <c r="BG200" s="37">
        <f t="shared" si="225"/>
        <v>0</v>
      </c>
      <c r="BH200" s="37">
        <f t="shared" si="226"/>
        <v>0</v>
      </c>
      <c r="BI200" s="37">
        <f t="shared" si="227"/>
        <v>0</v>
      </c>
      <c r="BJ200" s="37">
        <f t="shared" si="228"/>
        <v>0</v>
      </c>
      <c r="BK200" s="37">
        <f t="shared" si="229"/>
        <v>0</v>
      </c>
      <c r="BL200" s="37">
        <f t="shared" si="230"/>
        <v>0</v>
      </c>
      <c r="BM200" s="37">
        <f t="shared" si="231"/>
        <v>1.1223327784962127</v>
      </c>
      <c r="BN200" s="37">
        <f t="shared" si="232"/>
        <v>0</v>
      </c>
      <c r="BO200" s="37">
        <f t="shared" si="233"/>
        <v>14.182670395745141</v>
      </c>
      <c r="BP200" s="103">
        <f t="shared" si="273"/>
        <v>15.305003174241355</v>
      </c>
      <c r="BQ200" s="33">
        <f t="shared" si="274"/>
        <v>0</v>
      </c>
      <c r="BR200" s="33">
        <f t="shared" si="259"/>
        <v>4.3867033126448627E-3</v>
      </c>
      <c r="BS200" s="33">
        <f t="shared" si="260"/>
        <v>0.27197560538398141</v>
      </c>
      <c r="BT200" s="33">
        <f t="shared" si="261"/>
        <v>0</v>
      </c>
      <c r="BU200" s="33">
        <f t="shared" si="262"/>
        <v>0</v>
      </c>
      <c r="BV200" s="33">
        <f t="shared" si="263"/>
        <v>0.32344567269190611</v>
      </c>
      <c r="BW200" s="33">
        <f t="shared" si="264"/>
        <v>0</v>
      </c>
      <c r="BX200" s="33">
        <f t="shared" si="265"/>
        <v>0</v>
      </c>
      <c r="BY200" s="33">
        <f t="shared" si="266"/>
        <v>0</v>
      </c>
      <c r="BZ200" s="33">
        <f t="shared" si="267"/>
        <v>0</v>
      </c>
      <c r="CA200" s="33">
        <f t="shared" si="268"/>
        <v>0</v>
      </c>
      <c r="CB200" s="107">
        <f t="shared" si="269"/>
        <v>0.59980798138853242</v>
      </c>
      <c r="CC200" s="60">
        <f t="shared" si="270"/>
        <v>15.904811155629886</v>
      </c>
    </row>
    <row r="201" spans="1:81" x14ac:dyDescent="0.2">
      <c r="A201" s="22" t="s">
        <v>23</v>
      </c>
      <c r="B201" s="22">
        <v>1318.4076054729601</v>
      </c>
      <c r="C201" s="22">
        <v>715.36731918223552</v>
      </c>
      <c r="D201" s="22">
        <v>7047.5111524429458</v>
      </c>
      <c r="E201" s="22">
        <v>1284.4929170005501</v>
      </c>
      <c r="F201" s="22">
        <v>507.95858516345271</v>
      </c>
      <c r="G201" s="22">
        <v>786.01334879540491</v>
      </c>
      <c r="H201" s="22">
        <v>17310.832116958212</v>
      </c>
      <c r="I201" s="22">
        <v>1086.5049912459399</v>
      </c>
      <c r="J201" s="22">
        <v>3496.8028522934419</v>
      </c>
      <c r="K201" s="22">
        <v>7438.3518694656304</v>
      </c>
      <c r="L201" s="22">
        <v>3784.9344450477502</v>
      </c>
      <c r="M201" s="89">
        <v>44777.177203068524</v>
      </c>
      <c r="N201" s="28">
        <f>'GDP by Eco_Activity N''MN'!M201</f>
        <v>330.88814767581977</v>
      </c>
      <c r="O201" s="28">
        <f>'GDP by Eco_Activity N''MN'!N201</f>
        <v>195.6825133082875</v>
      </c>
      <c r="P201" s="28">
        <f>'GDP by Eco_Activity N''MN'!O201</f>
        <v>1464.7452691389165</v>
      </c>
      <c r="Q201" s="28">
        <f>'GDP by Eco_Activity N''MN'!P201</f>
        <v>1590.6378091648337</v>
      </c>
      <c r="R201" s="28">
        <f>'GDP by Eco_Activity N''MN'!Q201</f>
        <v>248.8096414315666</v>
      </c>
      <c r="S201" s="28">
        <f>'GDP by Eco_Activity N''MN'!R201</f>
        <v>1778.1234996348851</v>
      </c>
      <c r="T201" s="28">
        <f>'GDP by Eco_Activity N''MN'!S201</f>
        <v>178.7831808072732</v>
      </c>
      <c r="U201" s="28">
        <f>'GDP by Eco_Activity N''MN'!T201</f>
        <v>23661.703736414318</v>
      </c>
      <c r="V201" s="28">
        <f>'GDP by Eco_Activity N''MN'!U201</f>
        <v>108.34107299723281</v>
      </c>
      <c r="W201" s="28">
        <f>'GDP by Eco_Activity N''MN'!V201</f>
        <v>1644.5218132784953</v>
      </c>
      <c r="X201" s="28">
        <f>'GDP by Eco_Activity N''MN'!W201</f>
        <v>4299.9604236862988</v>
      </c>
      <c r="Y201" s="90">
        <f t="shared" si="271"/>
        <v>35502.197107537926</v>
      </c>
      <c r="Z201" s="98">
        <f t="shared" si="272"/>
        <v>80279.37431060645</v>
      </c>
      <c r="AA201" s="93"/>
      <c r="AB201" s="22" t="s">
        <v>23</v>
      </c>
      <c r="AD201" s="37">
        <f t="shared" si="234"/>
        <v>4.1335741188011504E-2</v>
      </c>
      <c r="AE201" s="37">
        <f t="shared" si="235"/>
        <v>3.6838984331969492E-2</v>
      </c>
      <c r="AF201" s="37">
        <f t="shared" si="236"/>
        <v>0.38965972889300243</v>
      </c>
      <c r="AG201" s="37">
        <f t="shared" si="237"/>
        <v>4.4362841446706394E-2</v>
      </c>
      <c r="AH201" s="37">
        <f t="shared" si="238"/>
        <v>2.1923748017384868E-2</v>
      </c>
      <c r="AI201" s="37">
        <f t="shared" si="239"/>
        <v>3.3142375947963411E-2</v>
      </c>
      <c r="AJ201" s="37">
        <f t="shared" si="240"/>
        <v>0.81641233566799154</v>
      </c>
      <c r="AK201" s="37">
        <f t="shared" si="241"/>
        <v>8.805778216230549E-2</v>
      </c>
      <c r="AL201" s="37">
        <f t="shared" si="242"/>
        <v>0.19068371147096358</v>
      </c>
      <c r="AM201" s="37">
        <f t="shared" si="243"/>
        <v>0.21308484307151349</v>
      </c>
      <c r="AN201" s="37">
        <f t="shared" si="244"/>
        <v>0.40766819425307665</v>
      </c>
      <c r="AO201" s="104">
        <f t="shared" si="245"/>
        <v>0.18555670327360652</v>
      </c>
      <c r="AP201" s="37">
        <f t="shared" si="246"/>
        <v>1.1473448747641101E-2</v>
      </c>
      <c r="AQ201" s="37">
        <f t="shared" si="247"/>
        <v>1.2847397207949463E-2</v>
      </c>
      <c r="AR201" s="37">
        <f t="shared" si="248"/>
        <v>0.12360536599355812</v>
      </c>
      <c r="AS201" s="37">
        <f t="shared" si="249"/>
        <v>7.8869560386270229E-2</v>
      </c>
      <c r="AT201" s="37">
        <f t="shared" si="250"/>
        <v>1.8169202871048607E-2</v>
      </c>
      <c r="AU201" s="37">
        <f t="shared" si="251"/>
        <v>0.15650282779189051</v>
      </c>
      <c r="AV201" s="37">
        <f t="shared" si="252"/>
        <v>1.3036397609902828E-2</v>
      </c>
      <c r="AW201" s="37">
        <f t="shared" si="253"/>
        <v>1.4465100493884318</v>
      </c>
      <c r="AX201" s="37">
        <f t="shared" si="254"/>
        <v>4.3724232113581014E-3</v>
      </c>
      <c r="AY201" s="37">
        <f t="shared" si="255"/>
        <v>5.9929481871461798E-2</v>
      </c>
      <c r="AZ201" s="37">
        <f t="shared" si="256"/>
        <v>4.1002536220499479E-2</v>
      </c>
      <c r="BA201" s="104">
        <f t="shared" si="257"/>
        <v>0.12314055796246105</v>
      </c>
      <c r="BB201" s="110">
        <f t="shared" si="258"/>
        <v>0.15157950507537007</v>
      </c>
      <c r="BC201" s="40" t="s">
        <v>23</v>
      </c>
      <c r="BD201" s="58">
        <v>87985.439649260225</v>
      </c>
      <c r="BE201" s="37">
        <f t="shared" si="223"/>
        <v>1.4984383901797611</v>
      </c>
      <c r="BF201" s="37">
        <f t="shared" si="224"/>
        <v>0.81305193454045588</v>
      </c>
      <c r="BG201" s="37">
        <f t="shared" si="225"/>
        <v>8.0098607002894031</v>
      </c>
      <c r="BH201" s="37">
        <f t="shared" si="226"/>
        <v>1.4598925937302514</v>
      </c>
      <c r="BI201" s="37">
        <f t="shared" si="227"/>
        <v>0.57732118767417406</v>
      </c>
      <c r="BJ201" s="37">
        <f t="shared" si="228"/>
        <v>0.89334479878570872</v>
      </c>
      <c r="BK201" s="37">
        <f t="shared" si="229"/>
        <v>19.674655472502103</v>
      </c>
      <c r="BL201" s="37">
        <f t="shared" si="230"/>
        <v>1.2348690824039943</v>
      </c>
      <c r="BM201" s="37">
        <f t="shared" si="231"/>
        <v>3.9742971862536378</v>
      </c>
      <c r="BN201" s="37">
        <f t="shared" si="232"/>
        <v>8.4540713771703828</v>
      </c>
      <c r="BO201" s="37">
        <f t="shared" si="233"/>
        <v>4.3017736345192814</v>
      </c>
      <c r="BP201" s="103">
        <f t="shared" si="273"/>
        <v>50.89157635804915</v>
      </c>
      <c r="BQ201" s="33">
        <f t="shared" si="274"/>
        <v>0.37607148295769399</v>
      </c>
      <c r="BR201" s="33">
        <f t="shared" si="259"/>
        <v>0.22240329091761579</v>
      </c>
      <c r="BS201" s="33">
        <f t="shared" si="260"/>
        <v>1.6647587089158016</v>
      </c>
      <c r="BT201" s="33">
        <f t="shared" si="261"/>
        <v>1.807842087856417</v>
      </c>
      <c r="BU201" s="33">
        <f t="shared" si="262"/>
        <v>0.28278501809322787</v>
      </c>
      <c r="BV201" s="33">
        <f t="shared" si="263"/>
        <v>2.0209292659366005</v>
      </c>
      <c r="BW201" s="33">
        <f t="shared" si="264"/>
        <v>0.20319632602844692</v>
      </c>
      <c r="BX201" s="33">
        <f t="shared" si="265"/>
        <v>26.892749335273979</v>
      </c>
      <c r="BY201" s="33">
        <f t="shared" si="266"/>
        <v>0.12313522945286974</v>
      </c>
      <c r="BZ201" s="33">
        <f t="shared" si="267"/>
        <v>1.8690840437169109</v>
      </c>
      <c r="CA201" s="33">
        <f t="shared" si="268"/>
        <v>4.8871272801811276</v>
      </c>
      <c r="CB201" s="107">
        <f t="shared" si="269"/>
        <v>40.350082069330689</v>
      </c>
      <c r="CC201" s="60">
        <f t="shared" si="270"/>
        <v>91.241658427379832</v>
      </c>
    </row>
    <row r="202" spans="1:81" x14ac:dyDescent="0.2">
      <c r="A202" s="22" t="s">
        <v>24</v>
      </c>
      <c r="B202" s="28">
        <v>92298.724801073535</v>
      </c>
      <c r="C202" s="28">
        <v>59663.913500050519</v>
      </c>
      <c r="D202" s="28">
        <v>232731.85674705001</v>
      </c>
      <c r="E202" s="28">
        <v>216527.75731997806</v>
      </c>
      <c r="F202" s="28">
        <v>196210.05655252672</v>
      </c>
      <c r="G202" s="28">
        <v>181503.92263752528</v>
      </c>
      <c r="H202" s="28">
        <v>366350.53842902399</v>
      </c>
      <c r="I202" s="28">
        <v>90580.623658128665</v>
      </c>
      <c r="J202" s="28">
        <v>194771.50274216471</v>
      </c>
      <c r="K202" s="28">
        <v>269105.53781391727</v>
      </c>
      <c r="L202" s="28">
        <v>78044.888512822377</v>
      </c>
      <c r="M202" s="90">
        <v>1977789.3227142608</v>
      </c>
      <c r="N202" s="28">
        <f>'GDP by Eco_Activity N''MN'!M202</f>
        <v>578370.95645122929</v>
      </c>
      <c r="O202" s="28">
        <f>'GDP by Eco_Activity N''MN'!N202</f>
        <v>202896.16933672849</v>
      </c>
      <c r="P202" s="28">
        <f>'GDP by Eco_Activity N''MN'!O202</f>
        <v>116181.32989264121</v>
      </c>
      <c r="Q202" s="28">
        <f>'GDP by Eco_Activity N''MN'!P202</f>
        <v>241900.88057429474</v>
      </c>
      <c r="R202" s="28">
        <f>'GDP by Eco_Activity N''MN'!Q202</f>
        <v>173505.21319907357</v>
      </c>
      <c r="S202" s="28">
        <f>'GDP by Eco_Activity N''MN'!R202</f>
        <v>166154.35668695715</v>
      </c>
      <c r="T202" s="28">
        <f>'GDP by Eco_Activity N''MN'!S202</f>
        <v>135598.24952284031</v>
      </c>
      <c r="U202" s="28">
        <f>'GDP by Eco_Activity N''MN'!T202</f>
        <v>335114.98477814096</v>
      </c>
      <c r="V202" s="28">
        <f>'GDP by Eco_Activity N''MN'!U202</f>
        <v>231833.89901614797</v>
      </c>
      <c r="W202" s="28">
        <f>'GDP by Eco_Activity N''MN'!V202</f>
        <v>235975.70430313816</v>
      </c>
      <c r="X202" s="28">
        <f>'GDP by Eco_Activity N''MN'!W202</f>
        <v>145965.8530007622</v>
      </c>
      <c r="Y202" s="90">
        <f t="shared" si="271"/>
        <v>2563497.596761954</v>
      </c>
      <c r="Z202" s="98">
        <f t="shared" si="272"/>
        <v>4541286.9194762148</v>
      </c>
      <c r="AA202" s="94"/>
      <c r="AB202" s="22" t="s">
        <v>24</v>
      </c>
      <c r="AD202" s="37">
        <f t="shared" si="234"/>
        <v>2.8938214437802885</v>
      </c>
      <c r="AE202" s="37">
        <f t="shared" si="235"/>
        <v>3.0724886581692274</v>
      </c>
      <c r="AF202" s="37">
        <f t="shared" si="236"/>
        <v>12.867838055621261</v>
      </c>
      <c r="AG202" s="37">
        <f t="shared" si="237"/>
        <v>7.4782713393451843</v>
      </c>
      <c r="AH202" s="37">
        <f t="shared" si="238"/>
        <v>8.4685247261845724</v>
      </c>
      <c r="AI202" s="37">
        <f t="shared" si="239"/>
        <v>7.6531413229837195</v>
      </c>
      <c r="AJ202" s="37">
        <f t="shared" si="240"/>
        <v>17.27780020805962</v>
      </c>
      <c r="AK202" s="37">
        <f t="shared" si="241"/>
        <v>7.3412721436893573</v>
      </c>
      <c r="AL202" s="37">
        <f t="shared" si="242"/>
        <v>10.621060036968952</v>
      </c>
      <c r="AM202" s="37">
        <f t="shared" si="243"/>
        <v>7.7090076270986172</v>
      </c>
      <c r="AN202" s="37">
        <f t="shared" si="244"/>
        <v>8.4060686473272828</v>
      </c>
      <c r="AO202" s="104">
        <f t="shared" si="245"/>
        <v>8.1959625285947642</v>
      </c>
      <c r="AP202" s="37">
        <f t="shared" si="246"/>
        <v>20.054842014071554</v>
      </c>
      <c r="AQ202" s="37">
        <f t="shared" si="247"/>
        <v>13.321004699758879</v>
      </c>
      <c r="AR202" s="37">
        <f t="shared" si="248"/>
        <v>9.8041865063953786</v>
      </c>
      <c r="AS202" s="37">
        <f t="shared" si="249"/>
        <v>11.99431825272878</v>
      </c>
      <c r="AT202" s="37">
        <f t="shared" si="250"/>
        <v>12.670133679950535</v>
      </c>
      <c r="AU202" s="37">
        <f t="shared" si="251"/>
        <v>14.624196056567904</v>
      </c>
      <c r="AV202" s="37">
        <f t="shared" si="252"/>
        <v>9.8874664160503034</v>
      </c>
      <c r="AW202" s="37">
        <f t="shared" si="253"/>
        <v>20.486571828563118</v>
      </c>
      <c r="AX202" s="37">
        <f t="shared" si="254"/>
        <v>9.3563400582505434</v>
      </c>
      <c r="AY202" s="37">
        <f t="shared" si="255"/>
        <v>8.5994004937807755</v>
      </c>
      <c r="AZ202" s="37">
        <f t="shared" si="256"/>
        <v>1.3918663394322639</v>
      </c>
      <c r="BA202" s="104">
        <f t="shared" si="257"/>
        <v>8.8915771450570578</v>
      </c>
      <c r="BB202" s="110">
        <f t="shared" si="258"/>
        <v>8.5746311499155539</v>
      </c>
      <c r="BC202" s="35" t="s">
        <v>24</v>
      </c>
      <c r="BD202" s="58">
        <v>8903236.2839460727</v>
      </c>
      <c r="BE202" s="37">
        <f t="shared" si="223"/>
        <v>1.0366873556697869</v>
      </c>
      <c r="BF202" s="37">
        <f t="shared" si="224"/>
        <v>0.67013737024629894</v>
      </c>
      <c r="BG202" s="37">
        <f t="shared" si="225"/>
        <v>2.6140141553549685</v>
      </c>
      <c r="BH202" s="37">
        <f t="shared" si="226"/>
        <v>2.4320118035102749</v>
      </c>
      <c r="BI202" s="37">
        <f t="shared" si="227"/>
        <v>2.2038060127228585</v>
      </c>
      <c r="BJ202" s="37">
        <f t="shared" si="228"/>
        <v>2.0386286160326357</v>
      </c>
      <c r="BK202" s="37">
        <f t="shared" si="229"/>
        <v>4.1148019298287224</v>
      </c>
      <c r="BL202" s="37">
        <f t="shared" si="230"/>
        <v>1.0173898655420355</v>
      </c>
      <c r="BM202" s="37">
        <f t="shared" si="231"/>
        <v>2.1876483621283667</v>
      </c>
      <c r="BN202" s="37">
        <f t="shared" si="232"/>
        <v>3.0225586430763007</v>
      </c>
      <c r="BO202" s="37">
        <f t="shared" si="233"/>
        <v>0.87659010750449839</v>
      </c>
      <c r="BP202" s="103">
        <f t="shared" si="273"/>
        <v>22.214274221616741</v>
      </c>
      <c r="BQ202" s="33">
        <f t="shared" si="274"/>
        <v>6.4961878805139941</v>
      </c>
      <c r="BR202" s="33">
        <f t="shared" si="259"/>
        <v>2.2789035679372232</v>
      </c>
      <c r="BS202" s="33">
        <f t="shared" si="260"/>
        <v>1.3049336913829224</v>
      </c>
      <c r="BT202" s="33">
        <f t="shared" si="261"/>
        <v>2.7169994467122014</v>
      </c>
      <c r="BU202" s="33">
        <f t="shared" si="262"/>
        <v>1.9487881447326136</v>
      </c>
      <c r="BV202" s="33">
        <f t="shared" si="263"/>
        <v>1.8662242738245578</v>
      </c>
      <c r="BW202" s="33">
        <f t="shared" si="264"/>
        <v>1.5230220247815411</v>
      </c>
      <c r="BX202" s="33">
        <f t="shared" si="265"/>
        <v>3.7639682256036004</v>
      </c>
      <c r="BY202" s="33">
        <f t="shared" si="266"/>
        <v>2.6039284101016249</v>
      </c>
      <c r="BZ202" s="33">
        <f t="shared" si="267"/>
        <v>2.6504486321298608</v>
      </c>
      <c r="CA202" s="33">
        <f t="shared" si="268"/>
        <v>1.6394696079667284</v>
      </c>
      <c r="CB202" s="107">
        <f t="shared" si="269"/>
        <v>28.792873905686868</v>
      </c>
      <c r="CC202" s="60">
        <f t="shared" si="270"/>
        <v>51.007148127303608</v>
      </c>
    </row>
    <row r="203" spans="1:81" x14ac:dyDescent="0.2">
      <c r="A203" s="22" t="s">
        <v>25</v>
      </c>
      <c r="B203" s="22">
        <v>0</v>
      </c>
      <c r="C203" s="22">
        <v>0</v>
      </c>
      <c r="D203" s="22">
        <v>0</v>
      </c>
      <c r="E203" s="22">
        <v>89416.784948425877</v>
      </c>
      <c r="F203" s="22">
        <v>69596.325714202423</v>
      </c>
      <c r="G203" s="22">
        <v>0</v>
      </c>
      <c r="H203" s="22">
        <v>0</v>
      </c>
      <c r="I203" s="22">
        <v>0</v>
      </c>
      <c r="J203" s="22">
        <v>0</v>
      </c>
      <c r="K203" s="22">
        <v>117578.88346258749</v>
      </c>
      <c r="L203" s="22">
        <v>0</v>
      </c>
      <c r="M203" s="89">
        <v>276591.9941252158</v>
      </c>
      <c r="N203" s="28">
        <f>'GDP by Eco_Activity N''MN'!M203</f>
        <v>0</v>
      </c>
      <c r="O203" s="28">
        <f>'GDP by Eco_Activity N''MN'!N203</f>
        <v>0</v>
      </c>
      <c r="P203" s="28">
        <f>'GDP by Eco_Activity N''MN'!O203</f>
        <v>0</v>
      </c>
      <c r="Q203" s="28">
        <f>'GDP by Eco_Activity N''MN'!P203</f>
        <v>0</v>
      </c>
      <c r="R203" s="28">
        <f>'GDP by Eco_Activity N''MN'!Q203</f>
        <v>0</v>
      </c>
      <c r="S203" s="28">
        <f>'GDP by Eco_Activity N''MN'!R203</f>
        <v>0</v>
      </c>
      <c r="T203" s="28">
        <f>'GDP by Eco_Activity N''MN'!S203</f>
        <v>0</v>
      </c>
      <c r="U203" s="28">
        <f>'GDP by Eco_Activity N''MN'!T203</f>
        <v>0</v>
      </c>
      <c r="V203" s="28">
        <f>'GDP by Eco_Activity N''MN'!U203</f>
        <v>0</v>
      </c>
      <c r="W203" s="28">
        <f>'GDP by Eco_Activity N''MN'!V203</f>
        <v>0</v>
      </c>
      <c r="X203" s="28">
        <f>'GDP by Eco_Activity N''MN'!W203</f>
        <v>0</v>
      </c>
      <c r="Y203" s="90">
        <f t="shared" si="271"/>
        <v>0</v>
      </c>
      <c r="Z203" s="98">
        <f t="shared" si="272"/>
        <v>276591.9941252158</v>
      </c>
      <c r="AA203" s="93"/>
      <c r="AB203" s="22" t="s">
        <v>25</v>
      </c>
      <c r="AD203" s="37">
        <f t="shared" si="234"/>
        <v>0</v>
      </c>
      <c r="AE203" s="37">
        <f t="shared" si="235"/>
        <v>0</v>
      </c>
      <c r="AF203" s="37">
        <f t="shared" si="236"/>
        <v>0</v>
      </c>
      <c r="AG203" s="37">
        <f t="shared" si="237"/>
        <v>3.0882090518678673</v>
      </c>
      <c r="AH203" s="37">
        <f t="shared" si="238"/>
        <v>3.0038124218395397</v>
      </c>
      <c r="AI203" s="37">
        <f t="shared" si="239"/>
        <v>0</v>
      </c>
      <c r="AJ203" s="37">
        <f t="shared" si="240"/>
        <v>0</v>
      </c>
      <c r="AK203" s="37">
        <f t="shared" si="241"/>
        <v>0</v>
      </c>
      <c r="AL203" s="37">
        <f t="shared" si="242"/>
        <v>0</v>
      </c>
      <c r="AM203" s="37">
        <f t="shared" si="243"/>
        <v>3.3682566206630828</v>
      </c>
      <c r="AN203" s="37">
        <f t="shared" si="244"/>
        <v>0</v>
      </c>
      <c r="AO203" s="104">
        <f t="shared" si="245"/>
        <v>1.1461977236526346</v>
      </c>
      <c r="AP203" s="37">
        <f t="shared" si="246"/>
        <v>0</v>
      </c>
      <c r="AQ203" s="37">
        <f t="shared" si="247"/>
        <v>0</v>
      </c>
      <c r="AR203" s="37">
        <f t="shared" si="248"/>
        <v>0</v>
      </c>
      <c r="AS203" s="37">
        <f t="shared" si="249"/>
        <v>0</v>
      </c>
      <c r="AT203" s="37">
        <f t="shared" si="250"/>
        <v>0</v>
      </c>
      <c r="AU203" s="37">
        <f t="shared" si="251"/>
        <v>0</v>
      </c>
      <c r="AV203" s="37">
        <f t="shared" si="252"/>
        <v>0</v>
      </c>
      <c r="AW203" s="37">
        <f t="shared" si="253"/>
        <v>0</v>
      </c>
      <c r="AX203" s="37">
        <f t="shared" si="254"/>
        <v>0</v>
      </c>
      <c r="AY203" s="37">
        <f t="shared" si="255"/>
        <v>0</v>
      </c>
      <c r="AZ203" s="37">
        <f t="shared" si="256"/>
        <v>0</v>
      </c>
      <c r="BA203" s="104">
        <f t="shared" si="257"/>
        <v>0</v>
      </c>
      <c r="BB203" s="110">
        <f t="shared" si="258"/>
        <v>0.52224718911107271</v>
      </c>
      <c r="BC203" s="40" t="s">
        <v>25</v>
      </c>
      <c r="BD203" s="58">
        <v>276591.9941252158</v>
      </c>
      <c r="BE203" s="37">
        <f t="shared" si="223"/>
        <v>0</v>
      </c>
      <c r="BF203" s="37">
        <f t="shared" si="224"/>
        <v>0</v>
      </c>
      <c r="BG203" s="37">
        <f t="shared" si="225"/>
        <v>0</v>
      </c>
      <c r="BH203" s="37">
        <f t="shared" si="226"/>
        <v>32.328045224601134</v>
      </c>
      <c r="BI203" s="37">
        <f t="shared" si="227"/>
        <v>25.162089717859121</v>
      </c>
      <c r="BJ203" s="37">
        <f t="shared" si="228"/>
        <v>0</v>
      </c>
      <c r="BK203" s="37">
        <f t="shared" si="229"/>
        <v>0</v>
      </c>
      <c r="BL203" s="37">
        <f t="shared" si="230"/>
        <v>0</v>
      </c>
      <c r="BM203" s="37">
        <f t="shared" si="231"/>
        <v>0</v>
      </c>
      <c r="BN203" s="37">
        <f t="shared" si="232"/>
        <v>42.509865057539741</v>
      </c>
      <c r="BO203" s="37">
        <f t="shared" si="233"/>
        <v>0</v>
      </c>
      <c r="BP203" s="103">
        <f t="shared" si="273"/>
        <v>100</v>
      </c>
      <c r="BQ203" s="33">
        <f t="shared" si="274"/>
        <v>0</v>
      </c>
      <c r="BR203" s="33">
        <f t="shared" si="259"/>
        <v>0</v>
      </c>
      <c r="BS203" s="33">
        <f t="shared" si="260"/>
        <v>0</v>
      </c>
      <c r="BT203" s="33">
        <f t="shared" si="261"/>
        <v>0</v>
      </c>
      <c r="BU203" s="33">
        <f t="shared" si="262"/>
        <v>0</v>
      </c>
      <c r="BV203" s="33">
        <f t="shared" si="263"/>
        <v>0</v>
      </c>
      <c r="BW203" s="33">
        <f t="shared" si="264"/>
        <v>0</v>
      </c>
      <c r="BX203" s="33">
        <f t="shared" si="265"/>
        <v>0</v>
      </c>
      <c r="BY203" s="33">
        <f t="shared" si="266"/>
        <v>0</v>
      </c>
      <c r="BZ203" s="33">
        <f t="shared" si="267"/>
        <v>0</v>
      </c>
      <c r="CA203" s="33">
        <f t="shared" si="268"/>
        <v>0</v>
      </c>
      <c r="CB203" s="107">
        <f t="shared" si="269"/>
        <v>0</v>
      </c>
      <c r="CC203" s="60">
        <f t="shared" si="270"/>
        <v>100</v>
      </c>
    </row>
    <row r="204" spans="1:81" x14ac:dyDescent="0.2">
      <c r="A204" s="22" t="s">
        <v>26</v>
      </c>
      <c r="B204" s="22">
        <v>0</v>
      </c>
      <c r="C204" s="22">
        <v>0</v>
      </c>
      <c r="D204" s="22">
        <v>34653.786188045116</v>
      </c>
      <c r="E204" s="22">
        <v>0</v>
      </c>
      <c r="F204" s="22">
        <v>0</v>
      </c>
      <c r="G204" s="22">
        <v>0</v>
      </c>
      <c r="H204" s="22">
        <v>120496.50141292183</v>
      </c>
      <c r="I204" s="22">
        <v>0</v>
      </c>
      <c r="J204" s="22">
        <v>0</v>
      </c>
      <c r="K204" s="22">
        <v>26720.301308686317</v>
      </c>
      <c r="L204" s="22">
        <v>0</v>
      </c>
      <c r="M204" s="89">
        <v>181870.58890965328</v>
      </c>
      <c r="N204" s="28">
        <f>'GDP by Eco_Activity N''MN'!M204</f>
        <v>0</v>
      </c>
      <c r="O204" s="28">
        <f>'GDP by Eco_Activity N''MN'!N204</f>
        <v>0</v>
      </c>
      <c r="P204" s="28">
        <f>'GDP by Eco_Activity N''MN'!O204</f>
        <v>0</v>
      </c>
      <c r="Q204" s="28">
        <f>'GDP by Eco_Activity N''MN'!P204</f>
        <v>69458.270516457269</v>
      </c>
      <c r="R204" s="28">
        <f>'GDP by Eco_Activity N''MN'!Q204</f>
        <v>0</v>
      </c>
      <c r="S204" s="28">
        <f>'GDP by Eco_Activity N''MN'!R204</f>
        <v>31060.197148266798</v>
      </c>
      <c r="T204" s="28">
        <f>'GDP by Eco_Activity N''MN'!S204</f>
        <v>0</v>
      </c>
      <c r="U204" s="28">
        <f>'GDP by Eco_Activity N''MN'!T204</f>
        <v>150086.80668430068</v>
      </c>
      <c r="V204" s="28">
        <f>'GDP by Eco_Activity N''MN'!U204</f>
        <v>0</v>
      </c>
      <c r="W204" s="28">
        <f>'GDP by Eco_Activity N''MN'!V204</f>
        <v>0</v>
      </c>
      <c r="X204" s="28">
        <f>'GDP by Eco_Activity N''MN'!W204</f>
        <v>0</v>
      </c>
      <c r="Y204" s="90">
        <f t="shared" si="271"/>
        <v>250605.27434902475</v>
      </c>
      <c r="Z204" s="98">
        <f t="shared" si="272"/>
        <v>432475.863258678</v>
      </c>
      <c r="AA204" s="93"/>
      <c r="AB204" s="22" t="s">
        <v>26</v>
      </c>
      <c r="AD204" s="37">
        <f t="shared" si="234"/>
        <v>0</v>
      </c>
      <c r="AE204" s="37">
        <f t="shared" si="235"/>
        <v>0</v>
      </c>
      <c r="AF204" s="37">
        <f t="shared" si="236"/>
        <v>1.9160217896879803</v>
      </c>
      <c r="AG204" s="37">
        <f t="shared" si="237"/>
        <v>0</v>
      </c>
      <c r="AH204" s="37">
        <f t="shared" si="238"/>
        <v>0</v>
      </c>
      <c r="AI204" s="37">
        <f t="shared" si="239"/>
        <v>0</v>
      </c>
      <c r="AJ204" s="37">
        <f t="shared" si="240"/>
        <v>5.6828481435028193</v>
      </c>
      <c r="AK204" s="37">
        <f t="shared" si="241"/>
        <v>0</v>
      </c>
      <c r="AL204" s="37">
        <f t="shared" si="242"/>
        <v>0</v>
      </c>
      <c r="AM204" s="37">
        <f t="shared" si="243"/>
        <v>0.76545064163441012</v>
      </c>
      <c r="AN204" s="37">
        <f t="shared" si="244"/>
        <v>0</v>
      </c>
      <c r="AO204" s="104">
        <f t="shared" si="245"/>
        <v>0.75367204921064002</v>
      </c>
      <c r="AP204" s="37">
        <f t="shared" si="246"/>
        <v>0</v>
      </c>
      <c r="AQ204" s="37">
        <f t="shared" si="247"/>
        <v>0</v>
      </c>
      <c r="AR204" s="37">
        <f t="shared" si="248"/>
        <v>0</v>
      </c>
      <c r="AS204" s="37">
        <f t="shared" si="249"/>
        <v>3.4439916046632422</v>
      </c>
      <c r="AT204" s="37">
        <f t="shared" si="250"/>
        <v>0</v>
      </c>
      <c r="AU204" s="37">
        <f t="shared" si="251"/>
        <v>2.7337857502448584</v>
      </c>
      <c r="AV204" s="37">
        <f t="shared" si="252"/>
        <v>0</v>
      </c>
      <c r="AW204" s="37">
        <f t="shared" si="253"/>
        <v>9.1752511386299407</v>
      </c>
      <c r="AX204" s="37">
        <f t="shared" si="254"/>
        <v>0</v>
      </c>
      <c r="AY204" s="37">
        <f t="shared" si="255"/>
        <v>0</v>
      </c>
      <c r="AZ204" s="37">
        <f t="shared" si="256"/>
        <v>0</v>
      </c>
      <c r="BA204" s="104">
        <f t="shared" si="257"/>
        <v>0.86923277503640262</v>
      </c>
      <c r="BB204" s="110">
        <f t="shared" si="258"/>
        <v>0.81657932529666988</v>
      </c>
      <c r="BC204" s="40" t="s">
        <v>26</v>
      </c>
      <c r="BD204" s="58">
        <v>649600.71428494132</v>
      </c>
      <c r="BE204" s="37">
        <f t="shared" si="223"/>
        <v>0</v>
      </c>
      <c r="BF204" s="37">
        <f t="shared" si="224"/>
        <v>0</v>
      </c>
      <c r="BG204" s="37">
        <f t="shared" si="225"/>
        <v>5.3346287074500589</v>
      </c>
      <c r="BH204" s="37">
        <f t="shared" si="226"/>
        <v>0</v>
      </c>
      <c r="BI204" s="37">
        <f t="shared" si="227"/>
        <v>0</v>
      </c>
      <c r="BJ204" s="37">
        <f t="shared" si="228"/>
        <v>0</v>
      </c>
      <c r="BK204" s="37">
        <f t="shared" si="229"/>
        <v>18.549317875298264</v>
      </c>
      <c r="BL204" s="37">
        <f t="shared" si="230"/>
        <v>0</v>
      </c>
      <c r="BM204" s="37">
        <f t="shared" si="231"/>
        <v>0</v>
      </c>
      <c r="BN204" s="37">
        <f t="shared" si="232"/>
        <v>4.1133423534022935</v>
      </c>
      <c r="BO204" s="37">
        <f t="shared" si="233"/>
        <v>0</v>
      </c>
      <c r="BP204" s="103">
        <f t="shared" si="273"/>
        <v>27.997288936150621</v>
      </c>
      <c r="BQ204" s="33">
        <f t="shared" si="274"/>
        <v>0</v>
      </c>
      <c r="BR204" s="33">
        <f t="shared" si="259"/>
        <v>0</v>
      </c>
      <c r="BS204" s="33">
        <f t="shared" si="260"/>
        <v>0</v>
      </c>
      <c r="BT204" s="33">
        <f t="shared" si="261"/>
        <v>10.692455994743572</v>
      </c>
      <c r="BU204" s="33">
        <f t="shared" si="262"/>
        <v>0</v>
      </c>
      <c r="BV204" s="33">
        <f t="shared" si="263"/>
        <v>4.7814290325183553</v>
      </c>
      <c r="BW204" s="33">
        <f t="shared" si="264"/>
        <v>0</v>
      </c>
      <c r="BX204" s="33">
        <f t="shared" si="265"/>
        <v>23.104470697744105</v>
      </c>
      <c r="BY204" s="33">
        <f t="shared" si="266"/>
        <v>0</v>
      </c>
      <c r="BZ204" s="33">
        <f t="shared" si="267"/>
        <v>0</v>
      </c>
      <c r="CA204" s="33">
        <f t="shared" si="268"/>
        <v>0</v>
      </c>
      <c r="CB204" s="107">
        <f t="shared" si="269"/>
        <v>38.578355725006034</v>
      </c>
      <c r="CC204" s="60">
        <f t="shared" si="270"/>
        <v>66.575644661156659</v>
      </c>
    </row>
    <row r="205" spans="1:81" x14ac:dyDescent="0.2">
      <c r="A205" s="22" t="s">
        <v>27</v>
      </c>
      <c r="B205" s="22">
        <v>37755.478749014022</v>
      </c>
      <c r="C205" s="22">
        <v>15282.6557781929</v>
      </c>
      <c r="D205" s="22">
        <v>131509.57009547393</v>
      </c>
      <c r="E205" s="22">
        <v>39743.599735491378</v>
      </c>
      <c r="F205" s="22">
        <v>35280.755907095401</v>
      </c>
      <c r="G205" s="22">
        <v>37743.437781023997</v>
      </c>
      <c r="H205" s="22">
        <v>135331.08124270692</v>
      </c>
      <c r="I205" s="22">
        <v>15189.4640827536</v>
      </c>
      <c r="J205" s="22">
        <v>103607.43910272272</v>
      </c>
      <c r="K205" s="22">
        <v>27164.1030530098</v>
      </c>
      <c r="L205" s="22">
        <v>10747.4867657836</v>
      </c>
      <c r="M205" s="89">
        <v>589355.07229326828</v>
      </c>
      <c r="N205" s="28">
        <f>'GDP by Eco_Activity N''MN'!M205</f>
        <v>340613.19902779697</v>
      </c>
      <c r="O205" s="28">
        <f>'GDP by Eco_Activity N''MN'!N205</f>
        <v>112586.4521368</v>
      </c>
      <c r="P205" s="28">
        <f>'GDP by Eco_Activity N''MN'!O205</f>
        <v>71679.969006414758</v>
      </c>
      <c r="Q205" s="28">
        <f>'GDP by Eco_Activity N''MN'!P205</f>
        <v>109909.28580983591</v>
      </c>
      <c r="R205" s="28">
        <f>'GDP by Eco_Activity N''MN'!Q205</f>
        <v>105130.6212094083</v>
      </c>
      <c r="S205" s="28">
        <f>'GDP by Eco_Activity N''MN'!R205</f>
        <v>95573.292008552991</v>
      </c>
      <c r="T205" s="28">
        <f>'GDP by Eco_Activity N''MN'!S205</f>
        <v>88405.295107911501</v>
      </c>
      <c r="U205" s="28">
        <f>'GDP by Eco_Activity N''MN'!T205</f>
        <v>119466.61501069121</v>
      </c>
      <c r="V205" s="28">
        <f>'GDP by Eco_Activity N''MN'!U205</f>
        <v>146231.2561342</v>
      </c>
      <c r="W205" s="28">
        <f>'GDP by Eco_Activity N''MN'!V205</f>
        <v>153359.93801283001</v>
      </c>
      <c r="X205" s="28">
        <f>'GDP by Eco_Activity N''MN'!W205</f>
        <v>47786.646004276496</v>
      </c>
      <c r="Y205" s="90">
        <f t="shared" si="271"/>
        <v>1390742.569468718</v>
      </c>
      <c r="Z205" s="98">
        <f t="shared" si="272"/>
        <v>1980097.6417619863</v>
      </c>
      <c r="AA205" s="93"/>
      <c r="AB205" s="22" t="s">
        <v>27</v>
      </c>
      <c r="AD205" s="37">
        <f t="shared" si="234"/>
        <v>1.1837391498047756</v>
      </c>
      <c r="AE205" s="37">
        <f t="shared" si="235"/>
        <v>0.78700480391991601</v>
      </c>
      <c r="AF205" s="37">
        <f t="shared" si="236"/>
        <v>7.2712170753322596</v>
      </c>
      <c r="AG205" s="37">
        <f t="shared" si="237"/>
        <v>1.3726342825650717</v>
      </c>
      <c r="AH205" s="37">
        <f t="shared" si="238"/>
        <v>1.5227351696814555</v>
      </c>
      <c r="AI205" s="37">
        <f t="shared" si="239"/>
        <v>1.5914579649624598</v>
      </c>
      <c r="AJ205" s="37">
        <f t="shared" si="240"/>
        <v>6.3824756302498997</v>
      </c>
      <c r="AK205" s="37">
        <f t="shared" si="241"/>
        <v>1.2310578691658431</v>
      </c>
      <c r="AL205" s="37">
        <f t="shared" si="242"/>
        <v>5.6498040806479874</v>
      </c>
      <c r="AM205" s="37">
        <f t="shared" si="243"/>
        <v>0.77816413337338408</v>
      </c>
      <c r="AN205" s="37">
        <f t="shared" si="244"/>
        <v>1.1575916534825386</v>
      </c>
      <c r="AO205" s="104">
        <f t="shared" si="245"/>
        <v>2.4422884849655659</v>
      </c>
      <c r="AP205" s="37">
        <f t="shared" si="246"/>
        <v>11.810662029648428</v>
      </c>
      <c r="AQ205" s="37">
        <f t="shared" si="247"/>
        <v>7.3917839994034908</v>
      </c>
      <c r="AR205" s="37">
        <f t="shared" si="248"/>
        <v>6.0488529917924678</v>
      </c>
      <c r="AS205" s="37">
        <f t="shared" si="249"/>
        <v>5.4496988593161202</v>
      </c>
      <c r="AT205" s="37">
        <f t="shared" si="250"/>
        <v>7.6771124049808002</v>
      </c>
      <c r="AU205" s="37">
        <f t="shared" si="251"/>
        <v>8.4119525239894557</v>
      </c>
      <c r="AV205" s="37">
        <f t="shared" si="252"/>
        <v>6.4462807555141488</v>
      </c>
      <c r="AW205" s="37">
        <f t="shared" si="253"/>
        <v>7.3033481064779489</v>
      </c>
      <c r="AX205" s="37">
        <f t="shared" si="254"/>
        <v>5.901593189533564</v>
      </c>
      <c r="AY205" s="37">
        <f t="shared" si="255"/>
        <v>5.5887258841679879</v>
      </c>
      <c r="AZ205" s="37">
        <f t="shared" si="256"/>
        <v>0.45567249243814872</v>
      </c>
      <c r="BA205" s="104">
        <f t="shared" si="257"/>
        <v>4.8238371126096569</v>
      </c>
      <c r="BB205" s="110">
        <f t="shared" si="258"/>
        <v>3.7387214725655227</v>
      </c>
      <c r="BC205" s="40" t="s">
        <v>27</v>
      </c>
      <c r="BD205" s="58">
        <v>4101673.55360759</v>
      </c>
      <c r="BE205" s="37">
        <f t="shared" si="223"/>
        <v>0.92048960639021427</v>
      </c>
      <c r="BF205" s="37">
        <f t="shared" si="224"/>
        <v>0.37259561441088307</v>
      </c>
      <c r="BG205" s="37">
        <f t="shared" si="225"/>
        <v>3.2062417541689996</v>
      </c>
      <c r="BH205" s="37">
        <f t="shared" si="226"/>
        <v>0.96896057709261763</v>
      </c>
      <c r="BI205" s="37">
        <f t="shared" si="227"/>
        <v>0.86015514023695361</v>
      </c>
      <c r="BJ205" s="37">
        <f t="shared" si="228"/>
        <v>0.9201960440715008</v>
      </c>
      <c r="BK205" s="37">
        <f t="shared" si="229"/>
        <v>3.2994113128207796</v>
      </c>
      <c r="BL205" s="37">
        <f t="shared" si="230"/>
        <v>0.37032357363968776</v>
      </c>
      <c r="BM205" s="37">
        <f t="shared" si="231"/>
        <v>2.5259796458349477</v>
      </c>
      <c r="BN205" s="37">
        <f t="shared" si="232"/>
        <v>0.66226877146568275</v>
      </c>
      <c r="BO205" s="37">
        <f t="shared" si="233"/>
        <v>0.26202686843107603</v>
      </c>
      <c r="BP205" s="103">
        <f t="shared" si="273"/>
        <v>14.368648908563344</v>
      </c>
      <c r="BQ205" s="33">
        <f t="shared" si="274"/>
        <v>8.3042493405701112</v>
      </c>
      <c r="BR205" s="33">
        <f t="shared" si="259"/>
        <v>2.7448906078294701</v>
      </c>
      <c r="BS205" s="33">
        <f t="shared" si="260"/>
        <v>1.7475785937027897</v>
      </c>
      <c r="BT205" s="33">
        <f t="shared" si="261"/>
        <v>2.6796205103442761</v>
      </c>
      <c r="BU205" s="33">
        <f t="shared" si="262"/>
        <v>2.5631152707640914</v>
      </c>
      <c r="BV205" s="33">
        <f t="shared" si="263"/>
        <v>2.330104791603719</v>
      </c>
      <c r="BW205" s="33">
        <f t="shared" si="264"/>
        <v>2.1553469322334395</v>
      </c>
      <c r="BX205" s="33">
        <f t="shared" si="265"/>
        <v>2.912630989504648</v>
      </c>
      <c r="BY205" s="33">
        <f t="shared" si="266"/>
        <v>3.5651607623815798</v>
      </c>
      <c r="BZ205" s="33">
        <f t="shared" si="267"/>
        <v>3.738960110024935</v>
      </c>
      <c r="CA205" s="33">
        <f t="shared" si="268"/>
        <v>1.1650523958018595</v>
      </c>
      <c r="CB205" s="107">
        <f t="shared" si="269"/>
        <v>33.906710304760921</v>
      </c>
      <c r="CC205" s="60">
        <f t="shared" si="270"/>
        <v>48.275359213324265</v>
      </c>
    </row>
    <row r="206" spans="1:81" x14ac:dyDescent="0.2">
      <c r="A206" s="22" t="s">
        <v>28</v>
      </c>
      <c r="B206" s="22">
        <v>18340.131031743302</v>
      </c>
      <c r="C206" s="22">
        <v>19402.415315993501</v>
      </c>
      <c r="D206" s="22">
        <v>21104.5282378148</v>
      </c>
      <c r="E206" s="22">
        <v>38751.967377226152</v>
      </c>
      <c r="F206" s="22">
        <v>36321.888347301647</v>
      </c>
      <c r="G206" s="22">
        <v>59615.828863875649</v>
      </c>
      <c r="H206" s="22">
        <v>41568.445707188999</v>
      </c>
      <c r="I206" s="22">
        <v>42211.944080033798</v>
      </c>
      <c r="J206" s="22">
        <v>20431.290039338099</v>
      </c>
      <c r="K206" s="22">
        <v>48176.254540289403</v>
      </c>
      <c r="L206" s="22">
        <v>52132.894934915799</v>
      </c>
      <c r="M206" s="89">
        <v>398057.58847572119</v>
      </c>
      <c r="N206" s="28">
        <f>'GDP by Eco_Activity N''MN'!M206</f>
        <v>126691.34165600536</v>
      </c>
      <c r="O206" s="28">
        <f>'GDP by Eco_Activity N''MN'!N206</f>
        <v>71341.12163657308</v>
      </c>
      <c r="P206" s="28">
        <f>'GDP by Eco_Activity N''MN'!O206</f>
        <v>22865.3256425</v>
      </c>
      <c r="Q206" s="28">
        <f>'GDP by Eco_Activity N''MN'!P206</f>
        <v>11890.186939428848</v>
      </c>
      <c r="R206" s="28">
        <f>'GDP by Eco_Activity N''MN'!Q206</f>
        <v>35670.56081828654</v>
      </c>
      <c r="S206" s="28">
        <f>'GDP by Eco_Activity N''MN'!R206</f>
        <v>23780.373878857699</v>
      </c>
      <c r="T206" s="28">
        <f>'GDP by Eco_Activity N''MN'!S206</f>
        <v>35668.574236589397</v>
      </c>
      <c r="U206" s="28">
        <f>'GDP by Eco_Activity N''MN'!T206</f>
        <v>23536.189654199999</v>
      </c>
      <c r="V206" s="28">
        <f>'GDP by Eco_Activity N''MN'!U206</f>
        <v>62357.2486231</v>
      </c>
      <c r="W206" s="28">
        <f>'GDP by Eco_Activity N''MN'!V206</f>
        <v>47560.721547854002</v>
      </c>
      <c r="X206" s="28">
        <f>'GDP by Eco_Activity N''MN'!W206</f>
        <v>37253.240202997185</v>
      </c>
      <c r="Y206" s="90">
        <f t="shared" si="271"/>
        <v>498614.88483639207</v>
      </c>
      <c r="Z206" s="98">
        <f t="shared" si="272"/>
        <v>896672.4733121132</v>
      </c>
      <c r="AA206" s="93"/>
      <c r="AB206" s="22" t="s">
        <v>28</v>
      </c>
      <c r="AD206" s="37">
        <f t="shared" si="234"/>
        <v>0.57501405979101639</v>
      </c>
      <c r="AE206" s="37">
        <f t="shared" si="235"/>
        <v>0.99915841087810076</v>
      </c>
      <c r="AF206" s="37">
        <f t="shared" si="236"/>
        <v>1.1668778627914635</v>
      </c>
      <c r="AG206" s="37">
        <f t="shared" si="237"/>
        <v>1.33838603681696</v>
      </c>
      <c r="AH206" s="37">
        <f t="shared" si="238"/>
        <v>1.5676709694464341</v>
      </c>
      <c r="AI206" s="37">
        <f t="shared" si="239"/>
        <v>2.5137107603630637</v>
      </c>
      <c r="AJ206" s="37">
        <f t="shared" si="240"/>
        <v>1.9604483262620616</v>
      </c>
      <c r="AK206" s="37">
        <f t="shared" si="241"/>
        <v>3.4211441331571764</v>
      </c>
      <c r="AL206" s="37">
        <f t="shared" si="242"/>
        <v>1.1141360778419382</v>
      </c>
      <c r="AM206" s="37">
        <f t="shared" si="243"/>
        <v>1.3800946525037592</v>
      </c>
      <c r="AN206" s="37">
        <f t="shared" si="244"/>
        <v>5.6151363908323555</v>
      </c>
      <c r="AO206" s="104">
        <f t="shared" si="245"/>
        <v>1.6495513662155343</v>
      </c>
      <c r="AP206" s="37">
        <f t="shared" si="246"/>
        <v>4.392984836326578</v>
      </c>
      <c r="AQ206" s="37">
        <f t="shared" si="247"/>
        <v>4.6838509554592616</v>
      </c>
      <c r="AR206" s="37">
        <f t="shared" si="248"/>
        <v>1.9295347827029286</v>
      </c>
      <c r="AS206" s="37">
        <f t="shared" si="249"/>
        <v>0.58955835918153132</v>
      </c>
      <c r="AT206" s="37">
        <f t="shared" si="250"/>
        <v>2.6048253287233756</v>
      </c>
      <c r="AU206" s="37">
        <f t="shared" si="251"/>
        <v>2.0930468320979059</v>
      </c>
      <c r="AV206" s="37">
        <f t="shared" si="252"/>
        <v>2.6008582788767516</v>
      </c>
      <c r="AW206" s="37">
        <f t="shared" si="253"/>
        <v>1.4388370016956162</v>
      </c>
      <c r="AX206" s="37">
        <f t="shared" si="254"/>
        <v>2.5166104943693366</v>
      </c>
      <c r="AY206" s="37">
        <f t="shared" si="255"/>
        <v>1.7332025496903947</v>
      </c>
      <c r="AZ206" s="37">
        <f t="shared" si="256"/>
        <v>0.35523055569075995</v>
      </c>
      <c r="BA206" s="104">
        <f t="shared" si="257"/>
        <v>1.7294624031622261</v>
      </c>
      <c r="BB206" s="110">
        <f t="shared" si="258"/>
        <v>1.6930521804204051</v>
      </c>
      <c r="BC206" s="40" t="s">
        <v>28</v>
      </c>
      <c r="BD206" s="58">
        <v>2027013.1991774738</v>
      </c>
      <c r="BE206" s="37">
        <f t="shared" si="223"/>
        <v>0.90478596977984183</v>
      </c>
      <c r="BF206" s="37">
        <f t="shared" si="224"/>
        <v>0.95719235197218533</v>
      </c>
      <c r="BG206" s="37">
        <f t="shared" si="225"/>
        <v>1.0411638289468783</v>
      </c>
      <c r="BH206" s="37">
        <f t="shared" si="226"/>
        <v>1.9117767655854938</v>
      </c>
      <c r="BI206" s="37">
        <f t="shared" si="227"/>
        <v>1.7918920489536243</v>
      </c>
      <c r="BJ206" s="37">
        <f t="shared" si="228"/>
        <v>2.9410676204805521</v>
      </c>
      <c r="BK206" s="37">
        <f t="shared" si="229"/>
        <v>2.0507239777252924</v>
      </c>
      <c r="BL206" s="37">
        <f t="shared" si="230"/>
        <v>2.0824701140161621</v>
      </c>
      <c r="BM206" s="37">
        <f t="shared" si="231"/>
        <v>1.0079505179161514</v>
      </c>
      <c r="BN206" s="37">
        <f t="shared" si="232"/>
        <v>2.3767114372929825</v>
      </c>
      <c r="BO206" s="37">
        <f t="shared" si="233"/>
        <v>2.5719070283346164</v>
      </c>
      <c r="BP206" s="103">
        <f t="shared" si="273"/>
        <v>19.637641661003784</v>
      </c>
      <c r="BQ206" s="33">
        <f t="shared" si="274"/>
        <v>6.250148825247634</v>
      </c>
      <c r="BR206" s="33">
        <f t="shared" si="259"/>
        <v>3.5195193433137018</v>
      </c>
      <c r="BS206" s="33">
        <f t="shared" si="260"/>
        <v>1.12803042682595</v>
      </c>
      <c r="BT206" s="33">
        <f t="shared" si="261"/>
        <v>0.58658655721895026</v>
      </c>
      <c r="BU206" s="33">
        <f t="shared" si="262"/>
        <v>1.7597596716568509</v>
      </c>
      <c r="BV206" s="33">
        <f t="shared" si="263"/>
        <v>1.173173114437901</v>
      </c>
      <c r="BW206" s="33">
        <f t="shared" si="264"/>
        <v>1.7596616662912248</v>
      </c>
      <c r="BX206" s="33">
        <f t="shared" si="265"/>
        <v>1.161126610510014</v>
      </c>
      <c r="BY206" s="33">
        <f t="shared" si="266"/>
        <v>3.0763119178702669</v>
      </c>
      <c r="BZ206" s="33">
        <f t="shared" si="267"/>
        <v>2.346344935847152</v>
      </c>
      <c r="CA206" s="33">
        <f t="shared" si="268"/>
        <v>1.837839053939752</v>
      </c>
      <c r="CB206" s="107">
        <f t="shared" si="269"/>
        <v>24.598502123159399</v>
      </c>
      <c r="CC206" s="60">
        <f t="shared" si="270"/>
        <v>44.236143784163183</v>
      </c>
    </row>
    <row r="207" spans="1:81" x14ac:dyDescent="0.2">
      <c r="A207" s="22" t="s">
        <v>29</v>
      </c>
      <c r="B207" s="22">
        <v>8156.2123206488905</v>
      </c>
      <c r="C207" s="22">
        <v>5469.8282137659298</v>
      </c>
      <c r="D207" s="22">
        <v>13127.587713038229</v>
      </c>
      <c r="E207" s="22">
        <v>13674.570534414825</v>
      </c>
      <c r="F207" s="22">
        <v>7662.8193061344928</v>
      </c>
      <c r="G207" s="22">
        <v>8204.7423206488947</v>
      </c>
      <c r="H207" s="22">
        <v>10888.564575319</v>
      </c>
      <c r="I207" s="22">
        <v>10939.65642753186</v>
      </c>
      <c r="J207" s="22">
        <v>13585.750534414799</v>
      </c>
      <c r="K207" s="22">
        <v>8393.1841728618074</v>
      </c>
      <c r="L207" s="22">
        <v>1367.4570534414825</v>
      </c>
      <c r="M207" s="89">
        <v>101470.37317222019</v>
      </c>
      <c r="N207" s="28">
        <f>'GDP by Eco_Activity N''MN'!M207</f>
        <v>14722.103666268431</v>
      </c>
      <c r="O207" s="28">
        <f>'GDP by Eco_Activity N''MN'!N207</f>
        <v>2372.3625412000001</v>
      </c>
      <c r="P207" s="28">
        <f>'GDP by Eco_Activity N''MN'!O207</f>
        <v>2421.6326673780309</v>
      </c>
      <c r="Q207" s="28">
        <f>'GDP by Eco_Activity N''MN'!P207</f>
        <v>19373.061339024247</v>
      </c>
      <c r="R207" s="28">
        <f>'GDP by Eco_Activity N''MN'!Q207</f>
        <v>14529.796004268186</v>
      </c>
      <c r="S207" s="28">
        <f>'GDP by Eco_Activity N''MN'!R207</f>
        <v>2417.4521386199999</v>
      </c>
      <c r="T207" s="28">
        <f>'GDP by Eco_Activity N''MN'!S207</f>
        <v>2345.8524560000001</v>
      </c>
      <c r="U207" s="28">
        <f>'GDP by Eco_Activity N''MN'!T207</f>
        <v>4843.2653347560617</v>
      </c>
      <c r="V207" s="28">
        <f>'GDP by Eco_Activity N''MN'!U207</f>
        <v>4213.5482136000001</v>
      </c>
      <c r="W207" s="28">
        <f>'GDP by Eco_Activity N''MN'!V207</f>
        <v>14321.564782145</v>
      </c>
      <c r="X207" s="28">
        <f>'GDP by Eco_Activity N''MN'!W207</f>
        <v>7269.078530892114</v>
      </c>
      <c r="Y207" s="90">
        <f t="shared" si="271"/>
        <v>88829.717674152082</v>
      </c>
      <c r="Z207" s="98">
        <f t="shared" si="272"/>
        <v>190300.09084637227</v>
      </c>
      <c r="AA207" s="93"/>
      <c r="AB207" s="22" t="s">
        <v>29</v>
      </c>
      <c r="AD207" s="37">
        <f t="shared" si="234"/>
        <v>0.25571991557183704</v>
      </c>
      <c r="AE207" s="37">
        <f t="shared" si="235"/>
        <v>0.28167755286309926</v>
      </c>
      <c r="AF207" s="37">
        <f t="shared" si="236"/>
        <v>0.72582960972093302</v>
      </c>
      <c r="AG207" s="37">
        <f t="shared" si="237"/>
        <v>0.47228193821935116</v>
      </c>
      <c r="AH207" s="37">
        <f t="shared" si="238"/>
        <v>0.330731135327471</v>
      </c>
      <c r="AI207" s="37">
        <f t="shared" si="239"/>
        <v>0.34595424487872406</v>
      </c>
      <c r="AJ207" s="37">
        <f t="shared" si="240"/>
        <v>0.51352577258833554</v>
      </c>
      <c r="AK207" s="37">
        <f t="shared" si="241"/>
        <v>0.88662444295022036</v>
      </c>
      <c r="AL207" s="37">
        <f t="shared" si="242"/>
        <v>0.7408428339967067</v>
      </c>
      <c r="AM207" s="37">
        <f t="shared" si="243"/>
        <v>0.24043771573729703</v>
      </c>
      <c r="AN207" s="37">
        <f t="shared" si="244"/>
        <v>0.14728623594115886</v>
      </c>
      <c r="AO207" s="104">
        <f t="shared" si="245"/>
        <v>0.42049340985455175</v>
      </c>
      <c r="AP207" s="37">
        <f t="shared" si="246"/>
        <v>0.51048459444331329</v>
      </c>
      <c r="AQ207" s="37">
        <f t="shared" si="247"/>
        <v>0.15575578713075508</v>
      </c>
      <c r="AR207" s="37">
        <f t="shared" si="248"/>
        <v>0.20435416209207755</v>
      </c>
      <c r="AS207" s="37">
        <f t="shared" si="249"/>
        <v>0.96058626441637218</v>
      </c>
      <c r="AT207" s="37">
        <f t="shared" si="250"/>
        <v>1.0610312757880409</v>
      </c>
      <c r="AU207" s="37">
        <f t="shared" si="251"/>
        <v>0.21277380104546742</v>
      </c>
      <c r="AV207" s="37">
        <f t="shared" si="252"/>
        <v>0.17105336873690402</v>
      </c>
      <c r="AW207" s="37">
        <f t="shared" si="253"/>
        <v>0.29608315853425227</v>
      </c>
      <c r="AX207" s="37">
        <f t="shared" si="254"/>
        <v>0.17005015274116464</v>
      </c>
      <c r="AY207" s="37">
        <f t="shared" si="255"/>
        <v>0.52190487839833632</v>
      </c>
      <c r="AZ207" s="37">
        <f t="shared" si="256"/>
        <v>6.9314743947583649E-2</v>
      </c>
      <c r="BA207" s="104">
        <f t="shared" si="257"/>
        <v>0.30810884647250392</v>
      </c>
      <c r="BB207" s="110">
        <f t="shared" si="258"/>
        <v>0.35931512712948505</v>
      </c>
      <c r="BC207" s="40" t="s">
        <v>29</v>
      </c>
      <c r="BD207" s="58">
        <v>275101.43542322505</v>
      </c>
      <c r="BE207" s="37">
        <f t="shared" si="223"/>
        <v>2.9648018041422088</v>
      </c>
      <c r="BF207" s="37">
        <f t="shared" si="224"/>
        <v>1.9882950466437832</v>
      </c>
      <c r="BG207" s="37">
        <f t="shared" si="225"/>
        <v>4.7719081119450788</v>
      </c>
      <c r="BH207" s="37">
        <f t="shared" si="226"/>
        <v>4.9707376166094583</v>
      </c>
      <c r="BI207" s="37">
        <f t="shared" si="227"/>
        <v>2.7854523166503151</v>
      </c>
      <c r="BJ207" s="37">
        <f t="shared" si="228"/>
        <v>2.9824425699656749</v>
      </c>
      <c r="BK207" s="37">
        <f t="shared" si="229"/>
        <v>3.9580180883344633</v>
      </c>
      <c r="BL207" s="37">
        <f t="shared" si="230"/>
        <v>3.9765900932875664</v>
      </c>
      <c r="BM207" s="37">
        <f t="shared" si="231"/>
        <v>4.9384513437794455</v>
      </c>
      <c r="BN207" s="37">
        <f t="shared" si="232"/>
        <v>3.0509416135722658</v>
      </c>
      <c r="BO207" s="37">
        <f t="shared" si="233"/>
        <v>0.4970737616609458</v>
      </c>
      <c r="BP207" s="103">
        <f t="shared" si="273"/>
        <v>36.884712366591202</v>
      </c>
      <c r="BQ207" s="33">
        <f t="shared" si="274"/>
        <v>5.3515183021925949</v>
      </c>
      <c r="BR207" s="33">
        <f t="shared" si="259"/>
        <v>0.86235920127071686</v>
      </c>
      <c r="BS207" s="33">
        <f t="shared" si="260"/>
        <v>0.88026900465005276</v>
      </c>
      <c r="BT207" s="33">
        <f t="shared" si="261"/>
        <v>7.042152037200422</v>
      </c>
      <c r="BU207" s="33">
        <f t="shared" si="262"/>
        <v>5.281614027900317</v>
      </c>
      <c r="BV207" s="33">
        <f t="shared" si="263"/>
        <v>0.87874937289982236</v>
      </c>
      <c r="BW207" s="33">
        <f t="shared" si="264"/>
        <v>0.85272272476189148</v>
      </c>
      <c r="BX207" s="33">
        <f t="shared" si="265"/>
        <v>1.7605380093001055</v>
      </c>
      <c r="BY207" s="33">
        <f t="shared" si="266"/>
        <v>1.5316343977332361</v>
      </c>
      <c r="BZ207" s="33">
        <f t="shared" si="267"/>
        <v>5.2059215031401918</v>
      </c>
      <c r="CA207" s="33">
        <f t="shared" si="268"/>
        <v>2.6423266457003853</v>
      </c>
      <c r="CB207" s="107">
        <f t="shared" si="269"/>
        <v>32.289805226749735</v>
      </c>
      <c r="CC207" s="60">
        <f t="shared" si="270"/>
        <v>69.174517593340937</v>
      </c>
    </row>
    <row r="208" spans="1:81" x14ac:dyDescent="0.2">
      <c r="A208" s="22" t="s">
        <v>30</v>
      </c>
      <c r="B208" s="22">
        <v>859.9652358050256</v>
      </c>
      <c r="C208" s="22">
        <v>2429.007808614575</v>
      </c>
      <c r="D208" s="22">
        <v>1816.6672742236672</v>
      </c>
      <c r="E208" s="22">
        <v>572.00282617832261</v>
      </c>
      <c r="F208" s="22">
        <v>1053.7066447636271</v>
      </c>
      <c r="G208" s="22">
        <v>1027.8044940374366</v>
      </c>
      <c r="H208" s="22">
        <v>1362.5720842457736</v>
      </c>
      <c r="I208" s="22">
        <v>875.39658284964594</v>
      </c>
      <c r="J208" s="22">
        <v>988.47622794038568</v>
      </c>
      <c r="K208" s="22">
        <v>1321.5824579011119</v>
      </c>
      <c r="L208" s="22">
        <v>622.85657128137495</v>
      </c>
      <c r="M208" s="89">
        <v>12930.038207840946</v>
      </c>
      <c r="N208" s="28">
        <f>'GDP by Eco_Activity N''MN'!M208</f>
        <v>5177.6579951099966</v>
      </c>
      <c r="O208" s="28">
        <f>'GDP by Eco_Activity N''MN'!N208</f>
        <v>1294.4144987774989</v>
      </c>
      <c r="P208" s="28">
        <f>'GDP by Eco_Activity N''MN'!O208</f>
        <v>1779.8199358190611</v>
      </c>
      <c r="Q208" s="28">
        <f>'GDP by Eco_Activity N''MN'!P208</f>
        <v>3883.2434963324972</v>
      </c>
      <c r="R208" s="28">
        <f>'GDP by Eco_Activity N''MN'!Q208</f>
        <v>1237.2458961</v>
      </c>
      <c r="S208" s="28">
        <f>'GDP by Eco_Activity N''MN'!R208</f>
        <v>1187.3754612</v>
      </c>
      <c r="T208" s="28">
        <f>'GDP by Eco_Activity N''MN'!S208</f>
        <v>1120.3425784599999</v>
      </c>
      <c r="U208" s="28">
        <f>'GDP by Eco_Activity N''MN'!T208</f>
        <v>1909.2613856968114</v>
      </c>
      <c r="V208" s="28">
        <f>'GDP by Eco_Activity N''MN'!U208</f>
        <v>1941.6217481662486</v>
      </c>
      <c r="W208" s="28">
        <f>'GDP by Eco_Activity N''MN'!V208</f>
        <v>3236.0362469437473</v>
      </c>
      <c r="X208" s="28">
        <f>'GDP by Eco_Activity N''MN'!W208</f>
        <v>2588.8289975549978</v>
      </c>
      <c r="Y208" s="90">
        <f t="shared" si="271"/>
        <v>25355.848240160856</v>
      </c>
      <c r="Z208" s="98">
        <f t="shared" si="272"/>
        <v>38285.886448001802</v>
      </c>
      <c r="AA208" s="93"/>
      <c r="AB208" s="22" t="s">
        <v>30</v>
      </c>
      <c r="AD208" s="37">
        <f t="shared" si="234"/>
        <v>2.6962299269482546E-2</v>
      </c>
      <c r="AE208" s="37">
        <f t="shared" si="235"/>
        <v>0.12508564230481548</v>
      </c>
      <c r="AF208" s="37">
        <f t="shared" si="236"/>
        <v>0.10044426496826529</v>
      </c>
      <c r="AG208" s="37">
        <f t="shared" si="237"/>
        <v>1.9755399464616914E-2</v>
      </c>
      <c r="AH208" s="37">
        <f t="shared" si="238"/>
        <v>4.5478508757969403E-2</v>
      </c>
      <c r="AI208" s="37">
        <f t="shared" si="239"/>
        <v>4.333753745352955E-2</v>
      </c>
      <c r="AJ208" s="37">
        <f t="shared" si="240"/>
        <v>6.426153580019614E-2</v>
      </c>
      <c r="AK208" s="37">
        <f t="shared" si="241"/>
        <v>7.0948115488916108E-2</v>
      </c>
      <c r="AL208" s="37">
        <f t="shared" si="242"/>
        <v>5.3902471430686674E-2</v>
      </c>
      <c r="AM208" s="37">
        <f t="shared" si="243"/>
        <v>3.7859084322688037E-2</v>
      </c>
      <c r="AN208" s="37">
        <f t="shared" si="244"/>
        <v>6.7086713754097124E-2</v>
      </c>
      <c r="AO208" s="104">
        <f t="shared" si="245"/>
        <v>5.3582101707034799E-2</v>
      </c>
      <c r="AP208" s="37">
        <f t="shared" si="246"/>
        <v>0.17953376105181629</v>
      </c>
      <c r="AQ208" s="37">
        <f t="shared" si="247"/>
        <v>8.4983869720253846E-2</v>
      </c>
      <c r="AR208" s="37">
        <f t="shared" si="248"/>
        <v>0.15019355187873409</v>
      </c>
      <c r="AS208" s="37">
        <f t="shared" si="249"/>
        <v>0.19254522032856386</v>
      </c>
      <c r="AT208" s="37">
        <f t="shared" si="250"/>
        <v>9.0349278903631772E-2</v>
      </c>
      <c r="AU208" s="37">
        <f t="shared" si="251"/>
        <v>0.10450771128476594</v>
      </c>
      <c r="AV208" s="37">
        <f t="shared" si="252"/>
        <v>8.1692423449231694E-2</v>
      </c>
      <c r="AW208" s="37">
        <f t="shared" si="253"/>
        <v>0.11671880487073653</v>
      </c>
      <c r="AX208" s="37">
        <f t="shared" si="254"/>
        <v>7.8359866341517925E-2</v>
      </c>
      <c r="AY208" s="37">
        <f t="shared" si="255"/>
        <v>0.11792727468295759</v>
      </c>
      <c r="AZ208" s="37">
        <f t="shared" si="256"/>
        <v>2.4685937609148601E-2</v>
      </c>
      <c r="BA208" s="104">
        <f t="shared" si="257"/>
        <v>8.7947607593050953E-2</v>
      </c>
      <c r="BB208" s="110">
        <f t="shared" si="258"/>
        <v>7.2289498628954757E-2</v>
      </c>
      <c r="BC208" s="40" t="s">
        <v>30</v>
      </c>
      <c r="BD208" s="58">
        <v>70712.701433268507</v>
      </c>
      <c r="BE208" s="37">
        <f t="shared" si="223"/>
        <v>1.2161397010359924</v>
      </c>
      <c r="BF208" s="37">
        <f t="shared" si="224"/>
        <v>3.4350374959254339</v>
      </c>
      <c r="BG208" s="37">
        <f t="shared" si="225"/>
        <v>2.5690819858410499</v>
      </c>
      <c r="BH208" s="37">
        <f t="shared" si="226"/>
        <v>0.80891100832588181</v>
      </c>
      <c r="BI208" s="37">
        <f t="shared" si="227"/>
        <v>1.4901235894063654</v>
      </c>
      <c r="BJ208" s="37">
        <f t="shared" si="228"/>
        <v>1.4534934646887652</v>
      </c>
      <c r="BK208" s="37">
        <f t="shared" si="229"/>
        <v>1.9269127845888214</v>
      </c>
      <c r="BL208" s="37">
        <f t="shared" si="230"/>
        <v>1.2379622968806483</v>
      </c>
      <c r="BM208" s="37">
        <f t="shared" si="231"/>
        <v>1.3978764888132715</v>
      </c>
      <c r="BN208" s="37">
        <f t="shared" si="232"/>
        <v>1.8689463577463346</v>
      </c>
      <c r="BO208" s="37">
        <f t="shared" si="233"/>
        <v>0.88082700654445234</v>
      </c>
      <c r="BP208" s="103">
        <f t="shared" si="273"/>
        <v>18.285312179797018</v>
      </c>
      <c r="BQ208" s="33">
        <f t="shared" si="274"/>
        <v>7.3221046433873642</v>
      </c>
      <c r="BR208" s="33">
        <f t="shared" si="259"/>
        <v>1.8305261608468408</v>
      </c>
      <c r="BS208" s="33">
        <f t="shared" si="260"/>
        <v>2.5169734711644063</v>
      </c>
      <c r="BT208" s="33">
        <f t="shared" si="261"/>
        <v>5.4915784825405227</v>
      </c>
      <c r="BU208" s="33">
        <f t="shared" si="262"/>
        <v>1.749679860933594</v>
      </c>
      <c r="BV208" s="33">
        <f t="shared" si="263"/>
        <v>1.6791544335504207</v>
      </c>
      <c r="BW208" s="33">
        <f t="shared" si="264"/>
        <v>1.5843583341491569</v>
      </c>
      <c r="BX208" s="33">
        <f t="shared" si="265"/>
        <v>2.7000260872490909</v>
      </c>
      <c r="BY208" s="33">
        <f t="shared" si="266"/>
        <v>2.7457892412702614</v>
      </c>
      <c r="BZ208" s="33">
        <f t="shared" si="267"/>
        <v>4.5763154021171015</v>
      </c>
      <c r="CA208" s="33">
        <f t="shared" si="268"/>
        <v>3.6610523216936817</v>
      </c>
      <c r="CB208" s="107">
        <f t="shared" si="269"/>
        <v>35.857558438902437</v>
      </c>
      <c r="CC208" s="60">
        <f t="shared" si="270"/>
        <v>54.142870618699455</v>
      </c>
    </row>
    <row r="209" spans="1:81" x14ac:dyDescent="0.2">
      <c r="A209" s="22" t="s">
        <v>31</v>
      </c>
      <c r="B209" s="22">
        <v>1462.249229880601</v>
      </c>
      <c r="C209" s="22">
        <v>979.73641560062708</v>
      </c>
      <c r="D209" s="22">
        <v>1165.9941855395641</v>
      </c>
      <c r="E209" s="22">
        <v>1798.7213598662379</v>
      </c>
      <c r="F209" s="22">
        <v>2245.1295656536336</v>
      </c>
      <c r="G209" s="22">
        <v>2151.4863969173207</v>
      </c>
      <c r="H209" s="22">
        <v>3477.13148638863</v>
      </c>
      <c r="I209" s="22">
        <v>1152.8676030261643</v>
      </c>
      <c r="J209" s="22">
        <v>2702.6443109280085</v>
      </c>
      <c r="K209" s="22">
        <v>2411.1606227659913</v>
      </c>
      <c r="L209" s="22">
        <v>879.45388100568357</v>
      </c>
      <c r="M209" s="89">
        <v>20426.575057572463</v>
      </c>
      <c r="N209" s="28">
        <f>'GDP by Eco_Activity N''MN'!M209</f>
        <v>13450.41721665815</v>
      </c>
      <c r="O209" s="28">
        <f>'GDP by Eco_Activity N''MN'!N209</f>
        <v>4214.2584612000001</v>
      </c>
      <c r="P209" s="28">
        <f>'GDP by Eco_Activity N''MN'!O209</f>
        <v>4325.2487512999996</v>
      </c>
      <c r="Q209" s="28">
        <f>'GDP by Eco_Activity N''MN'!P209</f>
        <v>4891.0608060575087</v>
      </c>
      <c r="R209" s="28">
        <f>'GDP by Eco_Activity N''MN'!Q209</f>
        <v>4315.3524209999996</v>
      </c>
      <c r="S209" s="28">
        <f>'GDP by Eco_Activity N''MN'!R209</f>
        <v>2447.3169822999998</v>
      </c>
      <c r="T209" s="28">
        <f>'GDP by Eco_Activity N''MN'!S209</f>
        <v>2102.2145780000001</v>
      </c>
      <c r="U209" s="28">
        <f>'GDP by Eco_Activity N''MN'!T209</f>
        <v>6113.8260075718863</v>
      </c>
      <c r="V209" s="28">
        <f>'GDP by Eco_Activity N''MN'!U209</f>
        <v>5259.3564106006397</v>
      </c>
      <c r="W209" s="28">
        <f>'GDP by Eco_Activity N''MN'!V209</f>
        <v>4327.2154362000001</v>
      </c>
      <c r="X209" s="28">
        <f>'GDP by Eco_Activity N''MN'!W209</f>
        <v>9782.1216121150173</v>
      </c>
      <c r="Y209" s="90">
        <f t="shared" si="271"/>
        <v>61228.388683003199</v>
      </c>
      <c r="Z209" s="98">
        <f t="shared" si="272"/>
        <v>81654.963740575666</v>
      </c>
      <c r="AA209" s="93"/>
      <c r="AB209" s="22" t="s">
        <v>31</v>
      </c>
      <c r="AD209" s="37">
        <f t="shared" si="234"/>
        <v>4.5845575729237795E-2</v>
      </c>
      <c r="AE209" s="37">
        <f t="shared" si="235"/>
        <v>5.0453093810645701E-2</v>
      </c>
      <c r="AF209" s="37">
        <f t="shared" si="236"/>
        <v>6.4468287938880556E-2</v>
      </c>
      <c r="AG209" s="37">
        <f t="shared" si="237"/>
        <v>6.2122873110802723E-2</v>
      </c>
      <c r="AH209" s="37">
        <f t="shared" si="238"/>
        <v>9.6900921259027994E-2</v>
      </c>
      <c r="AI209" s="37">
        <f t="shared" si="239"/>
        <v>9.0717760866073374E-2</v>
      </c>
      <c r="AJ209" s="37">
        <f t="shared" si="240"/>
        <v>0.16398824845896975</v>
      </c>
      <c r="AK209" s="37">
        <f t="shared" si="241"/>
        <v>9.3436261284765273E-2</v>
      </c>
      <c r="AL209" s="37">
        <f t="shared" si="242"/>
        <v>0.14737755308556663</v>
      </c>
      <c r="AM209" s="37">
        <f t="shared" si="243"/>
        <v>6.9071992282507336E-2</v>
      </c>
      <c r="AN209" s="37">
        <f t="shared" si="244"/>
        <v>9.4724328995326637E-2</v>
      </c>
      <c r="AO209" s="104">
        <f t="shared" si="245"/>
        <v>8.4647763963876715E-2</v>
      </c>
      <c r="AP209" s="37">
        <f t="shared" si="246"/>
        <v>0.46638924256939818</v>
      </c>
      <c r="AQ209" s="37">
        <f t="shared" si="247"/>
        <v>0.27668416289553688</v>
      </c>
      <c r="AR209" s="37">
        <f t="shared" si="248"/>
        <v>0.36499449165786174</v>
      </c>
      <c r="AS209" s="37">
        <f t="shared" si="249"/>
        <v>0.24251643798082093</v>
      </c>
      <c r="AT209" s="37">
        <f t="shared" si="250"/>
        <v>0.31512650854723784</v>
      </c>
      <c r="AU209" s="37">
        <f t="shared" si="251"/>
        <v>0.21540237689435671</v>
      </c>
      <c r="AV209" s="37">
        <f t="shared" si="252"/>
        <v>0.15328793780486979</v>
      </c>
      <c r="AW209" s="37">
        <f t="shared" si="253"/>
        <v>0.37375629661675658</v>
      </c>
      <c r="AX209" s="37">
        <f t="shared" si="254"/>
        <v>0.21225682384650763</v>
      </c>
      <c r="AY209" s="37">
        <f t="shared" si="255"/>
        <v>0.15769190590465043</v>
      </c>
      <c r="AZ209" s="37">
        <f t="shared" si="256"/>
        <v>9.3278020305644152E-2</v>
      </c>
      <c r="BA209" s="104">
        <f t="shared" si="257"/>
        <v>0.21237271379935524</v>
      </c>
      <c r="BB209" s="110">
        <f t="shared" si="258"/>
        <v>0.15417682433417371</v>
      </c>
      <c r="BC209" s="40" t="s">
        <v>31</v>
      </c>
      <c r="BD209" s="58">
        <v>197727.52927715713</v>
      </c>
      <c r="BE209" s="37">
        <f t="shared" si="223"/>
        <v>0.7395273866144092</v>
      </c>
      <c r="BF209" s="37">
        <f t="shared" si="224"/>
        <v>0.49549823394966841</v>
      </c>
      <c r="BG209" s="37">
        <f t="shared" si="225"/>
        <v>0.58969744364993082</v>
      </c>
      <c r="BH209" s="37">
        <f t="shared" si="226"/>
        <v>0.90969697868674015</v>
      </c>
      <c r="BI209" s="37">
        <f t="shared" si="227"/>
        <v>1.1354663530471811</v>
      </c>
      <c r="BJ209" s="37">
        <f t="shared" si="228"/>
        <v>1.0881066509972699</v>
      </c>
      <c r="BK209" s="37">
        <f t="shared" si="229"/>
        <v>1.7585469757803385</v>
      </c>
      <c r="BL209" s="37">
        <f t="shared" si="230"/>
        <v>0.58305872087754429</v>
      </c>
      <c r="BM209" s="37">
        <f t="shared" si="231"/>
        <v>1.3668528205496759</v>
      </c>
      <c r="BN209" s="37">
        <f t="shared" si="232"/>
        <v>1.2194359741309657</v>
      </c>
      <c r="BO209" s="37">
        <f t="shared" si="233"/>
        <v>0.44478069605216286</v>
      </c>
      <c r="BP209" s="103">
        <f t="shared" si="273"/>
        <v>10.330668234335889</v>
      </c>
      <c r="BQ209" s="33">
        <f t="shared" si="274"/>
        <v>6.8025010304986591</v>
      </c>
      <c r="BR209" s="33">
        <f t="shared" si="259"/>
        <v>2.1313463414054103</v>
      </c>
      <c r="BS209" s="33">
        <f t="shared" si="260"/>
        <v>2.187479288853726</v>
      </c>
      <c r="BT209" s="33">
        <f t="shared" si="261"/>
        <v>2.4736367383631483</v>
      </c>
      <c r="BU209" s="33">
        <f t="shared" si="262"/>
        <v>2.1824742547362321</v>
      </c>
      <c r="BV209" s="33">
        <f t="shared" si="263"/>
        <v>1.2377219253417997</v>
      </c>
      <c r="BW209" s="33">
        <f t="shared" si="264"/>
        <v>1.0631876024978293</v>
      </c>
      <c r="BX209" s="33">
        <f t="shared" si="265"/>
        <v>3.0920459229539357</v>
      </c>
      <c r="BY209" s="33">
        <f t="shared" si="266"/>
        <v>2.6599009403635114</v>
      </c>
      <c r="BZ209" s="33">
        <f t="shared" si="267"/>
        <v>2.1884739327999636</v>
      </c>
      <c r="CA209" s="33">
        <f t="shared" si="268"/>
        <v>4.9472734767262967</v>
      </c>
      <c r="CB209" s="107">
        <f t="shared" si="269"/>
        <v>30.966041454540509</v>
      </c>
      <c r="CC209" s="60">
        <f t="shared" si="270"/>
        <v>41.296709688876398</v>
      </c>
    </row>
    <row r="210" spans="1:81" x14ac:dyDescent="0.2">
      <c r="A210" s="22" t="s">
        <v>32</v>
      </c>
      <c r="B210" s="22">
        <v>11319.623326280916</v>
      </c>
      <c r="C210" s="22">
        <v>7546.4155508539434</v>
      </c>
      <c r="D210" s="22">
        <v>10175.564066247996</v>
      </c>
      <c r="E210" s="22">
        <v>14072.53125764823</v>
      </c>
      <c r="F210" s="22">
        <v>17531.225847656369</v>
      </c>
      <c r="G210" s="22">
        <v>19396.692285800193</v>
      </c>
      <c r="H210" s="22">
        <v>13947.252059462577</v>
      </c>
      <c r="I210" s="22">
        <v>10238.77187069375</v>
      </c>
      <c r="J210" s="22">
        <v>11031.608986770572</v>
      </c>
      <c r="K210" s="22">
        <v>11958.361880504974</v>
      </c>
      <c r="L210" s="22">
        <v>6465.56409526674</v>
      </c>
      <c r="M210" s="89">
        <v>133683.61122718625</v>
      </c>
      <c r="N210" s="28">
        <f>'GDP by Eco_Activity N''MN'!M210</f>
        <v>22083.459665606879</v>
      </c>
      <c r="O210" s="28">
        <f>'GDP by Eco_Activity N''MN'!N210</f>
        <v>6333.8472127340947</v>
      </c>
      <c r="P210" s="28">
        <f>'GDP by Eco_Activity N''MN'!O210</f>
        <v>5676.2415366300002</v>
      </c>
      <c r="Q210" s="28">
        <f>'GDP by Eco_Activity N''MN'!P210</f>
        <v>9500.7708191011443</v>
      </c>
      <c r="R210" s="28">
        <f>'GDP by Eco_Activity N''MN'!Q210</f>
        <v>6214.4565212999996</v>
      </c>
      <c r="S210" s="28">
        <f>'GDP by Eco_Activity N''MN'!R210</f>
        <v>2164.6800275310802</v>
      </c>
      <c r="T210" s="28">
        <f>'GDP by Eco_Activity N''MN'!S210</f>
        <v>1900.1541638202289</v>
      </c>
      <c r="U210" s="28">
        <f>'GDP by Eco_Activity N''MN'!T210</f>
        <v>6154.4623149999998</v>
      </c>
      <c r="V210" s="28">
        <f>'GDP by Eco_Activity N''MN'!U210</f>
        <v>3166.9236063670473</v>
      </c>
      <c r="W210" s="28">
        <f>'GDP by Eco_Activity N''MN'!V210</f>
        <v>6326.6548921399999</v>
      </c>
      <c r="X210" s="28">
        <f>'GDP by Eco_Activity N''MN'!W210</f>
        <v>15834.618031835238</v>
      </c>
      <c r="Y210" s="90">
        <f t="shared" si="271"/>
        <v>85356.268792065719</v>
      </c>
      <c r="Z210" s="98">
        <f t="shared" si="272"/>
        <v>219039.88001925196</v>
      </c>
      <c r="AA210" s="93"/>
      <c r="AB210" s="22" t="s">
        <v>32</v>
      </c>
      <c r="AD210" s="37">
        <f t="shared" si="234"/>
        <v>0.35490163908230149</v>
      </c>
      <c r="AE210" s="37">
        <f t="shared" si="235"/>
        <v>0.38861473928978846</v>
      </c>
      <c r="AF210" s="37">
        <f t="shared" si="236"/>
        <v>0.5626110338276149</v>
      </c>
      <c r="AG210" s="37">
        <f t="shared" si="237"/>
        <v>0.48602640362913019</v>
      </c>
      <c r="AH210" s="37">
        <f t="shared" si="238"/>
        <v>0.75665652505155534</v>
      </c>
      <c r="AI210" s="37">
        <f t="shared" si="239"/>
        <v>0.81786456790860795</v>
      </c>
      <c r="AJ210" s="37">
        <f t="shared" si="240"/>
        <v>0.65777939229514482</v>
      </c>
      <c r="AK210" s="37">
        <f t="shared" si="241"/>
        <v>0.82981997345928948</v>
      </c>
      <c r="AL210" s="37">
        <f t="shared" si="242"/>
        <v>0.60156326620306833</v>
      </c>
      <c r="AM210" s="37">
        <f t="shared" si="243"/>
        <v>0.34256858366164245</v>
      </c>
      <c r="AN210" s="37">
        <f t="shared" si="244"/>
        <v>0.69639378906380667</v>
      </c>
      <c r="AO210" s="104">
        <f t="shared" si="245"/>
        <v>0.55398512658648025</v>
      </c>
      <c r="AP210" s="37">
        <f t="shared" si="246"/>
        <v>0.76573743853822462</v>
      </c>
      <c r="AQ210" s="37">
        <f t="shared" si="247"/>
        <v>0.41584426539053554</v>
      </c>
      <c r="AR210" s="37">
        <f t="shared" si="248"/>
        <v>0.47900063402522364</v>
      </c>
      <c r="AS210" s="37">
        <f t="shared" si="249"/>
        <v>0.471082488744967</v>
      </c>
      <c r="AT210" s="37">
        <f t="shared" si="250"/>
        <v>0.45380766042326492</v>
      </c>
      <c r="AU210" s="37">
        <f t="shared" si="251"/>
        <v>0.1905258805942362</v>
      </c>
      <c r="AV210" s="37">
        <f t="shared" si="252"/>
        <v>0.13855422578243562</v>
      </c>
      <c r="AW210" s="37">
        <f t="shared" si="253"/>
        <v>0.37624051447864887</v>
      </c>
      <c r="AX210" s="37">
        <f t="shared" si="254"/>
        <v>0.12781053299546757</v>
      </c>
      <c r="AY210" s="37">
        <f t="shared" si="255"/>
        <v>0.23055525722071446</v>
      </c>
      <c r="AZ210" s="37">
        <f t="shared" si="256"/>
        <v>0.15099197095202496</v>
      </c>
      <c r="BA210" s="104">
        <f t="shared" si="257"/>
        <v>0.29606107286292677</v>
      </c>
      <c r="BB210" s="110">
        <f t="shared" si="258"/>
        <v>0.41358016165679101</v>
      </c>
      <c r="BC210" s="40" t="s">
        <v>32</v>
      </c>
      <c r="BD210" s="58">
        <v>344090.84871060657</v>
      </c>
      <c r="BE210" s="37">
        <f t="shared" si="223"/>
        <v>3.2897193775127538</v>
      </c>
      <c r="BF210" s="37">
        <f t="shared" si="224"/>
        <v>2.1931462516751687</v>
      </c>
      <c r="BG210" s="37">
        <f t="shared" si="225"/>
        <v>2.9572318195553149</v>
      </c>
      <c r="BH210" s="37">
        <f t="shared" si="226"/>
        <v>4.0897720210756789</v>
      </c>
      <c r="BI210" s="37">
        <f t="shared" si="227"/>
        <v>5.0949410347151645</v>
      </c>
      <c r="BJ210" s="37">
        <f t="shared" si="228"/>
        <v>5.637084612533112</v>
      </c>
      <c r="BK210" s="37">
        <f t="shared" si="229"/>
        <v>4.053363264883787</v>
      </c>
      <c r="BL210" s="37">
        <f t="shared" si="230"/>
        <v>2.9756013300153024</v>
      </c>
      <c r="BM210" s="37">
        <f t="shared" si="231"/>
        <v>3.2060163843673077</v>
      </c>
      <c r="BN210" s="37">
        <f t="shared" si="232"/>
        <v>3.4753501656076908</v>
      </c>
      <c r="BO210" s="37">
        <f t="shared" si="233"/>
        <v>1.8790282041777067</v>
      </c>
      <c r="BP210" s="103">
        <f t="shared" si="273"/>
        <v>38.851254466118981</v>
      </c>
      <c r="BQ210" s="33">
        <f t="shared" si="274"/>
        <v>6.4179154279630097</v>
      </c>
      <c r="BR210" s="33">
        <f t="shared" si="259"/>
        <v>1.8407485222198106</v>
      </c>
      <c r="BS210" s="33">
        <f t="shared" si="260"/>
        <v>1.6496345537523822</v>
      </c>
      <c r="BT210" s="33">
        <f t="shared" si="261"/>
        <v>2.7611227833297165</v>
      </c>
      <c r="BU210" s="33">
        <f t="shared" si="262"/>
        <v>1.8060510892943256</v>
      </c>
      <c r="BV210" s="33">
        <f t="shared" si="263"/>
        <v>0.62910130729796243</v>
      </c>
      <c r="BW210" s="33">
        <f t="shared" si="264"/>
        <v>0.55222455666594328</v>
      </c>
      <c r="BX210" s="33">
        <f t="shared" si="265"/>
        <v>1.7886155176931589</v>
      </c>
      <c r="BY210" s="33">
        <f t="shared" si="266"/>
        <v>0.92037426110990528</v>
      </c>
      <c r="BZ210" s="33">
        <f t="shared" si="267"/>
        <v>1.838658283371249</v>
      </c>
      <c r="CA210" s="33">
        <f t="shared" si="268"/>
        <v>4.6018713055495271</v>
      </c>
      <c r="CB210" s="107">
        <f t="shared" si="269"/>
        <v>24.806317608246985</v>
      </c>
      <c r="CC210" s="60">
        <f t="shared" si="270"/>
        <v>63.657572074365966</v>
      </c>
    </row>
    <row r="211" spans="1:81" x14ac:dyDescent="0.2">
      <c r="A211" s="22" t="s">
        <v>33</v>
      </c>
      <c r="B211" s="22">
        <v>4472.5016605773826</v>
      </c>
      <c r="C211" s="22">
        <v>3354.3762454330367</v>
      </c>
      <c r="D211" s="22">
        <v>1434.3198622591988</v>
      </c>
      <c r="E211" s="22">
        <v>6708.7524908660735</v>
      </c>
      <c r="F211" s="22">
        <v>11031.5633636772</v>
      </c>
      <c r="G211" s="22">
        <v>35780.013284619061</v>
      </c>
      <c r="H211" s="22">
        <v>22362.508302886908</v>
      </c>
      <c r="I211" s="22">
        <v>2236.2508302886913</v>
      </c>
      <c r="J211" s="22">
        <v>22273.058269675366</v>
      </c>
      <c r="K211" s="22">
        <v>15631.393303717952</v>
      </c>
      <c r="L211" s="22">
        <v>1118.1254151443457</v>
      </c>
      <c r="M211" s="89">
        <v>126402.86302914521</v>
      </c>
      <c r="N211" s="28">
        <f>'GDP by Eco_Activity N''MN'!M211</f>
        <v>22445.605487617508</v>
      </c>
      <c r="O211" s="28">
        <f>'GDP by Eco_Activity N''MN'!N211</f>
        <v>1521.3251029999999</v>
      </c>
      <c r="P211" s="28">
        <f>'GDP by Eco_Activity N''MN'!O211</f>
        <v>2795.1988594931317</v>
      </c>
      <c r="Q211" s="28">
        <f>'GDP by Eco_Activity N''MN'!P211</f>
        <v>3726.9318126575085</v>
      </c>
      <c r="R211" s="28">
        <f>'GDP by Eco_Activity N''MN'!Q211</f>
        <v>2453.3265478100002</v>
      </c>
      <c r="S211" s="28">
        <f>'GDP by Eco_Activity N''MN'!R211</f>
        <v>2413.1457799999998</v>
      </c>
      <c r="T211" s="28">
        <f>'GDP by Eco_Activity N''MN'!S211</f>
        <v>931.73295316437714</v>
      </c>
      <c r="U211" s="28">
        <f>'GDP by Eco_Activity N''MN'!T211</f>
        <v>11180.795437972527</v>
      </c>
      <c r="V211" s="28">
        <f>'GDP by Eco_Activity N''MN'!U211</f>
        <v>1863.4659063287543</v>
      </c>
      <c r="W211" s="28">
        <f>'GDP by Eco_Activity N''MN'!V211</f>
        <v>2422.5056782273805</v>
      </c>
      <c r="X211" s="28">
        <f>'GDP by Eco_Activity N''MN'!W211</f>
        <v>9317.3295316437707</v>
      </c>
      <c r="Y211" s="90">
        <f t="shared" si="271"/>
        <v>61071.36309791496</v>
      </c>
      <c r="Z211" s="98">
        <f t="shared" si="272"/>
        <v>187474.22612706019</v>
      </c>
      <c r="AA211" s="93"/>
      <c r="AB211" s="22" t="s">
        <v>33</v>
      </c>
      <c r="AD211" s="37">
        <f t="shared" si="234"/>
        <v>0.14022535241539155</v>
      </c>
      <c r="AE211" s="37">
        <f t="shared" si="235"/>
        <v>0.17273897008644187</v>
      </c>
      <c r="AF211" s="37">
        <f t="shared" si="236"/>
        <v>7.9304122630587434E-2</v>
      </c>
      <c r="AG211" s="37">
        <f t="shared" si="237"/>
        <v>0.23170180163582851</v>
      </c>
      <c r="AH211" s="37">
        <f t="shared" si="238"/>
        <v>0.47612782318709934</v>
      </c>
      <c r="AI211" s="37">
        <f t="shared" si="239"/>
        <v>1.5086698635834956</v>
      </c>
      <c r="AJ211" s="37">
        <f t="shared" si="240"/>
        <v>1.054659158589472</v>
      </c>
      <c r="AK211" s="37">
        <f t="shared" si="241"/>
        <v>0.18124103438127875</v>
      </c>
      <c r="AL211" s="37">
        <f t="shared" si="242"/>
        <v>1.214569306898498</v>
      </c>
      <c r="AM211" s="37">
        <f t="shared" si="243"/>
        <v>0.44778911344390748</v>
      </c>
      <c r="AN211" s="37">
        <f t="shared" si="244"/>
        <v>0.12043119254991919</v>
      </c>
      <c r="AO211" s="104">
        <f t="shared" si="245"/>
        <v>0.5238136928923266</v>
      </c>
      <c r="AP211" s="37">
        <f t="shared" si="246"/>
        <v>0.77829473790720083</v>
      </c>
      <c r="AQ211" s="37">
        <f t="shared" si="247"/>
        <v>9.9881525181932856E-2</v>
      </c>
      <c r="AR211" s="37">
        <f t="shared" si="248"/>
        <v>0.23587826861904507</v>
      </c>
      <c r="AS211" s="37">
        <f t="shared" si="249"/>
        <v>0.18479472319863768</v>
      </c>
      <c r="AT211" s="37">
        <f t="shared" si="250"/>
        <v>0.17915297614521608</v>
      </c>
      <c r="AU211" s="37">
        <f t="shared" si="251"/>
        <v>0.21239477377224689</v>
      </c>
      <c r="AV211" s="37">
        <f t="shared" si="252"/>
        <v>6.7939507446136971E-2</v>
      </c>
      <c r="AW211" s="37">
        <f t="shared" si="253"/>
        <v>0.68351514926179435</v>
      </c>
      <c r="AX211" s="37">
        <f t="shared" si="254"/>
        <v>7.5205657069820755E-2</v>
      </c>
      <c r="AY211" s="37">
        <f t="shared" si="255"/>
        <v>8.8280683755366712E-2</v>
      </c>
      <c r="AZ211" s="37">
        <f t="shared" si="256"/>
        <v>8.8845966929165451E-2</v>
      </c>
      <c r="BA211" s="104">
        <f t="shared" si="257"/>
        <v>0.21182806530609224</v>
      </c>
      <c r="BB211" s="110">
        <f t="shared" si="258"/>
        <v>0.35397947050234208</v>
      </c>
      <c r="BC211" s="40" t="s">
        <v>33</v>
      </c>
      <c r="BD211" s="58">
        <v>291442.58448905771</v>
      </c>
      <c r="BE211" s="37">
        <f t="shared" si="223"/>
        <v>1.5346081522088972</v>
      </c>
      <c r="BF211" s="37">
        <f t="shared" si="224"/>
        <v>1.1509561141566729</v>
      </c>
      <c r="BG211" s="37">
        <f t="shared" si="225"/>
        <v>0.49214491587554893</v>
      </c>
      <c r="BH211" s="37">
        <f t="shared" si="226"/>
        <v>2.3019122283133457</v>
      </c>
      <c r="BI211" s="37">
        <f t="shared" si="227"/>
        <v>3.7851583642168061</v>
      </c>
      <c r="BJ211" s="37">
        <f t="shared" si="228"/>
        <v>12.276865217671178</v>
      </c>
      <c r="BK211" s="37">
        <f t="shared" si="229"/>
        <v>7.6730407610444846</v>
      </c>
      <c r="BL211" s="37">
        <f t="shared" si="230"/>
        <v>0.76730407610444862</v>
      </c>
      <c r="BM211" s="37">
        <f t="shared" si="231"/>
        <v>7.6423485980003081</v>
      </c>
      <c r="BN211" s="37">
        <f t="shared" si="232"/>
        <v>5.3634554919700959</v>
      </c>
      <c r="BO211" s="37">
        <f t="shared" si="233"/>
        <v>0.38365203805222431</v>
      </c>
      <c r="BP211" s="103">
        <f t="shared" si="273"/>
        <v>43.371445957614007</v>
      </c>
      <c r="BQ211" s="33">
        <f t="shared" si="274"/>
        <v>7.7015531299133926</v>
      </c>
      <c r="BR211" s="33">
        <f t="shared" si="259"/>
        <v>0.52199821987823414</v>
      </c>
      <c r="BS211" s="33">
        <f t="shared" si="260"/>
        <v>0.95909074660229621</v>
      </c>
      <c r="BT211" s="33">
        <f t="shared" si="261"/>
        <v>1.2787876621363947</v>
      </c>
      <c r="BU211" s="33">
        <f t="shared" si="262"/>
        <v>0.84178726046883201</v>
      </c>
      <c r="BV211" s="33">
        <f t="shared" si="263"/>
        <v>0.82800040503024086</v>
      </c>
      <c r="BW211" s="33">
        <f t="shared" si="264"/>
        <v>0.31969691553409868</v>
      </c>
      <c r="BX211" s="33">
        <f t="shared" si="265"/>
        <v>3.8363629864091848</v>
      </c>
      <c r="BY211" s="33">
        <f t="shared" si="266"/>
        <v>0.63939383106819736</v>
      </c>
      <c r="BZ211" s="33">
        <f t="shared" si="267"/>
        <v>0.83121198038865662</v>
      </c>
      <c r="CA211" s="33">
        <f t="shared" si="268"/>
        <v>3.1969691553409869</v>
      </c>
      <c r="CB211" s="107">
        <f t="shared" si="269"/>
        <v>20.954852292770514</v>
      </c>
      <c r="CC211" s="60">
        <f t="shared" si="270"/>
        <v>64.326298250384525</v>
      </c>
    </row>
    <row r="212" spans="1:81" x14ac:dyDescent="0.2">
      <c r="A212" s="22" t="s">
        <v>34</v>
      </c>
      <c r="B212" s="22">
        <v>93.501379185129835</v>
      </c>
      <c r="C212" s="22">
        <v>62.334252790086573</v>
      </c>
      <c r="D212" s="22">
        <v>144.57723046939373</v>
      </c>
      <c r="E212" s="22">
        <v>187.00275837025967</v>
      </c>
      <c r="F212" s="22">
        <v>336.39803759717842</v>
      </c>
      <c r="G212" s="22">
        <v>498.67402232069259</v>
      </c>
      <c r="H212" s="22">
        <v>436.33976953060596</v>
      </c>
      <c r="I212" s="22">
        <v>42.425527900866001</v>
      </c>
      <c r="J212" s="22">
        <v>467.50689592564925</v>
      </c>
      <c r="K212" s="22">
        <v>187.00275837025967</v>
      </c>
      <c r="L212" s="22">
        <v>37.400551674051933</v>
      </c>
      <c r="M212" s="89">
        <v>2493.1631841341732</v>
      </c>
      <c r="N212" s="28">
        <f>'GDP by Eco_Activity N''MN'!M212</f>
        <v>770.18617992190343</v>
      </c>
      <c r="O212" s="28">
        <f>'GDP by Eco_Activity N''MN'!N212</f>
        <v>27.923069614142655</v>
      </c>
      <c r="P212" s="28">
        <f>'GDP by Eco_Activity N''MN'!O212</f>
        <v>23.269224678452218</v>
      </c>
      <c r="Q212" s="28">
        <f>'GDP by Eco_Activity N''MN'!P212</f>
        <v>91.314587000000003</v>
      </c>
      <c r="R212" s="28">
        <f>'GDP by Eco_Activity N''MN'!Q212</f>
        <v>46.538449356904437</v>
      </c>
      <c r="S212" s="28">
        <f>'GDP by Eco_Activity N''MN'!R212</f>
        <v>44.256156300000001</v>
      </c>
      <c r="T212" s="28">
        <f>'GDP by Eco_Activity N''MN'!S212</f>
        <v>36.214786199999999</v>
      </c>
      <c r="U212" s="28">
        <f>'GDP by Eco_Activity N''MN'!T212</f>
        <v>43.524630999999999</v>
      </c>
      <c r="V212" s="28">
        <f>'GDP by Eco_Activity N''MN'!U212</f>
        <v>90.326541000000006</v>
      </c>
      <c r="W212" s="28">
        <f>'GDP by Eco_Activity N''MN'!V212</f>
        <v>66.235864120000002</v>
      </c>
      <c r="X212" s="28">
        <f>'GDP by Eco_Activity N''MN'!W212</f>
        <v>69.807674035356627</v>
      </c>
      <c r="Y212" s="90">
        <f t="shared" si="271"/>
        <v>1309.5971632267592</v>
      </c>
      <c r="Z212" s="98">
        <f t="shared" si="272"/>
        <v>3802.7603473609324</v>
      </c>
      <c r="AA212" s="93"/>
      <c r="AB212" s="22" t="s">
        <v>34</v>
      </c>
      <c r="AD212" s="37">
        <f t="shared" si="234"/>
        <v>2.9315279998951135E-3</v>
      </c>
      <c r="AE212" s="37">
        <f t="shared" si="235"/>
        <v>3.2100020511197668E-3</v>
      </c>
      <c r="AF212" s="37">
        <f t="shared" si="236"/>
        <v>7.9937332783470427E-3</v>
      </c>
      <c r="AG212" s="37">
        <f t="shared" si="237"/>
        <v>6.4585593348764443E-3</v>
      </c>
      <c r="AH212" s="37">
        <f t="shared" si="238"/>
        <v>1.4519108496709654E-2</v>
      </c>
      <c r="AI212" s="37">
        <f t="shared" si="239"/>
        <v>2.1026668247510191E-2</v>
      </c>
      <c r="AJ212" s="37">
        <f t="shared" si="240"/>
        <v>2.0578627762113087E-2</v>
      </c>
      <c r="AK212" s="37">
        <f t="shared" si="241"/>
        <v>3.4384544241542452E-3</v>
      </c>
      <c r="AL212" s="37">
        <f t="shared" si="242"/>
        <v>2.5493559064933932E-2</v>
      </c>
      <c r="AM212" s="37">
        <f t="shared" si="243"/>
        <v>5.3570272179298732E-3</v>
      </c>
      <c r="AN212" s="37">
        <f t="shared" si="244"/>
        <v>4.0283433138396879E-3</v>
      </c>
      <c r="AO212" s="104">
        <f t="shared" si="245"/>
        <v>1.0331672741964669E-2</v>
      </c>
      <c r="AP212" s="37">
        <f t="shared" si="246"/>
        <v>2.6705978209086528E-2</v>
      </c>
      <c r="AQ212" s="37">
        <f t="shared" si="247"/>
        <v>1.8332694144874396E-3</v>
      </c>
      <c r="AR212" s="37">
        <f t="shared" si="248"/>
        <v>1.963618584996189E-3</v>
      </c>
      <c r="AS212" s="37">
        <f t="shared" si="249"/>
        <v>4.527706616835177E-3</v>
      </c>
      <c r="AT212" s="37">
        <f t="shared" si="250"/>
        <v>3.3984475955373523E-3</v>
      </c>
      <c r="AU212" s="37">
        <f t="shared" si="251"/>
        <v>3.8952376533868995E-3</v>
      </c>
      <c r="AV212" s="37">
        <f t="shared" si="252"/>
        <v>2.640686613411096E-3</v>
      </c>
      <c r="AW212" s="37">
        <f t="shared" si="253"/>
        <v>2.6607896387669003E-3</v>
      </c>
      <c r="AX212" s="37">
        <f t="shared" si="254"/>
        <v>3.6453936955209666E-3</v>
      </c>
      <c r="AY212" s="37">
        <f t="shared" si="255"/>
        <v>2.4137600279722934E-3</v>
      </c>
      <c r="AZ212" s="37">
        <f t="shared" si="256"/>
        <v>6.6565535518341515E-4</v>
      </c>
      <c r="BA212" s="104">
        <f t="shared" si="257"/>
        <v>4.5423815573250583E-3</v>
      </c>
      <c r="BB212" s="110">
        <f t="shared" si="258"/>
        <v>7.1801821616471698E-3</v>
      </c>
      <c r="BC212" s="40" t="s">
        <v>34</v>
      </c>
      <c r="BD212" s="58">
        <v>6199.4852909180408</v>
      </c>
      <c r="BE212" s="37">
        <f t="shared" si="223"/>
        <v>1.5082119691791998</v>
      </c>
      <c r="BF212" s="37">
        <f t="shared" si="224"/>
        <v>1.0054746461194668</v>
      </c>
      <c r="BG212" s="37">
        <f t="shared" si="225"/>
        <v>2.3320844180595555</v>
      </c>
      <c r="BH212" s="37">
        <f t="shared" si="226"/>
        <v>3.0164239383583995</v>
      </c>
      <c r="BI212" s="37">
        <f t="shared" si="227"/>
        <v>5.4262252721203481</v>
      </c>
      <c r="BJ212" s="37">
        <f t="shared" si="228"/>
        <v>8.0437971689557344</v>
      </c>
      <c r="BK212" s="37">
        <f t="shared" si="229"/>
        <v>7.0383225228362667</v>
      </c>
      <c r="BL212" s="37">
        <f t="shared" si="230"/>
        <v>0.68433952029884537</v>
      </c>
      <c r="BM212" s="37">
        <f t="shared" si="231"/>
        <v>7.5410598458960001</v>
      </c>
      <c r="BN212" s="37">
        <f t="shared" si="232"/>
        <v>3.0164239383583995</v>
      </c>
      <c r="BO212" s="37">
        <f t="shared" si="233"/>
        <v>0.60328478767168003</v>
      </c>
      <c r="BP212" s="103">
        <f t="shared" si="273"/>
        <v>40.215648027853888</v>
      </c>
      <c r="BQ212" s="33">
        <f t="shared" si="274"/>
        <v>12.423389100546631</v>
      </c>
      <c r="BR212" s="33">
        <f t="shared" si="259"/>
        <v>0.45040948246217571</v>
      </c>
      <c r="BS212" s="33">
        <f t="shared" si="260"/>
        <v>0.37534123538514647</v>
      </c>
      <c r="BT212" s="33">
        <f t="shared" si="261"/>
        <v>1.4729381991400423</v>
      </c>
      <c r="BU212" s="33">
        <f t="shared" si="262"/>
        <v>0.75068247077029293</v>
      </c>
      <c r="BV212" s="33">
        <f t="shared" si="263"/>
        <v>0.71386823620395112</v>
      </c>
      <c r="BW212" s="33">
        <f t="shared" si="264"/>
        <v>0.58415795022617423</v>
      </c>
      <c r="BX212" s="33">
        <f t="shared" si="265"/>
        <v>0.70206846145375279</v>
      </c>
      <c r="BY212" s="33">
        <f t="shared" si="266"/>
        <v>1.4570006502366288</v>
      </c>
      <c r="BZ212" s="33">
        <f t="shared" si="267"/>
        <v>1.0684090857838229</v>
      </c>
      <c r="CA212" s="33">
        <f t="shared" si="268"/>
        <v>1.126023706155439</v>
      </c>
      <c r="CB212" s="107">
        <f t="shared" si="269"/>
        <v>21.124288578364059</v>
      </c>
      <c r="CC212" s="60">
        <f t="shared" si="270"/>
        <v>61.339936606217947</v>
      </c>
    </row>
    <row r="213" spans="1:81" x14ac:dyDescent="0.2">
      <c r="A213" s="22" t="s">
        <v>35</v>
      </c>
      <c r="B213" s="22">
        <v>7188.9655666193948</v>
      </c>
      <c r="C213" s="22">
        <v>3594.4827833096974</v>
      </c>
      <c r="D213" s="22">
        <v>4493.1034791371212</v>
      </c>
      <c r="E213" s="22">
        <v>8986.2069582742424</v>
      </c>
      <c r="F213" s="22">
        <v>12946.283068348148</v>
      </c>
      <c r="G213" s="22">
        <v>14377.93113323879</v>
      </c>
      <c r="H213" s="22">
        <v>10783.448349929091</v>
      </c>
      <c r="I213" s="22">
        <v>3589.8278330970002</v>
      </c>
      <c r="J213" s="22">
        <v>8896.3795827424001</v>
      </c>
      <c r="K213" s="22">
        <v>6384.8271965364947</v>
      </c>
      <c r="L213" s="22">
        <v>1797.2413916548487</v>
      </c>
      <c r="M213" s="89">
        <v>83038.697342887244</v>
      </c>
      <c r="N213" s="28">
        <f>'GDP by Eco_Activity N''MN'!M213</f>
        <v>14423.973215209739</v>
      </c>
      <c r="O213" s="28">
        <f>'GDP by Eco_Activity N''MN'!N213</f>
        <v>2226.0599563526812</v>
      </c>
      <c r="P213" s="28">
        <f>'GDP by Eco_Activity N''MN'!O213</f>
        <v>1667.3256409999999</v>
      </c>
      <c r="Q213" s="28">
        <f>'GDP by Eco_Activity N''MN'!P213</f>
        <v>5936.1598836071498</v>
      </c>
      <c r="R213" s="28">
        <f>'GDP by Eco_Activity N''MN'!Q213</f>
        <v>2868.4215483200001</v>
      </c>
      <c r="S213" s="28">
        <f>'GDP by Eco_Activity N''MN'!R213</f>
        <v>2625.2468513200001</v>
      </c>
      <c r="T213" s="28">
        <f>'GDP by Eco_Activity N''MN'!S213</f>
        <v>1325.23</v>
      </c>
      <c r="U213" s="28">
        <f>'GDP by Eco_Activity N''MN'!T213</f>
        <v>10388.279796312514</v>
      </c>
      <c r="V213" s="28">
        <f>'GDP by Eco_Activity N''MN'!U213</f>
        <v>4452.1199127053624</v>
      </c>
      <c r="W213" s="28">
        <f>'GDP by Eco_Activity N''MN'!V213</f>
        <v>2968.0799418035749</v>
      </c>
      <c r="X213" s="28">
        <f>'GDP by Eco_Activity N''MN'!W213</f>
        <v>4452.1199127053624</v>
      </c>
      <c r="Y213" s="90">
        <f t="shared" si="271"/>
        <v>53333.016659336383</v>
      </c>
      <c r="Z213" s="98">
        <f t="shared" si="272"/>
        <v>136371.71400222363</v>
      </c>
      <c r="AA213" s="93"/>
      <c r="AB213" s="22" t="s">
        <v>35</v>
      </c>
      <c r="AD213" s="37">
        <f t="shared" si="234"/>
        <v>0.22539404266004925</v>
      </c>
      <c r="AE213" s="37">
        <f t="shared" si="235"/>
        <v>0.1851036403050271</v>
      </c>
      <c r="AF213" s="37">
        <f t="shared" si="236"/>
        <v>0.24842550025080654</v>
      </c>
      <c r="AG213" s="37">
        <f t="shared" si="237"/>
        <v>0.3103587954600136</v>
      </c>
      <c r="AH213" s="37">
        <f t="shared" si="238"/>
        <v>0.55876808866389938</v>
      </c>
      <c r="AI213" s="37">
        <f t="shared" si="239"/>
        <v>0.60624771793253962</v>
      </c>
      <c r="AJ213" s="37">
        <f t="shared" si="240"/>
        <v>0.50856828801986642</v>
      </c>
      <c r="AK213" s="37">
        <f t="shared" si="241"/>
        <v>0.29094415568633314</v>
      </c>
      <c r="AL213" s="37">
        <f t="shared" si="242"/>
        <v>0.48512734321845213</v>
      </c>
      <c r="AM213" s="37">
        <f t="shared" si="243"/>
        <v>0.18290475162886441</v>
      </c>
      <c r="AN213" s="37">
        <f t="shared" si="244"/>
        <v>0.19357750138353461</v>
      </c>
      <c r="AO213" s="104">
        <f t="shared" si="245"/>
        <v>0.34411251189869624</v>
      </c>
      <c r="AP213" s="37">
        <f t="shared" si="246"/>
        <v>0.50014700914641019</v>
      </c>
      <c r="AQ213" s="37">
        <f t="shared" si="247"/>
        <v>0.14615039425069731</v>
      </c>
      <c r="AR213" s="37">
        <f t="shared" si="248"/>
        <v>0.14070050296691095</v>
      </c>
      <c r="AS213" s="37">
        <f t="shared" si="249"/>
        <v>0.29433622016600286</v>
      </c>
      <c r="AT213" s="37">
        <f t="shared" si="250"/>
        <v>0.20946508636582656</v>
      </c>
      <c r="AU213" s="37">
        <f t="shared" si="251"/>
        <v>0.23106300319842876</v>
      </c>
      <c r="AV213" s="37">
        <f t="shared" si="252"/>
        <v>9.6632273385912931E-2</v>
      </c>
      <c r="AW213" s="37">
        <f t="shared" si="253"/>
        <v>0.63506632018637588</v>
      </c>
      <c r="AX213" s="37">
        <f t="shared" si="254"/>
        <v>0.17967841657392242</v>
      </c>
      <c r="AY213" s="37">
        <f t="shared" si="255"/>
        <v>0.10816244067371579</v>
      </c>
      <c r="AZ213" s="37">
        <f t="shared" si="256"/>
        <v>4.2453462355872676E-2</v>
      </c>
      <c r="BA213" s="104">
        <f t="shared" si="257"/>
        <v>0.18498735189145496</v>
      </c>
      <c r="BB213" s="110">
        <f t="shared" si="258"/>
        <v>0.25749025938790748</v>
      </c>
      <c r="BC213" s="40" t="s">
        <v>35</v>
      </c>
      <c r="BD213" s="58">
        <v>219570.3746658517</v>
      </c>
      <c r="BE213" s="37">
        <f t="shared" si="223"/>
        <v>3.2741054331941468</v>
      </c>
      <c r="BF213" s="37">
        <f t="shared" si="224"/>
        <v>1.6370527165970734</v>
      </c>
      <c r="BG213" s="37">
        <f t="shared" si="225"/>
        <v>2.0463158957463414</v>
      </c>
      <c r="BH213" s="37">
        <f t="shared" si="226"/>
        <v>4.0926317914926829</v>
      </c>
      <c r="BI213" s="37">
        <f t="shared" si="227"/>
        <v>5.8961884489426968</v>
      </c>
      <c r="BJ213" s="37">
        <f t="shared" si="228"/>
        <v>6.5482108663882936</v>
      </c>
      <c r="BK213" s="37">
        <f t="shared" si="229"/>
        <v>4.9111581497912189</v>
      </c>
      <c r="BL213" s="37">
        <f t="shared" si="230"/>
        <v>1.6349326900589842</v>
      </c>
      <c r="BM213" s="37">
        <f t="shared" si="231"/>
        <v>4.0517212744575213</v>
      </c>
      <c r="BN213" s="37">
        <f t="shared" si="232"/>
        <v>2.907872797618122</v>
      </c>
      <c r="BO213" s="37">
        <f t="shared" si="233"/>
        <v>0.8185263582985367</v>
      </c>
      <c r="BP213" s="103">
        <f t="shared" si="273"/>
        <v>37.818716422585624</v>
      </c>
      <c r="BQ213" s="33">
        <f t="shared" si="274"/>
        <v>6.5691800349480394</v>
      </c>
      <c r="BR213" s="33">
        <f t="shared" si="259"/>
        <v>1.0138252757187125</v>
      </c>
      <c r="BS213" s="33">
        <f t="shared" si="260"/>
        <v>0.75935819827122963</v>
      </c>
      <c r="BT213" s="33">
        <f t="shared" si="261"/>
        <v>2.7035340685832332</v>
      </c>
      <c r="BU213" s="33">
        <f t="shared" si="262"/>
        <v>1.3063791290993803</v>
      </c>
      <c r="BV213" s="33">
        <f t="shared" si="263"/>
        <v>1.1956288981676939</v>
      </c>
      <c r="BW213" s="33">
        <f t="shared" si="264"/>
        <v>0.60355592234005695</v>
      </c>
      <c r="BX213" s="33">
        <f t="shared" si="265"/>
        <v>4.7311846200206595</v>
      </c>
      <c r="BY213" s="33">
        <f t="shared" si="266"/>
        <v>2.027650551437425</v>
      </c>
      <c r="BZ213" s="33">
        <f t="shared" si="267"/>
        <v>1.3517670342916166</v>
      </c>
      <c r="CA213" s="33">
        <f t="shared" si="268"/>
        <v>2.027650551437425</v>
      </c>
      <c r="CB213" s="107">
        <f t="shared" si="269"/>
        <v>24.289714284315469</v>
      </c>
      <c r="CC213" s="60">
        <f t="shared" si="270"/>
        <v>62.108430706901089</v>
      </c>
    </row>
    <row r="214" spans="1:81" x14ac:dyDescent="0.2">
      <c r="A214" s="22" t="s">
        <v>36</v>
      </c>
      <c r="B214" s="22">
        <v>525.39525024947977</v>
      </c>
      <c r="C214" s="22">
        <v>210.642151802684</v>
      </c>
      <c r="D214" s="22">
        <v>251.35038964061499</v>
      </c>
      <c r="E214" s="22">
        <v>281.28430360528398</v>
      </c>
      <c r="F214" s="22">
        <v>940.53803900570006</v>
      </c>
      <c r="G214" s="22">
        <v>686.28382751397839</v>
      </c>
      <c r="H214" s="22">
        <v>560.51208524421838</v>
      </c>
      <c r="I214" s="22">
        <v>189.60950660008868</v>
      </c>
      <c r="J214" s="22">
        <v>345.53271439301528</v>
      </c>
      <c r="K214" s="22">
        <v>653.11993753669594</v>
      </c>
      <c r="L214" s="22">
        <v>160.21774960606101</v>
      </c>
      <c r="M214" s="89">
        <v>4804.4859551978207</v>
      </c>
      <c r="N214" s="28">
        <f>'GDP by Eco_Activity N''MN'!M214</f>
        <v>10826.919693090809</v>
      </c>
      <c r="O214" s="28">
        <f>'GDP by Eco_Activity N''MN'!N214</f>
        <v>47.152483199999999</v>
      </c>
      <c r="P214" s="28">
        <f>'GDP by Eco_Activity N''MN'!O214</f>
        <v>1640.4423777410323</v>
      </c>
      <c r="Q214" s="28">
        <f>'GDP by Eco_Activity N''MN'!P214</f>
        <v>437.45130073094191</v>
      </c>
      <c r="R214" s="28">
        <f>'GDP by Eco_Activity N''MN'!Q214</f>
        <v>3.2808847554820648</v>
      </c>
      <c r="S214" s="28">
        <f>'GDP by Eco_Activity N''MN'!R214</f>
        <v>34.996104058475353</v>
      </c>
      <c r="T214" s="28">
        <f>'GDP by Eco_Activity N''MN'!S214</f>
        <v>218.72565036547095</v>
      </c>
      <c r="U214" s="28">
        <f>'GDP by Eco_Activity N''MN'!T214</f>
        <v>43.745130073094188</v>
      </c>
      <c r="V214" s="28">
        <f>'GDP by Eco_Activity N''MN'!U214</f>
        <v>1093.6282518273549</v>
      </c>
      <c r="W214" s="28">
        <f>'GDP by Eco_Activity N''MN'!V214</f>
        <v>22.310016337278036</v>
      </c>
      <c r="X214" s="28">
        <f>'GDP by Eco_Activity N''MN'!W214</f>
        <v>2624.7078043856518</v>
      </c>
      <c r="Y214" s="90">
        <f t="shared" si="271"/>
        <v>16993.359696565589</v>
      </c>
      <c r="Z214" s="98">
        <f t="shared" si="272"/>
        <v>21797.845651763411</v>
      </c>
      <c r="AA214" s="93"/>
      <c r="AB214" s="22" t="s">
        <v>36</v>
      </c>
      <c r="AD214" s="37">
        <f t="shared" si="234"/>
        <v>1.6472600731040343E-2</v>
      </c>
      <c r="AE214" s="37">
        <f t="shared" si="235"/>
        <v>1.0847354529393371E-2</v>
      </c>
      <c r="AF214" s="37">
        <f t="shared" si="236"/>
        <v>1.389726423498632E-2</v>
      </c>
      <c r="AG214" s="37">
        <f t="shared" si="237"/>
        <v>9.7147837852056395E-3</v>
      </c>
      <c r="AH214" s="37">
        <f t="shared" si="238"/>
        <v>4.0594094814424789E-2</v>
      </c>
      <c r="AI214" s="37">
        <f t="shared" si="239"/>
        <v>2.8937265064687814E-2</v>
      </c>
      <c r="AJ214" s="37">
        <f t="shared" si="240"/>
        <v>2.6434834420009261E-2</v>
      </c>
      <c r="AK214" s="37">
        <f t="shared" si="241"/>
        <v>1.5367248896800892E-2</v>
      </c>
      <c r="AL214" s="37">
        <f t="shared" si="242"/>
        <v>1.884220048947944E-2</v>
      </c>
      <c r="AM214" s="37">
        <f t="shared" si="243"/>
        <v>1.8709784349968037E-2</v>
      </c>
      <c r="AN214" s="37">
        <f t="shared" si="244"/>
        <v>1.7256753483446519E-2</v>
      </c>
      <c r="AO214" s="104">
        <f t="shared" si="245"/>
        <v>1.9909798483450591E-2</v>
      </c>
      <c r="AP214" s="37">
        <f t="shared" si="246"/>
        <v>0.37542024114809741</v>
      </c>
      <c r="AQ214" s="37">
        <f t="shared" si="247"/>
        <v>3.0957629824448288E-3</v>
      </c>
      <c r="AR214" s="37">
        <f t="shared" si="248"/>
        <v>0.13843190673776637</v>
      </c>
      <c r="AS214" s="37">
        <f t="shared" si="249"/>
        <v>2.1690413480845515E-2</v>
      </c>
      <c r="AT214" s="37">
        <f t="shared" si="250"/>
        <v>2.3958501115914333E-4</v>
      </c>
      <c r="AU214" s="37">
        <f t="shared" si="251"/>
        <v>3.0802074478939617E-3</v>
      </c>
      <c r="AV214" s="37">
        <f t="shared" si="252"/>
        <v>1.5948897053815411E-2</v>
      </c>
      <c r="AW214" s="37">
        <f t="shared" si="253"/>
        <v>2.6742694003540051E-3</v>
      </c>
      <c r="AX214" s="37">
        <f t="shared" si="254"/>
        <v>4.4136590312420516E-2</v>
      </c>
      <c r="AY214" s="37">
        <f t="shared" si="255"/>
        <v>8.1301914565148957E-4</v>
      </c>
      <c r="AZ214" s="37">
        <f t="shared" si="256"/>
        <v>2.5028062171160506E-2</v>
      </c>
      <c r="BA214" s="104">
        <f t="shared" si="257"/>
        <v>5.8942036414066999E-2</v>
      </c>
      <c r="BB214" s="110">
        <f t="shared" si="258"/>
        <v>4.1157603481310007E-2</v>
      </c>
      <c r="BC214" s="40" t="s">
        <v>36</v>
      </c>
      <c r="BD214" s="58">
        <v>52793.54982233324</v>
      </c>
      <c r="BE214" s="37">
        <f t="shared" si="223"/>
        <v>0.99518833648731453</v>
      </c>
      <c r="BF214" s="37">
        <f t="shared" si="224"/>
        <v>0.39899221119163331</v>
      </c>
      <c r="BG214" s="37">
        <f t="shared" si="225"/>
        <v>0.47610056623676084</v>
      </c>
      <c r="BH214" s="37">
        <f t="shared" si="226"/>
        <v>0.53280051171382381</v>
      </c>
      <c r="BI214" s="37">
        <f t="shared" si="227"/>
        <v>1.781539680833935</v>
      </c>
      <c r="BJ214" s="37">
        <f t="shared" si="228"/>
        <v>1.2999387800660072</v>
      </c>
      <c r="BK214" s="37">
        <f t="shared" si="229"/>
        <v>1.0617056195889769</v>
      </c>
      <c r="BL214" s="37">
        <f t="shared" si="230"/>
        <v>0.3591527890020349</v>
      </c>
      <c r="BM214" s="37">
        <f t="shared" si="231"/>
        <v>0.65449797476366078</v>
      </c>
      <c r="BN214" s="37">
        <f t="shared" si="232"/>
        <v>1.2371207083718527</v>
      </c>
      <c r="BO214" s="37">
        <f t="shared" si="233"/>
        <v>0.303479781422624</v>
      </c>
      <c r="BP214" s="103">
        <f t="shared" si="273"/>
        <v>9.1005169596786235</v>
      </c>
      <c r="BQ214" s="33">
        <f t="shared" si="274"/>
        <v>20.508035033686443</v>
      </c>
      <c r="BR214" s="33">
        <f t="shared" si="259"/>
        <v>8.9314856376740734E-2</v>
      </c>
      <c r="BS214" s="33">
        <f t="shared" si="260"/>
        <v>3.1072780354070382</v>
      </c>
      <c r="BT214" s="33">
        <f t="shared" si="261"/>
        <v>0.82860747610854357</v>
      </c>
      <c r="BU214" s="33">
        <f t="shared" si="262"/>
        <v>6.2145560708140772E-3</v>
      </c>
      <c r="BV214" s="33">
        <f t="shared" si="263"/>
        <v>6.6288598088683481E-2</v>
      </c>
      <c r="BW214" s="33">
        <f t="shared" si="264"/>
        <v>0.41430373805427179</v>
      </c>
      <c r="BX214" s="33">
        <f t="shared" si="265"/>
        <v>8.2860747610854338E-2</v>
      </c>
      <c r="BY214" s="33">
        <f t="shared" si="266"/>
        <v>2.0715186902713589</v>
      </c>
      <c r="BZ214" s="33">
        <f t="shared" si="267"/>
        <v>4.2258981281535712E-2</v>
      </c>
      <c r="CA214" s="33">
        <f t="shared" si="268"/>
        <v>4.9716448566512614</v>
      </c>
      <c r="CB214" s="107">
        <f t="shared" si="269"/>
        <v>32.188325569607542</v>
      </c>
      <c r="CC214" s="60">
        <f t="shared" si="270"/>
        <v>41.288842529286164</v>
      </c>
    </row>
    <row r="215" spans="1:81" x14ac:dyDescent="0.2">
      <c r="A215" s="22" t="s">
        <v>37</v>
      </c>
      <c r="B215" s="22">
        <v>2124.7010510693999</v>
      </c>
      <c r="C215" s="22">
        <v>1332.0189836935299</v>
      </c>
      <c r="D215" s="22">
        <v>12854.808025160401</v>
      </c>
      <c r="E215" s="22">
        <v>2334.3327696111701</v>
      </c>
      <c r="F215" s="22">
        <v>1263.4227110908801</v>
      </c>
      <c r="G215" s="22">
        <v>2021.0282275292507</v>
      </c>
      <c r="H215" s="22">
        <v>5136.1813531994003</v>
      </c>
      <c r="I215" s="22">
        <v>3914.4093133532001</v>
      </c>
      <c r="J215" s="22">
        <v>10441.816077313701</v>
      </c>
      <c r="K215" s="22">
        <v>2525.3631191489899</v>
      </c>
      <c r="L215" s="22">
        <v>2716.19010304838</v>
      </c>
      <c r="M215" s="89">
        <v>46664.271734218302</v>
      </c>
      <c r="N215" s="28">
        <f>'GDP by Eco_Activity N''MN'!M215</f>
        <v>7166.0926479435766</v>
      </c>
      <c r="O215" s="28">
        <f>'GDP by Eco_Activity N''MN'!N215</f>
        <v>931.2522372769273</v>
      </c>
      <c r="P215" s="28">
        <f>'GDP by Eco_Activity N''MN'!O215</f>
        <v>1306.8562496867546</v>
      </c>
      <c r="Q215" s="28">
        <f>'GDP by Eco_Activity N''MN'!P215</f>
        <v>2803.14326406175</v>
      </c>
      <c r="R215" s="28">
        <f>'GDP by Eco_Activity N''MN'!Q215</f>
        <v>1035.612898468157</v>
      </c>
      <c r="S215" s="28">
        <f>'GDP by Eco_Activity N''MN'!R215</f>
        <v>2406.0241499501371</v>
      </c>
      <c r="T215" s="28">
        <f>'GDP by Eco_Activity N''MN'!S215</f>
        <v>1543.9130123293442</v>
      </c>
      <c r="U215" s="28">
        <f>'GDP by Eco_Activity N''MN'!T215</f>
        <v>1348.2133905661892</v>
      </c>
      <c r="V215" s="28">
        <f>'GDP by Eco_Activity N''MN'!U215</f>
        <v>1164.4036682525732</v>
      </c>
      <c r="W215" s="28">
        <f>'GDP by Eco_Activity N''MN'!V215</f>
        <v>1364.4418845371647</v>
      </c>
      <c r="X215" s="28">
        <f>'GDP by Eco_Activity N''MN'!W215</f>
        <v>8987.3546983209999</v>
      </c>
      <c r="Y215" s="90">
        <f t="shared" si="271"/>
        <v>30057.308101393573</v>
      </c>
      <c r="Z215" s="98">
        <f t="shared" si="272"/>
        <v>76721.579835611876</v>
      </c>
      <c r="AA215" s="93"/>
      <c r="AB215" s="22" t="s">
        <v>37</v>
      </c>
      <c r="AD215" s="37">
        <f t="shared" si="234"/>
        <v>6.6615280725261253E-2</v>
      </c>
      <c r="AE215" s="37">
        <f t="shared" si="235"/>
        <v>6.8594448130879088E-2</v>
      </c>
      <c r="AF215" s="37">
        <f t="shared" si="236"/>
        <v>0.71074751095913857</v>
      </c>
      <c r="AG215" s="37">
        <f t="shared" si="237"/>
        <v>8.0621413455460103E-2</v>
      </c>
      <c r="AH215" s="37">
        <f t="shared" si="238"/>
        <v>5.4529959658984065E-2</v>
      </c>
      <c r="AI215" s="37">
        <f t="shared" si="239"/>
        <v>8.5216971723028001E-2</v>
      </c>
      <c r="AJ215" s="37">
        <f t="shared" si="240"/>
        <v>0.24223225011073163</v>
      </c>
      <c r="AK215" s="37">
        <f t="shared" si="241"/>
        <v>0.31725045479458031</v>
      </c>
      <c r="AL215" s="37">
        <f t="shared" si="242"/>
        <v>0.56940134409163656</v>
      </c>
      <c r="AM215" s="37">
        <f t="shared" si="243"/>
        <v>7.2343526279176756E-2</v>
      </c>
      <c r="AN215" s="37">
        <f t="shared" si="244"/>
        <v>0.29255574452725869</v>
      </c>
      <c r="AO215" s="104">
        <f t="shared" si="245"/>
        <v>0.19337682642200832</v>
      </c>
      <c r="AP215" s="37">
        <f t="shared" si="246"/>
        <v>0.24848214508300048</v>
      </c>
      <c r="AQ215" s="37">
        <f t="shared" si="247"/>
        <v>6.1140707929478462E-2</v>
      </c>
      <c r="AR215" s="37">
        <f t="shared" si="248"/>
        <v>0.11028159533736656</v>
      </c>
      <c r="AS215" s="37">
        <f t="shared" si="249"/>
        <v>0.13898995463484207</v>
      </c>
      <c r="AT215" s="37">
        <f t="shared" si="250"/>
        <v>7.5625127466444633E-2</v>
      </c>
      <c r="AU215" s="37">
        <f t="shared" si="251"/>
        <v>0.21176795834490447</v>
      </c>
      <c r="AV215" s="37">
        <f t="shared" si="252"/>
        <v>0.11257806138668573</v>
      </c>
      <c r="AW215" s="37">
        <f t="shared" si="253"/>
        <v>8.2420278771928202E-2</v>
      </c>
      <c r="AX215" s="37">
        <f t="shared" si="254"/>
        <v>4.6992940771300173E-2</v>
      </c>
      <c r="AY215" s="37">
        <f t="shared" si="255"/>
        <v>4.97228401130278E-2</v>
      </c>
      <c r="AZ215" s="37">
        <f t="shared" si="256"/>
        <v>8.5699471677571665E-2</v>
      </c>
      <c r="BA215" s="104">
        <f t="shared" si="257"/>
        <v>0.10425477835199504</v>
      </c>
      <c r="BB215" s="110">
        <f t="shared" si="258"/>
        <v>0.1448618552392737</v>
      </c>
      <c r="BC215" s="40" t="s">
        <v>37</v>
      </c>
      <c r="BD215" s="58">
        <v>390718.31363843416</v>
      </c>
      <c r="BE215" s="37">
        <f t="shared" si="223"/>
        <v>0.54379356608187346</v>
      </c>
      <c r="BF215" s="37">
        <f t="shared" si="224"/>
        <v>0.34091542095622462</v>
      </c>
      <c r="BG215" s="37">
        <f t="shared" si="225"/>
        <v>3.2900449189223515</v>
      </c>
      <c r="BH215" s="37">
        <f t="shared" si="226"/>
        <v>0.59744646926668832</v>
      </c>
      <c r="BI215" s="37">
        <f t="shared" si="227"/>
        <v>0.32335896910633055</v>
      </c>
      <c r="BJ215" s="37">
        <f t="shared" si="228"/>
        <v>0.51725966175199167</v>
      </c>
      <c r="BK215" s="37">
        <f t="shared" si="229"/>
        <v>1.3145484032653658</v>
      </c>
      <c r="BL215" s="37">
        <f t="shared" si="230"/>
        <v>1.0018494594997525</v>
      </c>
      <c r="BM215" s="37">
        <f t="shared" si="231"/>
        <v>2.6724665092039754</v>
      </c>
      <c r="BN215" s="37">
        <f t="shared" si="232"/>
        <v>0.64633855926342099</v>
      </c>
      <c r="BO215" s="37">
        <f t="shared" si="233"/>
        <v>0.69517860009037313</v>
      </c>
      <c r="BP215" s="103">
        <f t="shared" si="273"/>
        <v>11.943200537408348</v>
      </c>
      <c r="BQ215" s="33">
        <f t="shared" si="274"/>
        <v>1.834081587118793</v>
      </c>
      <c r="BR215" s="33">
        <f t="shared" si="259"/>
        <v>0.23834363652037474</v>
      </c>
      <c r="BS215" s="33">
        <f t="shared" si="260"/>
        <v>0.33447529948547616</v>
      </c>
      <c r="BT215" s="33">
        <f t="shared" si="261"/>
        <v>0.71743329304388415</v>
      </c>
      <c r="BU215" s="33">
        <f t="shared" si="262"/>
        <v>0.26505358523493738</v>
      </c>
      <c r="BV215" s="33">
        <f t="shared" si="263"/>
        <v>0.61579507946398482</v>
      </c>
      <c r="BW215" s="33">
        <f t="shared" si="264"/>
        <v>0.39514733720878564</v>
      </c>
      <c r="BX215" s="33">
        <f t="shared" si="265"/>
        <v>0.34506019899896706</v>
      </c>
      <c r="BY215" s="33">
        <f t="shared" si="266"/>
        <v>0.29801614810666333</v>
      </c>
      <c r="BZ215" s="33">
        <f t="shared" si="267"/>
        <v>0.34921370125481299</v>
      </c>
      <c r="CA215" s="33">
        <f t="shared" si="268"/>
        <v>2.3002133211083073</v>
      </c>
      <c r="CB215" s="107">
        <f t="shared" si="269"/>
        <v>7.6928331875449869</v>
      </c>
      <c r="CC215" s="60">
        <f t="shared" si="270"/>
        <v>19.636033724953336</v>
      </c>
    </row>
    <row r="216" spans="1:81" x14ac:dyDescent="0.2">
      <c r="A216" s="22" t="s">
        <v>38</v>
      </c>
      <c r="B216" s="22">
        <v>8519.1152143818908</v>
      </c>
      <c r="C216" s="22">
        <v>0</v>
      </c>
      <c r="D216" s="22">
        <v>25481.955243018401</v>
      </c>
      <c r="E216" s="22">
        <v>103451.63119503317</v>
      </c>
      <c r="F216" s="22">
        <v>0</v>
      </c>
      <c r="G216" s="22">
        <v>0</v>
      </c>
      <c r="H216" s="22">
        <v>54733.430492400468</v>
      </c>
      <c r="I216" s="22">
        <v>0</v>
      </c>
      <c r="J216" s="22">
        <v>0</v>
      </c>
      <c r="K216" s="22">
        <v>20512.220066628535</v>
      </c>
      <c r="L216" s="22">
        <v>0</v>
      </c>
      <c r="M216" s="89">
        <v>212698.35221146245</v>
      </c>
      <c r="N216" s="28">
        <f>'GDP by Eco_Activity N''MN'!M216</f>
        <v>0</v>
      </c>
      <c r="O216" s="28">
        <f>'GDP by Eco_Activity N''MN'!N216</f>
        <v>0</v>
      </c>
      <c r="P216" s="28">
        <f>'GDP by Eco_Activity N''MN'!O216</f>
        <v>0</v>
      </c>
      <c r="Q216" s="28">
        <f>'GDP by Eco_Activity N''MN'!P216</f>
        <v>33925.680057273028</v>
      </c>
      <c r="R216" s="28">
        <f>'GDP by Eco_Activity N''MN'!Q216</f>
        <v>0</v>
      </c>
      <c r="S216" s="28">
        <f>'GDP by Eco_Activity N''MN'!R216</f>
        <v>0</v>
      </c>
      <c r="T216" s="28">
        <f>'GDP by Eco_Activity N''MN'!S216</f>
        <v>0</v>
      </c>
      <c r="U216" s="28">
        <f>'GDP by Eco_Activity N''MN'!T216</f>
        <v>36955.887723527791</v>
      </c>
      <c r="V216" s="28">
        <f>'GDP by Eco_Activity N''MN'!U216</f>
        <v>39730.74086707308</v>
      </c>
      <c r="W216" s="28">
        <f>'GDP by Eco_Activity N''MN'!V216</f>
        <v>16350.66997960305</v>
      </c>
      <c r="X216" s="28">
        <f>'GDP by Eco_Activity N''MN'!W216</f>
        <v>0</v>
      </c>
      <c r="Y216" s="90">
        <f t="shared" si="271"/>
        <v>126962.97862747694</v>
      </c>
      <c r="Z216" s="98">
        <f t="shared" si="272"/>
        <v>339661.33083893941</v>
      </c>
      <c r="AA216" s="93"/>
      <c r="AB216" s="22" t="s">
        <v>38</v>
      </c>
      <c r="AD216" s="37">
        <f t="shared" si="234"/>
        <v>0.26709792949519151</v>
      </c>
      <c r="AE216" s="37">
        <f t="shared" si="235"/>
        <v>0</v>
      </c>
      <c r="AF216" s="37">
        <f t="shared" si="236"/>
        <v>1.4089075642280167</v>
      </c>
      <c r="AG216" s="37">
        <f t="shared" si="237"/>
        <v>3.5729339191883112</v>
      </c>
      <c r="AH216" s="37">
        <f t="shared" si="238"/>
        <v>0</v>
      </c>
      <c r="AI216" s="37">
        <f t="shared" si="239"/>
        <v>0</v>
      </c>
      <c r="AJ216" s="37">
        <f t="shared" si="240"/>
        <v>2.5813344803712535</v>
      </c>
      <c r="AK216" s="37">
        <f t="shared" si="241"/>
        <v>0</v>
      </c>
      <c r="AL216" s="37">
        <f t="shared" si="242"/>
        <v>0</v>
      </c>
      <c r="AM216" s="37">
        <f t="shared" si="243"/>
        <v>0.58760909280027007</v>
      </c>
      <c r="AN216" s="37">
        <f t="shared" si="244"/>
        <v>0</v>
      </c>
      <c r="AO216" s="104">
        <f t="shared" si="245"/>
        <v>0.88142235606095154</v>
      </c>
      <c r="AP216" s="37">
        <f t="shared" si="246"/>
        <v>0</v>
      </c>
      <c r="AQ216" s="37">
        <f t="shared" si="247"/>
        <v>0</v>
      </c>
      <c r="AR216" s="37">
        <f t="shared" si="248"/>
        <v>0</v>
      </c>
      <c r="AS216" s="37">
        <f t="shared" si="249"/>
        <v>1.6821575952147523</v>
      </c>
      <c r="AT216" s="37">
        <f t="shared" si="250"/>
        <v>0</v>
      </c>
      <c r="AU216" s="37">
        <f t="shared" si="251"/>
        <v>0</v>
      </c>
      <c r="AV216" s="37">
        <f t="shared" si="252"/>
        <v>0</v>
      </c>
      <c r="AW216" s="37">
        <f t="shared" si="253"/>
        <v>2.2592229017678664</v>
      </c>
      <c r="AX216" s="37">
        <f t="shared" si="254"/>
        <v>1.6034511082983396</v>
      </c>
      <c r="AY216" s="37">
        <f t="shared" si="255"/>
        <v>0.59584930538281311</v>
      </c>
      <c r="AZ216" s="37">
        <f t="shared" si="256"/>
        <v>0</v>
      </c>
      <c r="BA216" s="104">
        <f t="shared" si="257"/>
        <v>0.44037533737437373</v>
      </c>
      <c r="BB216" s="110">
        <f t="shared" si="258"/>
        <v>0.64133156073945286</v>
      </c>
      <c r="BC216" s="35" t="s">
        <v>38</v>
      </c>
      <c r="BD216" s="58">
        <v>524676.91179128096</v>
      </c>
      <c r="BE216" s="37">
        <f t="shared" si="223"/>
        <v>1.623687839683488</v>
      </c>
      <c r="BF216" s="37">
        <f t="shared" si="224"/>
        <v>0</v>
      </c>
      <c r="BG216" s="37">
        <f t="shared" si="225"/>
        <v>4.8566946001152127</v>
      </c>
      <c r="BH216" s="37">
        <f t="shared" si="226"/>
        <v>19.717206698088276</v>
      </c>
      <c r="BI216" s="37">
        <f t="shared" si="227"/>
        <v>0</v>
      </c>
      <c r="BJ216" s="37">
        <f t="shared" si="228"/>
        <v>0</v>
      </c>
      <c r="BK216" s="37">
        <f t="shared" si="229"/>
        <v>10.431835146993031</v>
      </c>
      <c r="BL216" s="37">
        <f t="shared" si="230"/>
        <v>0</v>
      </c>
      <c r="BM216" s="37">
        <f t="shared" si="231"/>
        <v>0</v>
      </c>
      <c r="BN216" s="37">
        <f t="shared" si="232"/>
        <v>3.9094954639033932</v>
      </c>
      <c r="BO216" s="37">
        <f t="shared" si="233"/>
        <v>0</v>
      </c>
      <c r="BP216" s="103">
        <f t="shared" si="273"/>
        <v>40.5389197487834</v>
      </c>
      <c r="BQ216" s="33">
        <f t="shared" si="274"/>
        <v>0</v>
      </c>
      <c r="BR216" s="33">
        <f t="shared" si="259"/>
        <v>0</v>
      </c>
      <c r="BS216" s="33">
        <f t="shared" si="260"/>
        <v>0</v>
      </c>
      <c r="BT216" s="33">
        <f t="shared" si="261"/>
        <v>6.4660135208634504</v>
      </c>
      <c r="BU216" s="33">
        <f t="shared" si="262"/>
        <v>0</v>
      </c>
      <c r="BV216" s="33">
        <f t="shared" si="263"/>
        <v>0</v>
      </c>
      <c r="BW216" s="33">
        <f t="shared" si="264"/>
        <v>0</v>
      </c>
      <c r="BX216" s="33">
        <f t="shared" si="265"/>
        <v>7.043551353795614</v>
      </c>
      <c r="BY216" s="33">
        <f t="shared" si="266"/>
        <v>7.5724202788778632</v>
      </c>
      <c r="BZ216" s="33">
        <f t="shared" si="267"/>
        <v>3.1163311386774772</v>
      </c>
      <c r="CA216" s="33">
        <f t="shared" si="268"/>
        <v>0</v>
      </c>
      <c r="CB216" s="107">
        <f t="shared" si="269"/>
        <v>24.198316292214404</v>
      </c>
      <c r="CC216" s="60">
        <f t="shared" si="270"/>
        <v>64.7372360409978</v>
      </c>
    </row>
    <row r="217" spans="1:81" x14ac:dyDescent="0.2">
      <c r="A217" s="22" t="s">
        <v>39</v>
      </c>
      <c r="B217" s="22">
        <v>4869.0394066542021</v>
      </c>
      <c r="C217" s="22">
        <v>3691.2718050462699</v>
      </c>
      <c r="D217" s="22">
        <v>2161.9895002904486</v>
      </c>
      <c r="E217" s="22">
        <v>3922.2820107615526</v>
      </c>
      <c r="F217" s="22">
        <v>1635.7502740799571</v>
      </c>
      <c r="G217" s="22">
        <v>4917.9572478880291</v>
      </c>
      <c r="H217" s="22">
        <v>2129.2314420568191</v>
      </c>
      <c r="I217" s="22">
        <v>2676.6381967976513</v>
      </c>
      <c r="J217" s="22">
        <v>2847.1473783145748</v>
      </c>
      <c r="K217" s="22">
        <v>5659.3346349093717</v>
      </c>
      <c r="L217" s="22">
        <v>1933.8766799157556</v>
      </c>
      <c r="M217" s="89">
        <v>36444.518576714625</v>
      </c>
      <c r="N217" s="28">
        <f>'GDP by Eco_Activity N''MN'!M217</f>
        <v>4330.9026769584443</v>
      </c>
      <c r="O217" s="28">
        <f>'GDP by Eco_Activity N''MN'!N217</f>
        <v>3190.2179584576984</v>
      </c>
      <c r="P217" s="28">
        <f>'GDP by Eco_Activity N''MN'!O217</f>
        <v>3569.7789018929075</v>
      </c>
      <c r="Q217" s="28">
        <f>'GDP by Eco_Activity N''MN'!P217</f>
        <v>3056.360921616098</v>
      </c>
      <c r="R217" s="28">
        <f>'GDP by Eco_Activity N''MN'!Q217</f>
        <v>2721.7045080021976</v>
      </c>
      <c r="S217" s="28">
        <f>'GDP by Eco_Activity N''MN'!R217</f>
        <v>3356.7424964681554</v>
      </c>
      <c r="T217" s="28">
        <f>'GDP by Eco_Activity N''MN'!S217</f>
        <v>2284.3949593293391</v>
      </c>
      <c r="U217" s="28">
        <f>'GDP by Eco_Activity N''MN'!T217</f>
        <v>3038.7332036719317</v>
      </c>
      <c r="V217" s="28">
        <f>'GDP by Eco_Activity N''MN'!U217</f>
        <v>3594.992995081046</v>
      </c>
      <c r="W217" s="28">
        <f>'GDP by Eco_Activity N''MN'!V217</f>
        <v>4117.5404473572398</v>
      </c>
      <c r="X217" s="28">
        <f>'GDP by Eco_Activity N''MN'!W217</f>
        <v>11763.110178500183</v>
      </c>
      <c r="Y217" s="90">
        <f t="shared" si="271"/>
        <v>45024.479247335243</v>
      </c>
      <c r="Z217" s="98">
        <f t="shared" si="272"/>
        <v>81468.997824049875</v>
      </c>
      <c r="AA217" s="93"/>
      <c r="AB217" s="22" t="s">
        <v>39</v>
      </c>
      <c r="AD217" s="37">
        <f t="shared" si="234"/>
        <v>0.15265791240295987</v>
      </c>
      <c r="AE217" s="37">
        <f t="shared" si="235"/>
        <v>0.19008794579348057</v>
      </c>
      <c r="AF217" s="37">
        <f t="shared" si="236"/>
        <v>0.11953726987160154</v>
      </c>
      <c r="AG217" s="37">
        <f t="shared" si="237"/>
        <v>0.13546479910453957</v>
      </c>
      <c r="AH217" s="37">
        <f t="shared" si="238"/>
        <v>7.059980454264296E-2</v>
      </c>
      <c r="AI217" s="37">
        <f t="shared" si="239"/>
        <v>0.20736643754881409</v>
      </c>
      <c r="AJ217" s="37">
        <f t="shared" si="240"/>
        <v>0.10041867444860796</v>
      </c>
      <c r="AK217" s="37">
        <f t="shared" si="241"/>
        <v>0.21693303312912371</v>
      </c>
      <c r="AL217" s="37">
        <f t="shared" si="242"/>
        <v>0.15525743146937004</v>
      </c>
      <c r="AM217" s="37">
        <f t="shared" si="243"/>
        <v>0.16212172450716256</v>
      </c>
      <c r="AN217" s="37">
        <f t="shared" si="244"/>
        <v>0.20829423216059034</v>
      </c>
      <c r="AO217" s="104">
        <f t="shared" si="245"/>
        <v>0.15102615086297688</v>
      </c>
      <c r="AP217" s="37">
        <f t="shared" si="246"/>
        <v>0.15017277059977197</v>
      </c>
      <c r="AQ217" s="37">
        <f t="shared" si="247"/>
        <v>0.20945150692984199</v>
      </c>
      <c r="AR217" s="37">
        <f t="shared" si="248"/>
        <v>0.30124270545959841</v>
      </c>
      <c r="AS217" s="37">
        <f t="shared" si="249"/>
        <v>0.15154539951254081</v>
      </c>
      <c r="AT217" s="37">
        <f t="shared" si="250"/>
        <v>0.19875114596208557</v>
      </c>
      <c r="AU217" s="37">
        <f t="shared" si="251"/>
        <v>0.29544612225998257</v>
      </c>
      <c r="AV217" s="37">
        <f t="shared" si="252"/>
        <v>0.16657205030924002</v>
      </c>
      <c r="AW217" s="37">
        <f t="shared" si="253"/>
        <v>0.18576676326807284</v>
      </c>
      <c r="AX217" s="37">
        <f t="shared" si="254"/>
        <v>0.14508653441860994</v>
      </c>
      <c r="AY217" s="37">
        <f t="shared" si="255"/>
        <v>0.15005095317219605</v>
      </c>
      <c r="AZ217" s="37">
        <f t="shared" si="256"/>
        <v>0.11216785822093581</v>
      </c>
      <c r="BA217" s="104">
        <f t="shared" si="257"/>
        <v>0.15616891201668531</v>
      </c>
      <c r="BB217" s="110">
        <f t="shared" si="258"/>
        <v>0.15382569277852901</v>
      </c>
      <c r="BC217" s="35" t="s">
        <v>39</v>
      </c>
      <c r="BD217" s="58">
        <v>137147.28173803797</v>
      </c>
      <c r="BE217" s="37">
        <f t="shared" si="223"/>
        <v>3.5502266942150902</v>
      </c>
      <c r="BF217" s="37">
        <f t="shared" si="224"/>
        <v>2.6914655239736267</v>
      </c>
      <c r="BG217" s="37">
        <f t="shared" si="225"/>
        <v>1.5763998184229546</v>
      </c>
      <c r="BH217" s="37">
        <f t="shared" si="226"/>
        <v>2.8599050313322416</v>
      </c>
      <c r="BI217" s="37">
        <f t="shared" si="227"/>
        <v>1.1926960952856274</v>
      </c>
      <c r="BJ217" s="37">
        <f t="shared" si="228"/>
        <v>3.5858948026995621</v>
      </c>
      <c r="BK217" s="37">
        <f t="shared" si="229"/>
        <v>1.5525145048983306</v>
      </c>
      <c r="BL217" s="37">
        <f t="shared" si="230"/>
        <v>1.9516523863084938</v>
      </c>
      <c r="BM217" s="37">
        <f t="shared" si="231"/>
        <v>2.0759779867550336</v>
      </c>
      <c r="BN217" s="37">
        <f t="shared" si="232"/>
        <v>4.1264650404950372</v>
      </c>
      <c r="BO217" s="37">
        <f t="shared" si="233"/>
        <v>1.4100729197167838</v>
      </c>
      <c r="BP217" s="103">
        <f t="shared" si="273"/>
        <v>26.573270804102776</v>
      </c>
      <c r="BQ217" s="33">
        <f t="shared" si="274"/>
        <v>3.1578479879979007</v>
      </c>
      <c r="BR217" s="33">
        <f t="shared" si="259"/>
        <v>2.3261255476803866</v>
      </c>
      <c r="BS217" s="33">
        <f t="shared" si="260"/>
        <v>2.602879806769677</v>
      </c>
      <c r="BT217" s="33">
        <f t="shared" si="261"/>
        <v>2.2285246071839659</v>
      </c>
      <c r="BU217" s="33">
        <f t="shared" si="262"/>
        <v>1.9845121780837522</v>
      </c>
      <c r="BV217" s="33">
        <f t="shared" si="263"/>
        <v>2.4475457726386414</v>
      </c>
      <c r="BW217" s="33">
        <f t="shared" si="264"/>
        <v>1.6656509194930398</v>
      </c>
      <c r="BX217" s="33">
        <f t="shared" si="265"/>
        <v>2.215671477526</v>
      </c>
      <c r="BY217" s="33">
        <f t="shared" si="266"/>
        <v>2.621264489913671</v>
      </c>
      <c r="BZ217" s="33">
        <f t="shared" si="267"/>
        <v>3.0022763814029241</v>
      </c>
      <c r="CA217" s="33">
        <f t="shared" si="268"/>
        <v>8.5769911218281685</v>
      </c>
      <c r="CB217" s="107">
        <f t="shared" si="269"/>
        <v>32.829290290518131</v>
      </c>
      <c r="CC217" s="60">
        <f t="shared" si="270"/>
        <v>59.402561094620907</v>
      </c>
    </row>
    <row r="218" spans="1:81" x14ac:dyDescent="0.2">
      <c r="A218" s="22" t="s">
        <v>40</v>
      </c>
      <c r="B218" s="22">
        <v>55624.496139826697</v>
      </c>
      <c r="C218" s="22">
        <v>48525.280833210825</v>
      </c>
      <c r="D218" s="22">
        <v>25481.2464160239</v>
      </c>
      <c r="E218" s="22">
        <v>29986.498198326</v>
      </c>
      <c r="F218" s="22">
        <v>36978.965720425898</v>
      </c>
      <c r="G218" s="22">
        <v>18398.824980357698</v>
      </c>
      <c r="H218" s="22">
        <v>14387.607873258101</v>
      </c>
      <c r="I218" s="22">
        <v>8198.09571858458</v>
      </c>
      <c r="J218" s="22">
        <v>12304.5160156651</v>
      </c>
      <c r="K218" s="22">
        <v>222729.79686807899</v>
      </c>
      <c r="L218" s="22">
        <v>36853.430079401303</v>
      </c>
      <c r="M218" s="89">
        <v>509468.75884315907</v>
      </c>
      <c r="N218" s="28">
        <f>'GDP by Eco_Activity N''MN'!M218</f>
        <v>108345.86860044708</v>
      </c>
      <c r="O218" s="28">
        <f>'GDP by Eco_Activity N''MN'!N218</f>
        <v>43682.470578764172</v>
      </c>
      <c r="P218" s="28">
        <f>'GDP by Eco_Activity N''MN'!O218</f>
        <v>41227.151758337815</v>
      </c>
      <c r="Q218" s="28">
        <f>'GDP by Eco_Activity N''MN'!P218</f>
        <v>34879.896233117761</v>
      </c>
      <c r="R218" s="28">
        <f>'GDP by Eco_Activity N''MN'!Q218</f>
        <v>15631.738164757868</v>
      </c>
      <c r="S218" s="28">
        <f>'GDP by Eco_Activity N''MN'!R218</f>
        <v>38251.938605274037</v>
      </c>
      <c r="T218" s="28">
        <f>'GDP by Eco_Activity N''MN'!S218</f>
        <v>27999.927709249594</v>
      </c>
      <c r="U218" s="28">
        <f>'GDP by Eco_Activity N''MN'!T218</f>
        <v>36546.501880125812</v>
      </c>
      <c r="V218" s="28">
        <f>'GDP by Eco_Activity N''MN'!U218</f>
        <v>39225.034655781303</v>
      </c>
      <c r="W218" s="28">
        <f>'GDP by Eco_Activity N''MN'!V218</f>
        <v>34883.200306993967</v>
      </c>
      <c r="X218" s="28">
        <f>'GDP by Eco_Activity N''MN'!W218</f>
        <v>1461393.6699296511</v>
      </c>
      <c r="Y218" s="90">
        <f t="shared" si="271"/>
        <v>1882067.3984225006</v>
      </c>
      <c r="Z218" s="98">
        <f t="shared" si="272"/>
        <v>2391536.1572656594</v>
      </c>
      <c r="AA218" s="93"/>
      <c r="AB218" s="22" t="s">
        <v>40</v>
      </c>
      <c r="AD218" s="37">
        <f t="shared" si="234"/>
        <v>1.7439824881202708</v>
      </c>
      <c r="AE218" s="37">
        <f t="shared" si="235"/>
        <v>2.4988869527371951</v>
      </c>
      <c r="AF218" s="37">
        <f t="shared" si="236"/>
        <v>1.4088683728981222</v>
      </c>
      <c r="AG218" s="37">
        <f t="shared" si="237"/>
        <v>1.0356509152426208</v>
      </c>
      <c r="AH218" s="37">
        <f t="shared" si="238"/>
        <v>1.5960307593526641</v>
      </c>
      <c r="AI218" s="37">
        <f t="shared" si="239"/>
        <v>0.77578933670058836</v>
      </c>
      <c r="AJ218" s="37">
        <f t="shared" si="240"/>
        <v>0.67854742447504179</v>
      </c>
      <c r="AK218" s="37">
        <f t="shared" si="241"/>
        <v>0.66442964620439593</v>
      </c>
      <c r="AL218" s="37">
        <f t="shared" si="242"/>
        <v>0.67097599745495795</v>
      </c>
      <c r="AM218" s="37">
        <f t="shared" si="243"/>
        <v>6.3804918946909446</v>
      </c>
      <c r="AN218" s="37">
        <f t="shared" si="244"/>
        <v>3.9694138724540071</v>
      </c>
      <c r="AO218" s="104">
        <f t="shared" si="245"/>
        <v>2.1112394576171334</v>
      </c>
      <c r="AP218" s="37">
        <f t="shared" si="246"/>
        <v>3.7568609789667864</v>
      </c>
      <c r="AQ218" s="37">
        <f t="shared" si="247"/>
        <v>2.8679417545388883</v>
      </c>
      <c r="AR218" s="37">
        <f t="shared" si="248"/>
        <v>3.4790330368891018</v>
      </c>
      <c r="AS218" s="37">
        <f t="shared" si="249"/>
        <v>1.7294710752972211</v>
      </c>
      <c r="AT218" s="37">
        <f t="shared" si="250"/>
        <v>1.1415000653048064</v>
      </c>
      <c r="AU218" s="37">
        <f t="shared" si="251"/>
        <v>3.3667720838718065</v>
      </c>
      <c r="AV218" s="37">
        <f t="shared" si="252"/>
        <v>2.0416808170551572</v>
      </c>
      <c r="AW218" s="37">
        <f t="shared" si="253"/>
        <v>2.2341959323173537</v>
      </c>
      <c r="AX218" s="37">
        <f t="shared" si="254"/>
        <v>1.5830418441549376</v>
      </c>
      <c r="AY218" s="37">
        <f t="shared" si="255"/>
        <v>1.2712097240284765</v>
      </c>
      <c r="AZ218" s="37">
        <f t="shared" si="256"/>
        <v>13.935208927418415</v>
      </c>
      <c r="BA218" s="104">
        <f t="shared" si="257"/>
        <v>6.5280137131427427</v>
      </c>
      <c r="BB218" s="110">
        <f t="shared" si="258"/>
        <v>4.5155791285269995</v>
      </c>
      <c r="BC218" s="35" t="s">
        <v>40</v>
      </c>
      <c r="BD218" s="58">
        <v>3606560.1780185173</v>
      </c>
      <c r="BE218" s="37">
        <f t="shared" si="223"/>
        <v>1.5423143769747767</v>
      </c>
      <c r="BF218" s="37">
        <f t="shared" si="224"/>
        <v>1.345472650892273</v>
      </c>
      <c r="BG218" s="37">
        <f t="shared" si="225"/>
        <v>0.706524920097786</v>
      </c>
      <c r="BH218" s="37">
        <f t="shared" si="226"/>
        <v>0.83144316795514839</v>
      </c>
      <c r="BI218" s="37">
        <f t="shared" si="227"/>
        <v>1.0253250714020399</v>
      </c>
      <c r="BJ218" s="37">
        <f t="shared" si="228"/>
        <v>0.51014884189361309</v>
      </c>
      <c r="BK218" s="37">
        <f t="shared" si="229"/>
        <v>0.39892881757383586</v>
      </c>
      <c r="BL218" s="37">
        <f t="shared" si="230"/>
        <v>0.22731065929665703</v>
      </c>
      <c r="BM218" s="37">
        <f t="shared" si="231"/>
        <v>0.34117040637944746</v>
      </c>
      <c r="BN218" s="37">
        <f t="shared" si="232"/>
        <v>6.175685026014154</v>
      </c>
      <c r="BO218" s="37">
        <f t="shared" si="233"/>
        <v>1.0218443131496275</v>
      </c>
      <c r="BP218" s="103">
        <f t="shared" si="273"/>
        <v>14.126168251629359</v>
      </c>
      <c r="BQ218" s="33">
        <f t="shared" si="274"/>
        <v>3.0041331144507186</v>
      </c>
      <c r="BR218" s="33">
        <f t="shared" si="259"/>
        <v>1.2111948344853014</v>
      </c>
      <c r="BS218" s="33">
        <f t="shared" si="260"/>
        <v>1.1431155927914796</v>
      </c>
      <c r="BT218" s="33">
        <f t="shared" si="261"/>
        <v>0.96712364445506493</v>
      </c>
      <c r="BU218" s="33">
        <f t="shared" si="262"/>
        <v>0.43342513068355654</v>
      </c>
      <c r="BV218" s="33">
        <f t="shared" si="263"/>
        <v>1.0606211103425995</v>
      </c>
      <c r="BW218" s="33">
        <f t="shared" si="264"/>
        <v>0.77636102899114945</v>
      </c>
      <c r="BX218" s="33">
        <f t="shared" si="265"/>
        <v>1.0133340378699809</v>
      </c>
      <c r="BY218" s="33">
        <f t="shared" si="266"/>
        <v>1.0876023889703113</v>
      </c>
      <c r="BZ218" s="33">
        <f t="shared" si="267"/>
        <v>0.96721525734139202</v>
      </c>
      <c r="CA218" s="33">
        <f t="shared" si="268"/>
        <v>40.52042937857081</v>
      </c>
      <c r="CB218" s="107">
        <f t="shared" si="269"/>
        <v>52.184555518952365</v>
      </c>
      <c r="CC218" s="60">
        <f t="shared" si="270"/>
        <v>66.310723770581717</v>
      </c>
    </row>
    <row r="219" spans="1:81" x14ac:dyDescent="0.2">
      <c r="A219" s="22" t="s">
        <v>41</v>
      </c>
      <c r="B219" s="22">
        <v>150386.22728410253</v>
      </c>
      <c r="C219" s="22">
        <v>107856.975011519</v>
      </c>
      <c r="D219" s="22">
        <v>108188.72279752977</v>
      </c>
      <c r="E219" s="22">
        <v>165265.50987208</v>
      </c>
      <c r="F219" s="22">
        <v>250879.946119295</v>
      </c>
      <c r="G219" s="22">
        <v>296856.97501151898</v>
      </c>
      <c r="H219" s="22">
        <v>127219.173883807</v>
      </c>
      <c r="I219" s="22">
        <v>133591.26302944496</v>
      </c>
      <c r="J219" s="22">
        <v>232398.26558370399</v>
      </c>
      <c r="K219" s="22">
        <v>192243.80603274214</v>
      </c>
      <c r="L219" s="22">
        <v>127126.16945061903</v>
      </c>
      <c r="M219" s="89">
        <v>1892013.0340763621</v>
      </c>
      <c r="N219" s="28">
        <f>'GDP by Eco_Activity N''MN'!M219</f>
        <v>609964.94296712615</v>
      </c>
      <c r="O219" s="28">
        <f>'GDP by Eco_Activity N''MN'!N219</f>
        <v>515436.58912899927</v>
      </c>
      <c r="P219" s="28">
        <f>'GDP by Eco_Activity N''MN'!O219</f>
        <v>251578.34391047905</v>
      </c>
      <c r="Q219" s="28">
        <f>'GDP by Eco_Activity N''MN'!P219</f>
        <v>394005.84950568853</v>
      </c>
      <c r="R219" s="28">
        <f>'GDP by Eco_Activity N''MN'!Q219</f>
        <v>273438.19199838897</v>
      </c>
      <c r="S219" s="28">
        <f>'GDP by Eco_Activity N''MN'!R219</f>
        <v>309810.32556030358</v>
      </c>
      <c r="T219" s="28">
        <f>'GDP by Eco_Activity N''MN'!S219</f>
        <v>479005.28080092859</v>
      </c>
      <c r="U219" s="28">
        <f>'GDP by Eco_Activity N''MN'!T219</f>
        <v>372121.31241045223</v>
      </c>
      <c r="V219" s="28">
        <f>'GDP by Eco_Activity N''MN'!U219</f>
        <v>448263.61382813321</v>
      </c>
      <c r="W219" s="28">
        <f>'GDP by Eco_Activity N''MN'!V219</f>
        <v>387421.11906467384</v>
      </c>
      <c r="X219" s="28">
        <f>'GDP by Eco_Activity N''MN'!W219</f>
        <v>2316153.2248577494</v>
      </c>
      <c r="Y219" s="90">
        <f t="shared" si="271"/>
        <v>6357198.794032922</v>
      </c>
      <c r="Z219" s="98">
        <f t="shared" si="272"/>
        <v>8249211.8281092839</v>
      </c>
      <c r="AA219" s="93"/>
      <c r="AB219" s="22" t="s">
        <v>41</v>
      </c>
      <c r="AD219" s="37">
        <f t="shared" si="234"/>
        <v>4.7150260234027677</v>
      </c>
      <c r="AE219" s="37">
        <f t="shared" si="235"/>
        <v>5.5542674455481915</v>
      </c>
      <c r="AF219" s="37">
        <f t="shared" si="236"/>
        <v>5.9817980394330323</v>
      </c>
      <c r="AG219" s="37">
        <f t="shared" si="237"/>
        <v>5.7078147446577434</v>
      </c>
      <c r="AH219" s="37">
        <f t="shared" si="238"/>
        <v>10.828104656533434</v>
      </c>
      <c r="AI219" s="37">
        <f t="shared" si="239"/>
        <v>12.517020841547899</v>
      </c>
      <c r="AJ219" s="37">
        <f t="shared" si="240"/>
        <v>5.9999023842697659</v>
      </c>
      <c r="AK219" s="37">
        <f t="shared" si="241"/>
        <v>10.827147996019921</v>
      </c>
      <c r="AL219" s="37">
        <f t="shared" si="242"/>
        <v>12.672880254559063</v>
      </c>
      <c r="AM219" s="37">
        <f t="shared" si="243"/>
        <v>5.5071663668016555</v>
      </c>
      <c r="AN219" s="37">
        <f t="shared" si="244"/>
        <v>13.692521414750864</v>
      </c>
      <c r="AO219" s="104">
        <f t="shared" si="245"/>
        <v>7.8405054334207733</v>
      </c>
      <c r="AP219" s="37">
        <f t="shared" si="246"/>
        <v>21.150354160910219</v>
      </c>
      <c r="AQ219" s="37">
        <f t="shared" si="247"/>
        <v>33.840625225506272</v>
      </c>
      <c r="AR219" s="37">
        <f t="shared" si="248"/>
        <v>21.229925728579914</v>
      </c>
      <c r="AS219" s="37">
        <f t="shared" si="249"/>
        <v>19.536231291049596</v>
      </c>
      <c r="AT219" s="37">
        <f t="shared" si="250"/>
        <v>19.967690779691612</v>
      </c>
      <c r="AU219" s="37">
        <f t="shared" si="251"/>
        <v>27.268180213168403</v>
      </c>
      <c r="AV219" s="37">
        <f t="shared" si="252"/>
        <v>34.927800644153336</v>
      </c>
      <c r="AW219" s="37">
        <f t="shared" si="253"/>
        <v>22.748878271387802</v>
      </c>
      <c r="AX219" s="37">
        <f t="shared" si="254"/>
        <v>18.090998876847522</v>
      </c>
      <c r="AY219" s="37">
        <f t="shared" si="255"/>
        <v>14.1183575335622</v>
      </c>
      <c r="AZ219" s="37">
        <f t="shared" si="256"/>
        <v>22.085821062753318</v>
      </c>
      <c r="BA219" s="104">
        <f t="shared" si="257"/>
        <v>22.050156620004966</v>
      </c>
      <c r="BB219" s="110">
        <f t="shared" si="258"/>
        <v>15.575749772647276</v>
      </c>
      <c r="BC219" s="35" t="s">
        <v>75</v>
      </c>
      <c r="BD219" s="58">
        <v>20675860.006446186</v>
      </c>
      <c r="BE219" s="37">
        <f t="shared" si="223"/>
        <v>0.72735173887430116</v>
      </c>
      <c r="BF219" s="37">
        <f t="shared" si="224"/>
        <v>0.52165653558252012</v>
      </c>
      <c r="BG219" s="37">
        <f t="shared" si="225"/>
        <v>0.52326105305317105</v>
      </c>
      <c r="BH219" s="37">
        <f t="shared" si="226"/>
        <v>0.79931625490090652</v>
      </c>
      <c r="BI219" s="37">
        <f t="shared" si="227"/>
        <v>1.213395457509759</v>
      </c>
      <c r="BJ219" s="37">
        <f t="shared" si="228"/>
        <v>1.435766033040303</v>
      </c>
      <c r="BK219" s="37">
        <f t="shared" si="229"/>
        <v>0.61530293706836581</v>
      </c>
      <c r="BL219" s="37">
        <f t="shared" si="230"/>
        <v>0.64612191699786481</v>
      </c>
      <c r="BM219" s="37">
        <f t="shared" si="231"/>
        <v>1.1240077341946035</v>
      </c>
      <c r="BN219" s="37">
        <f t="shared" si="232"/>
        <v>0.92979835408445211</v>
      </c>
      <c r="BO219" s="37">
        <f t="shared" si="233"/>
        <v>0.61485311571554679</v>
      </c>
      <c r="BP219" s="103">
        <f t="shared" si="273"/>
        <v>9.1508311310217927</v>
      </c>
      <c r="BQ219" s="33">
        <f t="shared" si="274"/>
        <v>2.950130939061085</v>
      </c>
      <c r="BR219" s="33">
        <f t="shared" si="259"/>
        <v>2.4929390553442508</v>
      </c>
      <c r="BS219" s="33">
        <f t="shared" si="260"/>
        <v>1.2167732990649172</v>
      </c>
      <c r="BT219" s="33">
        <f t="shared" si="261"/>
        <v>1.9056322173919147</v>
      </c>
      <c r="BU219" s="33">
        <f t="shared" si="262"/>
        <v>1.3224997263143501</v>
      </c>
      <c r="BV219" s="33">
        <f t="shared" si="263"/>
        <v>1.498415666693975</v>
      </c>
      <c r="BW219" s="33">
        <f t="shared" si="264"/>
        <v>2.3167369127648736</v>
      </c>
      <c r="BX219" s="33">
        <f t="shared" si="265"/>
        <v>1.7997863803219536</v>
      </c>
      <c r="BY219" s="33">
        <f t="shared" si="266"/>
        <v>2.1680530516669028</v>
      </c>
      <c r="BZ219" s="33">
        <f t="shared" si="267"/>
        <v>1.873784785464238</v>
      </c>
      <c r="CA219" s="33">
        <f t="shared" si="268"/>
        <v>11.202209843438842</v>
      </c>
      <c r="CB219" s="107">
        <f t="shared" si="269"/>
        <v>30.746961877527305</v>
      </c>
      <c r="CC219" s="60">
        <f t="shared" si="270"/>
        <v>39.897793008549101</v>
      </c>
    </row>
    <row r="220" spans="1:81" x14ac:dyDescent="0.2">
      <c r="A220" s="22" t="s">
        <v>42</v>
      </c>
      <c r="B220" s="22">
        <v>16890.6030660578</v>
      </c>
      <c r="C220" s="22">
        <v>11863.4990304277</v>
      </c>
      <c r="D220" s="22">
        <v>10088.894447049899</v>
      </c>
      <c r="E220" s="22">
        <v>11105.967216425801</v>
      </c>
      <c r="F220" s="22">
        <v>20894.756116702301</v>
      </c>
      <c r="G220" s="22">
        <v>22677.605699481301</v>
      </c>
      <c r="H220" s="22">
        <v>8243.8931620823405</v>
      </c>
      <c r="I220" s="22">
        <v>12183.3058965155</v>
      </c>
      <c r="J220" s="22">
        <v>9691.2080566241002</v>
      </c>
      <c r="K220" s="22">
        <v>11767.2214023366</v>
      </c>
      <c r="L220" s="22">
        <v>2235.7314730788999</v>
      </c>
      <c r="M220" s="89">
        <v>137642.68556678228</v>
      </c>
      <c r="N220" s="28">
        <f>'GDP by Eco_Activity N''MN'!M220</f>
        <v>21753.137851039155</v>
      </c>
      <c r="O220" s="28">
        <f>'GDP by Eco_Activity N''MN'!N220</f>
        <v>6509.0380951225761</v>
      </c>
      <c r="P220" s="28">
        <f>'GDP by Eco_Activity N''MN'!O220</f>
        <v>5276.2006223136641</v>
      </c>
      <c r="Q220" s="28">
        <f>'GDP by Eco_Activity N''MN'!P220</f>
        <v>6147.7319044099922</v>
      </c>
      <c r="R220" s="28">
        <f>'GDP by Eco_Activity N''MN'!Q220</f>
        <v>4240.764815049718</v>
      </c>
      <c r="S220" s="28">
        <f>'GDP by Eco_Activity N''MN'!R220</f>
        <v>3676.6075329664918</v>
      </c>
      <c r="T220" s="28">
        <f>'GDP by Eco_Activity N''MN'!S220</f>
        <v>5563.0972084246432</v>
      </c>
      <c r="U220" s="28">
        <f>'GDP by Eco_Activity N''MN'!T220</f>
        <v>4986.6109816048247</v>
      </c>
      <c r="V220" s="28">
        <f>'GDP by Eco_Activity N''MN'!U220</f>
        <v>9573.3398657106918</v>
      </c>
      <c r="W220" s="28">
        <f>'GDP by Eco_Activity N''MN'!V220</f>
        <v>3258.7773021563125</v>
      </c>
      <c r="X220" s="28">
        <f>'GDP by Eco_Activity N''MN'!W220</f>
        <v>321899.52820182702</v>
      </c>
      <c r="Y220" s="90">
        <f t="shared" si="271"/>
        <v>392884.83438062511</v>
      </c>
      <c r="Z220" s="98">
        <f t="shared" si="272"/>
        <v>530527.51994740742</v>
      </c>
      <c r="AA220" s="93"/>
      <c r="AB220" s="22" t="s">
        <v>42</v>
      </c>
      <c r="AD220" s="37">
        <f t="shared" si="234"/>
        <v>0.52956733103609066</v>
      </c>
      <c r="AE220" s="37">
        <f t="shared" si="235"/>
        <v>0.61092985824940682</v>
      </c>
      <c r="AF220" s="37">
        <f t="shared" si="236"/>
        <v>0.5578190356896221</v>
      </c>
      <c r="AG220" s="37">
        <f t="shared" si="237"/>
        <v>0.3835694663736367</v>
      </c>
      <c r="AH220" s="37">
        <f t="shared" si="238"/>
        <v>0.90182818317734748</v>
      </c>
      <c r="AI220" s="37">
        <f t="shared" si="239"/>
        <v>0.95620479581387097</v>
      </c>
      <c r="AJ220" s="37">
        <f t="shared" si="240"/>
        <v>0.38879795182460986</v>
      </c>
      <c r="AK220" s="37">
        <f t="shared" si="241"/>
        <v>0.98741828642851426</v>
      </c>
      <c r="AL220" s="37">
        <f t="shared" si="242"/>
        <v>0.52847003360866396</v>
      </c>
      <c r="AM220" s="37">
        <f t="shared" si="243"/>
        <v>0.33709302408744229</v>
      </c>
      <c r="AN220" s="37">
        <f t="shared" si="244"/>
        <v>0.24080644610830179</v>
      </c>
      <c r="AO220" s="104">
        <f t="shared" si="245"/>
        <v>0.57039153780661911</v>
      </c>
      <c r="AP220" s="37">
        <f t="shared" si="246"/>
        <v>0.75428362722376285</v>
      </c>
      <c r="AQ220" s="37">
        <f t="shared" si="247"/>
        <v>0.42734629904292454</v>
      </c>
      <c r="AR220" s="37">
        <f t="shared" si="248"/>
        <v>0.44524240679740207</v>
      </c>
      <c r="AS220" s="37">
        <f t="shared" si="249"/>
        <v>0.30482672414787182</v>
      </c>
      <c r="AT220" s="37">
        <f t="shared" si="250"/>
        <v>0.30967978495413612</v>
      </c>
      <c r="AU220" s="37">
        <f t="shared" si="251"/>
        <v>0.32359927513942266</v>
      </c>
      <c r="AV220" s="37">
        <f t="shared" si="252"/>
        <v>0.40564636351191807</v>
      </c>
      <c r="AW220" s="37">
        <f t="shared" si="253"/>
        <v>0.30484630260082751</v>
      </c>
      <c r="AX220" s="37">
        <f t="shared" si="254"/>
        <v>0.3863603366760307</v>
      </c>
      <c r="AY220" s="37">
        <f t="shared" si="255"/>
        <v>0.11875600169958642</v>
      </c>
      <c r="AZ220" s="37">
        <f t="shared" si="256"/>
        <v>3.0694926845726731</v>
      </c>
      <c r="BA220" s="104">
        <f t="shared" si="257"/>
        <v>1.362734187241248</v>
      </c>
      <c r="BB220" s="110">
        <f t="shared" si="258"/>
        <v>1.0017155663340402</v>
      </c>
      <c r="BC220" s="35" t="s">
        <v>42</v>
      </c>
      <c r="BD220" s="58">
        <v>925064.25410844374</v>
      </c>
      <c r="BE220" s="37">
        <f t="shared" si="223"/>
        <v>1.8258843092295882</v>
      </c>
      <c r="BF220" s="37">
        <f t="shared" si="224"/>
        <v>1.2824513516481593</v>
      </c>
      <c r="BG220" s="37">
        <f t="shared" si="225"/>
        <v>1.0906155331635152</v>
      </c>
      <c r="BH220" s="37">
        <f t="shared" si="226"/>
        <v>1.2005617087787577</v>
      </c>
      <c r="BI220" s="37">
        <f t="shared" si="227"/>
        <v>2.2587356525672049</v>
      </c>
      <c r="BJ220" s="37">
        <f t="shared" si="228"/>
        <v>2.4514627604260282</v>
      </c>
      <c r="BK220" s="37">
        <f t="shared" si="229"/>
        <v>0.89116978906807076</v>
      </c>
      <c r="BL220" s="37">
        <f t="shared" si="230"/>
        <v>1.3170226654425747</v>
      </c>
      <c r="BM220" s="37">
        <f t="shared" si="231"/>
        <v>1.0476253961368631</v>
      </c>
      <c r="BN220" s="37">
        <f t="shared" si="232"/>
        <v>1.2720436823794024</v>
      </c>
      <c r="BO220" s="37">
        <f t="shared" si="233"/>
        <v>0.24168391148500792</v>
      </c>
      <c r="BP220" s="103">
        <f t="shared" si="273"/>
        <v>14.879256760325177</v>
      </c>
      <c r="BQ220" s="33">
        <f t="shared" si="274"/>
        <v>2.3515272322358132</v>
      </c>
      <c r="BR220" s="33">
        <f t="shared" si="259"/>
        <v>0.703630917118924</v>
      </c>
      <c r="BS220" s="33">
        <f t="shared" si="260"/>
        <v>0.57036044781545991</v>
      </c>
      <c r="BT220" s="33">
        <f t="shared" si="261"/>
        <v>0.66457350147369376</v>
      </c>
      <c r="BU220" s="33">
        <f t="shared" si="262"/>
        <v>0.4584292168047151</v>
      </c>
      <c r="BV220" s="33">
        <f t="shared" si="263"/>
        <v>0.39744347667070151</v>
      </c>
      <c r="BW220" s="33">
        <f t="shared" si="264"/>
        <v>0.60137414063050487</v>
      </c>
      <c r="BX220" s="33">
        <f t="shared" si="265"/>
        <v>0.53905563418519598</v>
      </c>
      <c r="BY220" s="33">
        <f t="shared" si="266"/>
        <v>1.0348837740938617</v>
      </c>
      <c r="BZ220" s="33">
        <f t="shared" si="267"/>
        <v>0.35227577843195867</v>
      </c>
      <c r="CA220" s="33">
        <f t="shared" si="268"/>
        <v>34.797531822485844</v>
      </c>
      <c r="CB220" s="107">
        <f t="shared" si="269"/>
        <v>42.471085941946676</v>
      </c>
      <c r="CC220" s="60">
        <f t="shared" si="270"/>
        <v>57.350342702271853</v>
      </c>
    </row>
    <row r="221" spans="1:81" x14ac:dyDescent="0.2">
      <c r="A221" s="22" t="s">
        <v>43</v>
      </c>
      <c r="B221" s="27">
        <v>16732.950699486912</v>
      </c>
      <c r="C221" s="28">
        <v>11178.86436033815</v>
      </c>
      <c r="D221" s="28">
        <v>20189.998203560674</v>
      </c>
      <c r="E221" s="28">
        <v>71012.955132365067</v>
      </c>
      <c r="F221" s="28">
        <v>31015.894436956256</v>
      </c>
      <c r="G221" s="28">
        <v>49852.229265443922</v>
      </c>
      <c r="H221" s="28">
        <v>44016.921042257083</v>
      </c>
      <c r="I221" s="28">
        <v>25802.980667743675</v>
      </c>
      <c r="J221" s="28">
        <v>58226.411099070865</v>
      </c>
      <c r="K221" s="28">
        <v>93822.403612289592</v>
      </c>
      <c r="L221" s="28">
        <v>3058.3049455528389</v>
      </c>
      <c r="M221" s="90">
        <v>424909.91346506501</v>
      </c>
      <c r="N221" s="28">
        <f>'GDP by Eco_Activity N''MN'!M221</f>
        <v>51701.23664182565</v>
      </c>
      <c r="O221" s="28">
        <f>'GDP by Eco_Activity N''MN'!N221</f>
        <v>13115.603594392549</v>
      </c>
      <c r="P221" s="28">
        <f>'GDP by Eco_Activity N''MN'!O221</f>
        <v>8509.7683043658999</v>
      </c>
      <c r="Q221" s="28">
        <f>'GDP by Eco_Activity N''MN'!P221</f>
        <v>65231.158502903942</v>
      </c>
      <c r="R221" s="28">
        <f>'GDP by Eco_Activity N''MN'!Q221</f>
        <v>11797.375026232083</v>
      </c>
      <c r="S221" s="28">
        <f>'GDP by Eco_Activity N''MN'!R221</f>
        <v>29095.711537797797</v>
      </c>
      <c r="T221" s="28">
        <f>'GDP by Eco_Activity N''MN'!S221</f>
        <v>10380.231105895193</v>
      </c>
      <c r="U221" s="28">
        <f>'GDP by Eco_Activity N''MN'!T221</f>
        <v>9008.8595262262606</v>
      </c>
      <c r="V221" s="28">
        <f>'GDP by Eco_Activity N''MN'!U221</f>
        <v>17660.554276726696</v>
      </c>
      <c r="W221" s="28">
        <f>'GDP by Eco_Activity N''MN'!V221</f>
        <v>28659.546526889884</v>
      </c>
      <c r="X221" s="28">
        <f>'GDP by Eco_Activity N''MN'!W221</f>
        <v>137440.51945111735</v>
      </c>
      <c r="Y221" s="90">
        <f t="shared" si="271"/>
        <v>382600.56449437328</v>
      </c>
      <c r="Z221" s="98">
        <f t="shared" si="272"/>
        <v>807510.47795943823</v>
      </c>
      <c r="AA221" s="94"/>
      <c r="AB221" s="22" t="s">
        <v>43</v>
      </c>
      <c r="AD221" s="71">
        <f t="shared" si="234"/>
        <v>0.52462449135949918</v>
      </c>
      <c r="AE221" s="37">
        <f t="shared" si="235"/>
        <v>0.57567350083936542</v>
      </c>
      <c r="AF221" s="37">
        <f t="shared" si="236"/>
        <v>1.1163131290147112</v>
      </c>
      <c r="AG221" s="37">
        <f t="shared" si="237"/>
        <v>2.452591546051972</v>
      </c>
      <c r="AH221" s="37">
        <f t="shared" si="238"/>
        <v>1.3386616035849266</v>
      </c>
      <c r="AI221" s="37">
        <f t="shared" si="239"/>
        <v>2.1020270542370532</v>
      </c>
      <c r="AJ221" s="37">
        <f t="shared" si="240"/>
        <v>2.0759231603787969</v>
      </c>
      <c r="AK221" s="37">
        <f t="shared" si="241"/>
        <v>2.0912497126891068</v>
      </c>
      <c r="AL221" s="37">
        <f t="shared" si="242"/>
        <v>3.1751370160096237</v>
      </c>
      <c r="AM221" s="37">
        <f t="shared" si="243"/>
        <v>2.687709925687229</v>
      </c>
      <c r="AN221" s="37">
        <f t="shared" si="244"/>
        <v>0.32940429292244999</v>
      </c>
      <c r="AO221" s="104">
        <f t="shared" si="245"/>
        <v>1.7608274495125555</v>
      </c>
      <c r="AP221" s="37">
        <f t="shared" si="246"/>
        <v>1.7927251035320151</v>
      </c>
      <c r="AQ221" s="37">
        <f t="shared" si="247"/>
        <v>0.86109569092515559</v>
      </c>
      <c r="AR221" s="37">
        <f t="shared" si="248"/>
        <v>0.71811327740275488</v>
      </c>
      <c r="AS221" s="37">
        <f t="shared" si="249"/>
        <v>3.2343961428355619</v>
      </c>
      <c r="AT221" s="37">
        <f t="shared" si="250"/>
        <v>0.86149756482169237</v>
      </c>
      <c r="AU221" s="37">
        <f t="shared" si="251"/>
        <v>2.56088012627779</v>
      </c>
      <c r="AV221" s="37">
        <f t="shared" si="252"/>
        <v>0.75689905151092385</v>
      </c>
      <c r="AW221" s="37">
        <f t="shared" si="253"/>
        <v>0.55073827241612494</v>
      </c>
      <c r="AX221" s="37">
        <f t="shared" si="254"/>
        <v>0.71274370198439607</v>
      </c>
      <c r="AY221" s="37">
        <f t="shared" si="255"/>
        <v>1.0444080219303851</v>
      </c>
      <c r="AZ221" s="37">
        <f t="shared" si="256"/>
        <v>1.3105724987411722</v>
      </c>
      <c r="BA221" s="104">
        <f t="shared" si="257"/>
        <v>1.3270628532053974</v>
      </c>
      <c r="BB221" s="110">
        <f t="shared" si="258"/>
        <v>1.5247009539297756</v>
      </c>
      <c r="BC221" s="35" t="s">
        <v>43</v>
      </c>
      <c r="BD221" s="58">
        <v>1573520.1249312409</v>
      </c>
      <c r="BE221" s="71">
        <f t="shared" si="223"/>
        <v>1.0634087505056919</v>
      </c>
      <c r="BF221" s="37">
        <f t="shared" si="224"/>
        <v>0.71043669434012724</v>
      </c>
      <c r="BG221" s="37">
        <f t="shared" si="225"/>
        <v>1.2831102623770336</v>
      </c>
      <c r="BH221" s="37">
        <f t="shared" si="226"/>
        <v>4.5129994848631609</v>
      </c>
      <c r="BI221" s="37">
        <f t="shared" si="227"/>
        <v>1.9711152050445861</v>
      </c>
      <c r="BJ221" s="37">
        <f t="shared" si="228"/>
        <v>3.1681977545487285</v>
      </c>
      <c r="BK221" s="37">
        <f t="shared" si="229"/>
        <v>2.7973535479363836</v>
      </c>
      <c r="BL221" s="37">
        <f t="shared" si="230"/>
        <v>1.6398252719437703</v>
      </c>
      <c r="BM221" s="37">
        <f t="shared" si="231"/>
        <v>3.7003918905463777</v>
      </c>
      <c r="BN221" s="37">
        <f t="shared" si="232"/>
        <v>5.9625804669253535</v>
      </c>
      <c r="BO221" s="37">
        <f t="shared" si="233"/>
        <v>0.19436071373325967</v>
      </c>
      <c r="BP221" s="103">
        <f t="shared" si="273"/>
        <v>27.003780042764468</v>
      </c>
      <c r="BQ221" s="33">
        <f t="shared" si="274"/>
        <v>3.2857054589044337</v>
      </c>
      <c r="BR221" s="33">
        <f t="shared" si="259"/>
        <v>0.8335199141457228</v>
      </c>
      <c r="BS221" s="33">
        <f t="shared" si="260"/>
        <v>0.5408108971429747</v>
      </c>
      <c r="BT221" s="33">
        <f t="shared" si="261"/>
        <v>4.1455560351193084</v>
      </c>
      <c r="BU221" s="33">
        <f t="shared" si="262"/>
        <v>0.74974414621786933</v>
      </c>
      <c r="BV221" s="33">
        <f t="shared" si="263"/>
        <v>1.849084169741344</v>
      </c>
      <c r="BW221" s="33">
        <f t="shared" si="264"/>
        <v>0.65968213189194413</v>
      </c>
      <c r="BX221" s="33">
        <f t="shared" si="265"/>
        <v>0.57252903115045484</v>
      </c>
      <c r="BY221" s="33">
        <f t="shared" si="266"/>
        <v>1.1223596061409395</v>
      </c>
      <c r="BZ221" s="33">
        <f t="shared" si="267"/>
        <v>1.8213651082563838</v>
      </c>
      <c r="CA221" s="33">
        <f t="shared" si="268"/>
        <v>8.7345892355284089</v>
      </c>
      <c r="CB221" s="107">
        <f t="shared" si="269"/>
        <v>24.314945734239785</v>
      </c>
      <c r="CC221" s="60">
        <f t="shared" si="270"/>
        <v>51.318725777004254</v>
      </c>
    </row>
    <row r="222" spans="1:81" x14ac:dyDescent="0.2">
      <c r="A222" s="22" t="s">
        <v>44</v>
      </c>
      <c r="B222" s="22">
        <v>13148.486600737093</v>
      </c>
      <c r="C222" s="22">
        <v>7955.5471301604402</v>
      </c>
      <c r="D222" s="22">
        <v>11877.606768966352</v>
      </c>
      <c r="E222" s="22">
        <v>65460.349881467788</v>
      </c>
      <c r="F222" s="22">
        <v>28334.797892228216</v>
      </c>
      <c r="G222" s="22">
        <v>37598.367471675607</v>
      </c>
      <c r="H222" s="22">
        <v>42267.294878915505</v>
      </c>
      <c r="I222" s="22">
        <v>25027.097224230907</v>
      </c>
      <c r="J222" s="22">
        <v>55932.766561297096</v>
      </c>
      <c r="K222" s="22">
        <v>74242.069287731952</v>
      </c>
      <c r="L222" s="22">
        <v>2772.6462048584403</v>
      </c>
      <c r="M222" s="89">
        <v>364617.02990226942</v>
      </c>
      <c r="N222" s="28">
        <f>'GDP by Eco_Activity N''MN'!M222</f>
        <v>47682.086200061945</v>
      </c>
      <c r="O222" s="28">
        <f>'GDP by Eco_Activity N''MN'!N222</f>
        <v>12131.581964415009</v>
      </c>
      <c r="P222" s="28">
        <f>'GDP by Eco_Activity N''MN'!O222</f>
        <v>7852.1501138315443</v>
      </c>
      <c r="Q222" s="28">
        <f>'GDP by Eco_Activity N''MN'!P222</f>
        <v>59347.879663733176</v>
      </c>
      <c r="R222" s="28">
        <f>'GDP by Eco_Activity N''MN'!Q222</f>
        <v>10829.582642292853</v>
      </c>
      <c r="S222" s="28">
        <f>'GDP by Eco_Activity N''MN'!R222</f>
        <v>27309.862419686418</v>
      </c>
      <c r="T222" s="28">
        <f>'GDP by Eco_Activity N''MN'!S222</f>
        <v>9616.9263731150859</v>
      </c>
      <c r="U222" s="28">
        <f>'GDP by Eco_Activity N''MN'!T222</f>
        <v>8133.2293815217545</v>
      </c>
      <c r="V222" s="28">
        <f>'GDP by Eco_Activity N''MN'!U222</f>
        <v>16088.776511682196</v>
      </c>
      <c r="W222" s="28">
        <f>'GDP by Eco_Activity N''MN'!V222</f>
        <v>26270.872983760102</v>
      </c>
      <c r="X222" s="28">
        <f>'GDP by Eco_Activity N''MN'!W222</f>
        <v>101856.0996292403</v>
      </c>
      <c r="Y222" s="90">
        <f t="shared" si="271"/>
        <v>327119.04788334045</v>
      </c>
      <c r="Z222" s="98">
        <f t="shared" si="272"/>
        <v>691736.07778560987</v>
      </c>
      <c r="AA222" s="93"/>
      <c r="AB222" s="22" t="s">
        <v>44</v>
      </c>
      <c r="AD222" s="37">
        <f t="shared" si="234"/>
        <v>0.41224158362400509</v>
      </c>
      <c r="AE222" s="37">
        <f t="shared" si="235"/>
        <v>0.40968362437251127</v>
      </c>
      <c r="AF222" s="37">
        <f t="shared" si="236"/>
        <v>0.65671766009037014</v>
      </c>
      <c r="AG222" s="37">
        <f t="shared" si="237"/>
        <v>2.2608198802829502</v>
      </c>
      <c r="AH222" s="37">
        <f t="shared" si="238"/>
        <v>1.2229441282360565</v>
      </c>
      <c r="AI222" s="37">
        <f t="shared" si="239"/>
        <v>1.5853410526496092</v>
      </c>
      <c r="AJ222" s="37">
        <f t="shared" si="240"/>
        <v>1.9934074053354442</v>
      </c>
      <c r="AK222" s="37">
        <f t="shared" si="241"/>
        <v>2.02836682139761</v>
      </c>
      <c r="AL222" s="37">
        <f t="shared" si="242"/>
        <v>3.0500625775204893</v>
      </c>
      <c r="AM222" s="37">
        <f t="shared" si="243"/>
        <v>2.1267963604170408</v>
      </c>
      <c r="AN222" s="37">
        <f t="shared" si="244"/>
        <v>0.29863652542680341</v>
      </c>
      <c r="AO222" s="104">
        <f t="shared" si="245"/>
        <v>1.5109736310363635</v>
      </c>
      <c r="AP222" s="37">
        <f t="shared" si="246"/>
        <v>1.6533622495690088</v>
      </c>
      <c r="AQ222" s="37">
        <f t="shared" si="247"/>
        <v>0.79649044578698458</v>
      </c>
      <c r="AR222" s="37">
        <f t="shared" si="248"/>
        <v>0.66261889292673892</v>
      </c>
      <c r="AS222" s="37">
        <f t="shared" si="249"/>
        <v>2.9426819556071857</v>
      </c>
      <c r="AT222" s="37">
        <f t="shared" si="250"/>
        <v>0.79082499739353673</v>
      </c>
      <c r="AU222" s="37">
        <f t="shared" si="251"/>
        <v>2.4036973225796925</v>
      </c>
      <c r="AV222" s="37">
        <f t="shared" si="252"/>
        <v>0.7012408852946681</v>
      </c>
      <c r="AW222" s="37">
        <f t="shared" si="253"/>
        <v>0.49720840753520945</v>
      </c>
      <c r="AX222" s="37">
        <f t="shared" si="254"/>
        <v>0.64930997927101042</v>
      </c>
      <c r="AY222" s="37">
        <f t="shared" si="255"/>
        <v>0.95736024509703865</v>
      </c>
      <c r="AZ222" s="37">
        <f t="shared" si="256"/>
        <v>0.9712550820982655</v>
      </c>
      <c r="BA222" s="104">
        <f t="shared" si="257"/>
        <v>1.1346233573795028</v>
      </c>
      <c r="BB222" s="110">
        <f t="shared" si="258"/>
        <v>1.3061015137940275</v>
      </c>
      <c r="BC222" s="40" t="s">
        <v>44</v>
      </c>
      <c r="BD222" s="58">
        <v>1358682.9718699977</v>
      </c>
      <c r="BE222" s="37">
        <f t="shared" si="223"/>
        <v>0.96773764542293639</v>
      </c>
      <c r="BF222" s="37">
        <f t="shared" si="224"/>
        <v>0.58553373339263781</v>
      </c>
      <c r="BG222" s="37">
        <f t="shared" si="225"/>
        <v>0.8742000168456393</v>
      </c>
      <c r="BH222" s="37">
        <f t="shared" si="226"/>
        <v>4.8179267155584258</v>
      </c>
      <c r="BI222" s="37">
        <f t="shared" si="227"/>
        <v>2.0854605878537029</v>
      </c>
      <c r="BJ222" s="37">
        <f t="shared" si="228"/>
        <v>2.7672656719858502</v>
      </c>
      <c r="BK222" s="37">
        <f t="shared" si="229"/>
        <v>3.1109019362141348</v>
      </c>
      <c r="BL222" s="37">
        <f t="shared" si="230"/>
        <v>1.842011546651338</v>
      </c>
      <c r="BM222" s="37">
        <f t="shared" si="231"/>
        <v>4.1166900387597476</v>
      </c>
      <c r="BN222" s="37">
        <f t="shared" si="232"/>
        <v>5.4642672959645822</v>
      </c>
      <c r="BO222" s="37">
        <f t="shared" si="233"/>
        <v>0.20406866518996414</v>
      </c>
      <c r="BP222" s="103">
        <f t="shared" si="273"/>
        <v>26.836063853838958</v>
      </c>
      <c r="BQ222" s="33">
        <f t="shared" si="274"/>
        <v>3.5094342968349421</v>
      </c>
      <c r="BR222" s="33">
        <f t="shared" si="259"/>
        <v>0.89289276568454634</v>
      </c>
      <c r="BS222" s="33">
        <f t="shared" si="260"/>
        <v>0.57792364196810275</v>
      </c>
      <c r="BT222" s="33">
        <f t="shared" si="261"/>
        <v>4.3680447089176981</v>
      </c>
      <c r="BU222" s="33">
        <f t="shared" si="262"/>
        <v>0.79706472124161254</v>
      </c>
      <c r="BV222" s="33">
        <f t="shared" si="263"/>
        <v>2.0100246330532134</v>
      </c>
      <c r="BW222" s="33">
        <f t="shared" si="264"/>
        <v>0.70781238686453918</v>
      </c>
      <c r="BX222" s="33">
        <f t="shared" si="265"/>
        <v>0.59861126914159657</v>
      </c>
      <c r="BY222" s="33">
        <f t="shared" si="266"/>
        <v>1.1841450025342344</v>
      </c>
      <c r="BZ222" s="33">
        <f t="shared" si="267"/>
        <v>1.9335542968940487</v>
      </c>
      <c r="CA222" s="33">
        <f t="shared" si="268"/>
        <v>7.4966788969948279</v>
      </c>
      <c r="CB222" s="107">
        <f t="shared" si="269"/>
        <v>24.076186620129363</v>
      </c>
      <c r="CC222" s="60">
        <f t="shared" si="270"/>
        <v>50.912250473968321</v>
      </c>
    </row>
    <row r="223" spans="1:81" x14ac:dyDescent="0.2">
      <c r="A223" s="22" t="s">
        <v>45</v>
      </c>
      <c r="B223" s="22">
        <v>0</v>
      </c>
      <c r="C223" s="22">
        <v>0</v>
      </c>
      <c r="D223" s="22">
        <v>0</v>
      </c>
      <c r="E223" s="22">
        <v>0</v>
      </c>
      <c r="F223" s="22">
        <v>46.62859895498481</v>
      </c>
      <c r="G223" s="22">
        <v>12.156431757351719</v>
      </c>
      <c r="H223" s="22">
        <v>16.93217280488275</v>
      </c>
      <c r="I223" s="22">
        <v>8.4226705747365482</v>
      </c>
      <c r="J223" s="22">
        <v>5.5572259462179288</v>
      </c>
      <c r="K223" s="22">
        <v>3.2127712501572399</v>
      </c>
      <c r="L223" s="22">
        <v>9.5514820950620649</v>
      </c>
      <c r="M223" s="89">
        <v>102.46135338339306</v>
      </c>
      <c r="N223" s="28">
        <f>'GDP by Eco_Activity N''MN'!M223</f>
        <v>0</v>
      </c>
      <c r="O223" s="28">
        <f>'GDP by Eco_Activity N''MN'!N223</f>
        <v>19.971280744220678</v>
      </c>
      <c r="P223" s="28">
        <f>'GDP by Eco_Activity N''MN'!O223</f>
        <v>0</v>
      </c>
      <c r="Q223" s="28">
        <f>'GDP by Eco_Activity N''MN'!P223</f>
        <v>0</v>
      </c>
      <c r="R223" s="28">
        <f>'GDP by Eco_Activity N''MN'!Q223</f>
        <v>0</v>
      </c>
      <c r="S223" s="28">
        <f>'GDP by Eco_Activity N''MN'!R223</f>
        <v>15.021876385870339</v>
      </c>
      <c r="T223" s="28">
        <f>'GDP by Eco_Activity N''MN'!S223</f>
        <v>15.629697973737924</v>
      </c>
      <c r="U223" s="28">
        <f>'GDP by Eco_Activity N''MN'!T223</f>
        <v>0</v>
      </c>
      <c r="V223" s="28">
        <f>'GDP by Eco_Activity N''MN'!U223</f>
        <v>31.085732636656541</v>
      </c>
      <c r="W223" s="28">
        <f>'GDP by Eco_Activity N''MN'!V223</f>
        <v>0</v>
      </c>
      <c r="X223" s="28">
        <f>'GDP by Eco_Activity N''MN'!W223</f>
        <v>0</v>
      </c>
      <c r="Y223" s="90">
        <f t="shared" si="271"/>
        <v>81.708587740485484</v>
      </c>
      <c r="Z223" s="98">
        <f t="shared" si="272"/>
        <v>184.16994112387854</v>
      </c>
      <c r="AA223" s="93"/>
      <c r="AB223" s="22" t="s">
        <v>45</v>
      </c>
      <c r="AD223" s="37">
        <f t="shared" si="234"/>
        <v>0</v>
      </c>
      <c r="AE223" s="37">
        <f t="shared" si="235"/>
        <v>0</v>
      </c>
      <c r="AF223" s="37">
        <f t="shared" si="236"/>
        <v>0</v>
      </c>
      <c r="AG223" s="37">
        <f t="shared" si="237"/>
        <v>0</v>
      </c>
      <c r="AH223" s="37">
        <f t="shared" si="238"/>
        <v>2.0125137831144865E-3</v>
      </c>
      <c r="AI223" s="37">
        <f t="shared" si="239"/>
        <v>5.1257784884361178E-4</v>
      </c>
      <c r="AJ223" s="37">
        <f t="shared" si="240"/>
        <v>7.9855402987972634E-4</v>
      </c>
      <c r="AK223" s="37">
        <f t="shared" si="241"/>
        <v>6.8263072574061023E-4</v>
      </c>
      <c r="AL223" s="37">
        <f t="shared" si="242"/>
        <v>3.0304038107626416E-4</v>
      </c>
      <c r="AM223" s="37">
        <f t="shared" si="243"/>
        <v>9.2035557026372113E-5</v>
      </c>
      <c r="AN223" s="37">
        <f t="shared" si="244"/>
        <v>1.0287722322983117E-3</v>
      </c>
      <c r="AO223" s="104">
        <f t="shared" si="245"/>
        <v>4.2460003364105567E-4</v>
      </c>
      <c r="AP223" s="37">
        <f t="shared" si="246"/>
        <v>0</v>
      </c>
      <c r="AQ223" s="37">
        <f t="shared" si="247"/>
        <v>1.311200332286457E-3</v>
      </c>
      <c r="AR223" s="37">
        <f t="shared" si="248"/>
        <v>0</v>
      </c>
      <c r="AS223" s="37">
        <f t="shared" si="249"/>
        <v>0</v>
      </c>
      <c r="AT223" s="37">
        <f t="shared" si="250"/>
        <v>0</v>
      </c>
      <c r="AU223" s="37">
        <f t="shared" si="251"/>
        <v>1.3221613310952097E-3</v>
      </c>
      <c r="AV223" s="37">
        <f t="shared" si="252"/>
        <v>1.1396763184786736E-3</v>
      </c>
      <c r="AW223" s="37">
        <f t="shared" si="253"/>
        <v>0</v>
      </c>
      <c r="AX223" s="37">
        <f t="shared" si="254"/>
        <v>1.2545563299530987E-3</v>
      </c>
      <c r="AY223" s="37">
        <f t="shared" si="255"/>
        <v>0</v>
      </c>
      <c r="AZ223" s="37">
        <f t="shared" si="256"/>
        <v>0</v>
      </c>
      <c r="BA223" s="104">
        <f t="shared" si="257"/>
        <v>2.8340896914663829E-4</v>
      </c>
      <c r="BB223" s="110">
        <f t="shared" si="258"/>
        <v>3.4774048458956739E-4</v>
      </c>
      <c r="BC223" s="40" t="s">
        <v>45</v>
      </c>
      <c r="BD223" s="58">
        <v>309.72851484623988</v>
      </c>
      <c r="BE223" s="37">
        <f t="shared" si="223"/>
        <v>0</v>
      </c>
      <c r="BF223" s="37">
        <f t="shared" si="224"/>
        <v>0</v>
      </c>
      <c r="BG223" s="37">
        <f t="shared" si="225"/>
        <v>0</v>
      </c>
      <c r="BH223" s="37">
        <f t="shared" si="226"/>
        <v>0</v>
      </c>
      <c r="BI223" s="37">
        <f t="shared" si="227"/>
        <v>15.054667788057191</v>
      </c>
      <c r="BJ223" s="37">
        <f t="shared" si="228"/>
        <v>3.9248668348752451</v>
      </c>
      <c r="BK223" s="37">
        <f t="shared" si="229"/>
        <v>5.4667788057190911</v>
      </c>
      <c r="BL223" s="37">
        <f t="shared" si="230"/>
        <v>2.7193720213064201</v>
      </c>
      <c r="BM223" s="37">
        <f t="shared" si="231"/>
        <v>1.7942248388001121</v>
      </c>
      <c r="BN223" s="37">
        <f t="shared" si="232"/>
        <v>1.0372862349313148</v>
      </c>
      <c r="BO223" s="37">
        <f t="shared" si="233"/>
        <v>3.0838239416876925</v>
      </c>
      <c r="BP223" s="103">
        <f t="shared" si="273"/>
        <v>33.081020465377065</v>
      </c>
      <c r="BQ223" s="33">
        <f t="shared" si="274"/>
        <v>0</v>
      </c>
      <c r="BR223" s="33">
        <f t="shared" si="259"/>
        <v>6.4479955144379018</v>
      </c>
      <c r="BS223" s="33">
        <f t="shared" si="260"/>
        <v>0</v>
      </c>
      <c r="BT223" s="33">
        <f t="shared" si="261"/>
        <v>0</v>
      </c>
      <c r="BU223" s="33">
        <f t="shared" si="262"/>
        <v>0</v>
      </c>
      <c r="BV223" s="33">
        <f t="shared" si="263"/>
        <v>4.8500140173815538</v>
      </c>
      <c r="BW223" s="33">
        <f t="shared" si="264"/>
        <v>5.046257359125315</v>
      </c>
      <c r="BX223" s="33">
        <f t="shared" si="265"/>
        <v>0</v>
      </c>
      <c r="BY223" s="33">
        <f t="shared" si="266"/>
        <v>10.036445192038128</v>
      </c>
      <c r="BZ223" s="33">
        <f t="shared" si="267"/>
        <v>0</v>
      </c>
      <c r="CA223" s="33">
        <f t="shared" si="268"/>
        <v>0</v>
      </c>
      <c r="CB223" s="107">
        <f t="shared" si="269"/>
        <v>26.380712082982903</v>
      </c>
      <c r="CC223" s="60">
        <f t="shared" si="270"/>
        <v>59.461732548359969</v>
      </c>
    </row>
    <row r="224" spans="1:81" x14ac:dyDescent="0.2">
      <c r="A224" s="22" t="s">
        <v>46</v>
      </c>
      <c r="B224" s="22">
        <v>178.49795664310335</v>
      </c>
      <c r="C224" s="22">
        <v>2677.4693496465502</v>
      </c>
      <c r="D224" s="22">
        <v>1824.1185542096264</v>
      </c>
      <c r="E224" s="22">
        <v>712.10875358554836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1807.6031206633143</v>
      </c>
      <c r="L224" s="22">
        <v>0</v>
      </c>
      <c r="M224" s="89">
        <v>7199.7977347481428</v>
      </c>
      <c r="N224" s="28">
        <f>'GDP by Eco_Activity N''MN'!M224</f>
        <v>98.173876153706857</v>
      </c>
      <c r="O224" s="28">
        <f>'GDP by Eco_Activity N''MN'!N224</f>
        <v>0</v>
      </c>
      <c r="P224" s="28">
        <f>'GDP by Eco_Activity N''MN'!O224</f>
        <v>0</v>
      </c>
      <c r="Q224" s="28">
        <f>'GDP by Eco_Activity N''MN'!P224</f>
        <v>0</v>
      </c>
      <c r="R224" s="28">
        <f>'GDP by Eco_Activity N''MN'!Q224</f>
        <v>0</v>
      </c>
      <c r="S224" s="28">
        <f>'GDP by Eco_Activity N''MN'!R224</f>
        <v>0</v>
      </c>
      <c r="T224" s="28">
        <f>'GDP by Eco_Activity N''MN'!S224</f>
        <v>0</v>
      </c>
      <c r="U224" s="28">
        <f>'GDP by Eco_Activity N''MN'!T224</f>
        <v>0</v>
      </c>
      <c r="V224" s="28">
        <f>'GDP by Eco_Activity N''MN'!U224</f>
        <v>69.657811095751995</v>
      </c>
      <c r="W224" s="28">
        <f>'GDP by Eco_Activity N''MN'!V224</f>
        <v>132.34984108192955</v>
      </c>
      <c r="X224" s="28">
        <f>'GDP by Eco_Activity N''MN'!W224</f>
        <v>0</v>
      </c>
      <c r="Y224" s="90">
        <f t="shared" si="271"/>
        <v>300.18152833138845</v>
      </c>
      <c r="Z224" s="98">
        <f t="shared" si="272"/>
        <v>7499.9792630795309</v>
      </c>
      <c r="AA224" s="93"/>
      <c r="AB224" s="22" t="s">
        <v>46</v>
      </c>
      <c r="AD224" s="37">
        <f t="shared" si="234"/>
        <v>5.5964068378848144E-3</v>
      </c>
      <c r="AE224" s="37">
        <f t="shared" si="235"/>
        <v>0.13788056677471883</v>
      </c>
      <c r="AF224" s="37">
        <f t="shared" si="236"/>
        <v>0.10085624923851766</v>
      </c>
      <c r="AG224" s="37">
        <f t="shared" si="237"/>
        <v>2.4594271646041214E-2</v>
      </c>
      <c r="AH224" s="37">
        <f t="shared" si="238"/>
        <v>0</v>
      </c>
      <c r="AI224" s="37">
        <f t="shared" si="239"/>
        <v>0</v>
      </c>
      <c r="AJ224" s="37">
        <f t="shared" si="240"/>
        <v>0</v>
      </c>
      <c r="AK224" s="37">
        <f t="shared" si="241"/>
        <v>0</v>
      </c>
      <c r="AL224" s="37">
        <f t="shared" si="242"/>
        <v>0</v>
      </c>
      <c r="AM224" s="37">
        <f t="shared" si="243"/>
        <v>5.1782012206662537E-2</v>
      </c>
      <c r="AN224" s="37">
        <f t="shared" si="244"/>
        <v>0</v>
      </c>
      <c r="AO224" s="104">
        <f t="shared" si="245"/>
        <v>2.9835974827932949E-2</v>
      </c>
      <c r="AP224" s="37">
        <f t="shared" si="246"/>
        <v>3.4041501465636621E-3</v>
      </c>
      <c r="AQ224" s="37">
        <f t="shared" si="247"/>
        <v>0</v>
      </c>
      <c r="AR224" s="37">
        <f t="shared" si="248"/>
        <v>0</v>
      </c>
      <c r="AS224" s="37">
        <f t="shared" si="249"/>
        <v>0</v>
      </c>
      <c r="AT224" s="37">
        <f t="shared" si="250"/>
        <v>0</v>
      </c>
      <c r="AU224" s="37">
        <f t="shared" si="251"/>
        <v>0</v>
      </c>
      <c r="AV224" s="37">
        <f t="shared" si="252"/>
        <v>0</v>
      </c>
      <c r="AW224" s="37">
        <f t="shared" si="253"/>
        <v>0</v>
      </c>
      <c r="AX224" s="37">
        <f t="shared" si="254"/>
        <v>2.8112462029542869E-3</v>
      </c>
      <c r="AY224" s="37">
        <f t="shared" si="255"/>
        <v>4.8230782576230528E-3</v>
      </c>
      <c r="AZ224" s="37">
        <f t="shared" si="256"/>
        <v>0</v>
      </c>
      <c r="BA224" s="104">
        <f t="shared" si="257"/>
        <v>1.0411896699458938E-3</v>
      </c>
      <c r="BB224" s="110">
        <f t="shared" si="258"/>
        <v>1.4161086263261211E-2</v>
      </c>
      <c r="BC224" s="40" t="s">
        <v>46</v>
      </c>
      <c r="BD224" s="58">
        <v>8924.8978321551676</v>
      </c>
      <c r="BE224" s="37">
        <f t="shared" ref="BE224:BE243" si="275">B224/$BD224*100</f>
        <v>2</v>
      </c>
      <c r="BF224" s="37">
        <f t="shared" ref="BF224:BF243" si="276">C224/$BD224*100</f>
        <v>30</v>
      </c>
      <c r="BG224" s="37">
        <f t="shared" ref="BG224:BG243" si="277">D224/$BD224*100</f>
        <v>20.438537096050339</v>
      </c>
      <c r="BH224" s="37">
        <f t="shared" ref="BH224:BH243" si="278">E224/$BD224*100</f>
        <v>7.9789009014749652</v>
      </c>
      <c r="BI224" s="37">
        <f t="shared" ref="BI224:BI243" si="279">F224/$BD224*100</f>
        <v>0</v>
      </c>
      <c r="BJ224" s="37">
        <f t="shared" ref="BJ224:BJ243" si="280">G224/$BD224*100</f>
        <v>0</v>
      </c>
      <c r="BK224" s="37">
        <f t="shared" ref="BK224:BK243" si="281">H224/$BD224*100</f>
        <v>0</v>
      </c>
      <c r="BL224" s="37">
        <f t="shared" ref="BL224:BL243" si="282">I224/$BD224*100</f>
        <v>0</v>
      </c>
      <c r="BM224" s="37">
        <f t="shared" ref="BM224:BM243" si="283">J224/$BD224*100</f>
        <v>0</v>
      </c>
      <c r="BN224" s="37">
        <f t="shared" ref="BN224:BN243" si="284">K224/$BD224*100</f>
        <v>20.253488103256164</v>
      </c>
      <c r="BO224" s="37">
        <f t="shared" ref="BO224:BO243" si="285">L224/$BD224*100</f>
        <v>0</v>
      </c>
      <c r="BP224" s="103">
        <f t="shared" si="273"/>
        <v>80.670926100781472</v>
      </c>
      <c r="BQ224" s="33">
        <f t="shared" si="274"/>
        <v>1.1000000000000001</v>
      </c>
      <c r="BR224" s="33">
        <f t="shared" si="259"/>
        <v>0</v>
      </c>
      <c r="BS224" s="33">
        <f t="shared" si="260"/>
        <v>0</v>
      </c>
      <c r="BT224" s="33">
        <f t="shared" si="261"/>
        <v>0</v>
      </c>
      <c r="BU224" s="33">
        <f t="shared" si="262"/>
        <v>0</v>
      </c>
      <c r="BV224" s="33">
        <f t="shared" si="263"/>
        <v>0</v>
      </c>
      <c r="BW224" s="33">
        <f t="shared" si="264"/>
        <v>0</v>
      </c>
      <c r="BX224" s="33">
        <f t="shared" si="265"/>
        <v>0</v>
      </c>
      <c r="BY224" s="33">
        <f t="shared" si="266"/>
        <v>0.78048861069069686</v>
      </c>
      <c r="BZ224" s="33">
        <f t="shared" si="267"/>
        <v>1.4829283603123327</v>
      </c>
      <c r="CA224" s="33">
        <f t="shared" si="268"/>
        <v>0</v>
      </c>
      <c r="CB224" s="107">
        <f t="shared" si="269"/>
        <v>3.3634169710030295</v>
      </c>
      <c r="CC224" s="60">
        <f t="shared" si="270"/>
        <v>84.034343071784505</v>
      </c>
    </row>
    <row r="225" spans="1:81" s="42" customFormat="1" x14ac:dyDescent="0.2">
      <c r="A225" s="22" t="s">
        <v>47</v>
      </c>
      <c r="B225" s="26">
        <v>1868.7908970747987</v>
      </c>
      <c r="C225" s="22">
        <v>0</v>
      </c>
      <c r="D225" s="22">
        <v>1496.987772401817</v>
      </c>
      <c r="E225" s="22">
        <v>2058.3120522766826</v>
      </c>
      <c r="F225" s="22">
        <v>1260.4051603080263</v>
      </c>
      <c r="G225" s="22">
        <v>2573.372455812721</v>
      </c>
      <c r="H225" s="22">
        <v>0</v>
      </c>
      <c r="I225" s="22">
        <v>0</v>
      </c>
      <c r="J225" s="22">
        <v>658.16831077578468</v>
      </c>
      <c r="K225" s="22">
        <v>9444.7644308131239</v>
      </c>
      <c r="L225" s="22">
        <v>0</v>
      </c>
      <c r="M225" s="89">
        <f>SUM(B225:L225)</f>
        <v>19360.801079462955</v>
      </c>
      <c r="N225" s="28">
        <f>'GDP by Eco_Activity N''MN'!M225</f>
        <v>0</v>
      </c>
      <c r="O225" s="28">
        <f>'GDP by Eco_Activity N''MN'!N225</f>
        <v>0</v>
      </c>
      <c r="P225" s="28">
        <f>'GDP by Eco_Activity N''MN'!O225</f>
        <v>0</v>
      </c>
      <c r="Q225" s="28">
        <f>'GDP by Eco_Activity N''MN'!P225</f>
        <v>1576.8947879157859</v>
      </c>
      <c r="R225" s="28">
        <f>'GDP by Eco_Activity N''MN'!Q225</f>
        <v>0</v>
      </c>
      <c r="S225" s="28">
        <f>'GDP by Eco_Activity N''MN'!R225</f>
        <v>0</v>
      </c>
      <c r="T225" s="28">
        <f>'GDP by Eco_Activity N''MN'!S225</f>
        <v>0</v>
      </c>
      <c r="U225" s="28">
        <f>'GDP by Eco_Activity N''MN'!T225</f>
        <v>0</v>
      </c>
      <c r="V225" s="28">
        <f>'GDP by Eco_Activity N''MN'!U225</f>
        <v>144.23343466402113</v>
      </c>
      <c r="W225" s="28">
        <f>'GDP by Eco_Activity N''MN'!V225</f>
        <v>157.12506271505481</v>
      </c>
      <c r="X225" s="28">
        <f>'GDP by Eco_Activity N''MN'!W225</f>
        <v>27785.997727992406</v>
      </c>
      <c r="Y225" s="90">
        <f t="shared" si="271"/>
        <v>29664.251013287267</v>
      </c>
      <c r="Z225" s="98">
        <f t="shared" si="272"/>
        <v>49025.052092750222</v>
      </c>
      <c r="AA225" s="93"/>
      <c r="AB225" s="41" t="s">
        <v>47</v>
      </c>
      <c r="AD225" s="71">
        <f t="shared" ref="AD225:AD243" si="286">B225/B$245*100</f>
        <v>5.8591786436398896E-2</v>
      </c>
      <c r="AE225" s="43">
        <f t="shared" ref="AE225:AE243" si="287">C225/C$245*100</f>
        <v>0</v>
      </c>
      <c r="AF225" s="43">
        <f t="shared" ref="AF225:AF243" si="288">D225/D$245*100</f>
        <v>8.2769056611997183E-2</v>
      </c>
      <c r="AG225" s="43">
        <f t="shared" ref="AG225:AG243" si="289">E225/E$245*100</f>
        <v>7.1088419417852045E-2</v>
      </c>
      <c r="AH225" s="43">
        <f t="shared" ref="AH225:AH243" si="290">F225/F$245*100</f>
        <v>5.4399720649495414E-2</v>
      </c>
      <c r="AI225" s="43">
        <f t="shared" ref="AI225:AI243" si="291">G225/G$245*100</f>
        <v>0.10850665261014415</v>
      </c>
      <c r="AJ225" s="43">
        <f t="shared" ref="AJ225:AJ243" si="292">H225/H$245*100</f>
        <v>0</v>
      </c>
      <c r="AK225" s="43">
        <f t="shared" ref="AK225:AK243" si="293">I225/I$245*100</f>
        <v>0</v>
      </c>
      <c r="AL225" s="43">
        <f t="shared" ref="AL225:AL243" si="294">J225/J$245*100</f>
        <v>3.5890492421952941E-2</v>
      </c>
      <c r="AM225" s="43">
        <f t="shared" ref="AM225:AM243" si="295">K225/K$245*100</f>
        <v>0.2705621059483177</v>
      </c>
      <c r="AN225" s="37">
        <f t="shared" si="244"/>
        <v>0</v>
      </c>
      <c r="AO225" s="104">
        <f t="shared" si="245"/>
        <v>8.0231194671982073E-2</v>
      </c>
      <c r="AP225" s="37">
        <f t="shared" si="246"/>
        <v>0</v>
      </c>
      <c r="AQ225" s="37">
        <f t="shared" si="247"/>
        <v>0</v>
      </c>
      <c r="AR225" s="37">
        <f t="shared" si="248"/>
        <v>0</v>
      </c>
      <c r="AS225" s="37">
        <f t="shared" si="249"/>
        <v>7.8188131818404949E-2</v>
      </c>
      <c r="AT225" s="37">
        <f t="shared" si="250"/>
        <v>0</v>
      </c>
      <c r="AU225" s="37">
        <f t="shared" si="251"/>
        <v>0</v>
      </c>
      <c r="AV225" s="37">
        <f t="shared" si="252"/>
        <v>0</v>
      </c>
      <c r="AW225" s="37">
        <f t="shared" si="253"/>
        <v>0</v>
      </c>
      <c r="AX225" s="37">
        <f t="shared" si="254"/>
        <v>5.8209652178262622E-3</v>
      </c>
      <c r="AY225" s="37">
        <f t="shared" si="255"/>
        <v>5.7259341417683768E-3</v>
      </c>
      <c r="AZ225" s="37">
        <f t="shared" si="256"/>
        <v>0.26495508470006363</v>
      </c>
      <c r="BA225" s="104">
        <f t="shared" si="257"/>
        <v>0.10289144669694558</v>
      </c>
      <c r="BB225" s="110">
        <f t="shared" si="258"/>
        <v>9.2566654839155993E-2</v>
      </c>
      <c r="BC225" s="45" t="s">
        <v>47</v>
      </c>
      <c r="BD225" s="69">
        <v>94500.588696483916</v>
      </c>
      <c r="BE225" s="71">
        <f t="shared" si="275"/>
        <v>1.9775441855467837</v>
      </c>
      <c r="BF225" s="43">
        <f t="shared" si="276"/>
        <v>0</v>
      </c>
      <c r="BG225" s="43">
        <f t="shared" si="277"/>
        <v>1.5841041765462731</v>
      </c>
      <c r="BH225" s="43">
        <f t="shared" si="278"/>
        <v>2.1780944231866632</v>
      </c>
      <c r="BI225" s="43">
        <f t="shared" si="279"/>
        <v>1.3337537656576759</v>
      </c>
      <c r="BJ225" s="43">
        <f t="shared" si="280"/>
        <v>2.7231284919058587</v>
      </c>
      <c r="BK225" s="43">
        <f t="shared" si="281"/>
        <v>0</v>
      </c>
      <c r="BL225" s="43">
        <f t="shared" si="282"/>
        <v>0</v>
      </c>
      <c r="BM225" s="43">
        <f t="shared" si="283"/>
        <v>0.69647006421270385</v>
      </c>
      <c r="BN225" s="43">
        <f t="shared" si="284"/>
        <v>9.994397454123515</v>
      </c>
      <c r="BO225" s="43">
        <f t="shared" si="285"/>
        <v>0</v>
      </c>
      <c r="BP225" s="103">
        <f t="shared" si="273"/>
        <v>20.487492561179476</v>
      </c>
      <c r="BQ225" s="33">
        <f t="shared" si="274"/>
        <v>0</v>
      </c>
      <c r="BR225" s="33">
        <f t="shared" si="259"/>
        <v>0</v>
      </c>
      <c r="BS225" s="33">
        <f t="shared" si="260"/>
        <v>0</v>
      </c>
      <c r="BT225" s="33">
        <f t="shared" si="261"/>
        <v>1.6686613381641902</v>
      </c>
      <c r="BU225" s="33">
        <f t="shared" si="262"/>
        <v>0</v>
      </c>
      <c r="BV225" s="33">
        <f t="shared" si="263"/>
        <v>0</v>
      </c>
      <c r="BW225" s="33">
        <f t="shared" si="264"/>
        <v>0</v>
      </c>
      <c r="BX225" s="33">
        <f t="shared" si="265"/>
        <v>0</v>
      </c>
      <c r="BY225" s="33">
        <f t="shared" si="266"/>
        <v>0.15262702238529824</v>
      </c>
      <c r="BZ225" s="33">
        <f t="shared" si="267"/>
        <v>0.1662688718476745</v>
      </c>
      <c r="CA225" s="33">
        <f t="shared" si="268"/>
        <v>29.402989030296105</v>
      </c>
      <c r="CB225" s="107">
        <f t="shared" si="269"/>
        <v>31.390546262693267</v>
      </c>
      <c r="CC225" s="60">
        <f t="shared" si="270"/>
        <v>51.878038823872743</v>
      </c>
    </row>
    <row r="226" spans="1:81" x14ac:dyDescent="0.2">
      <c r="A226" s="22" t="s">
        <v>48</v>
      </c>
      <c r="B226" s="22">
        <v>1042.76013782256</v>
      </c>
      <c r="C226" s="22">
        <v>353.36589665168327</v>
      </c>
      <c r="D226" s="22">
        <v>4596.4054616208687</v>
      </c>
      <c r="E226" s="22">
        <v>1815.8371511319112</v>
      </c>
      <c r="F226" s="22">
        <v>446.33166863986384</v>
      </c>
      <c r="G226" s="22">
        <v>8695.0455710857568</v>
      </c>
      <c r="H226" s="22">
        <v>249.10901918533415</v>
      </c>
      <c r="I226" s="22">
        <v>199.78055944631285</v>
      </c>
      <c r="J226" s="22">
        <v>507.22268946925141</v>
      </c>
      <c r="K226" s="22">
        <v>6931.2544807884378</v>
      </c>
      <c r="L226" s="22">
        <v>100.06330951525976</v>
      </c>
      <c r="M226" s="89">
        <v>24937.175945357238</v>
      </c>
      <c r="N226" s="28">
        <f>'GDP by Eco_Activity N''MN'!M226</f>
        <v>2748.9116646041971</v>
      </c>
      <c r="O226" s="28">
        <f>'GDP by Eco_Activity N''MN'!N226</f>
        <v>699.39572342031875</v>
      </c>
      <c r="P226" s="28">
        <f>'GDP by Eco_Activity N''MN'!O226</f>
        <v>452.68294154685429</v>
      </c>
      <c r="Q226" s="28">
        <f>'GDP by Eco_Activity N''MN'!P226</f>
        <v>3421.4542961199213</v>
      </c>
      <c r="R226" s="28">
        <f>'GDP by Eco_Activity N''MN'!Q226</f>
        <v>624.33438678182858</v>
      </c>
      <c r="S226" s="28">
        <f>'GDP by Eco_Activity N''MN'!R226</f>
        <v>1574.4361320355627</v>
      </c>
      <c r="T226" s="28">
        <f>'GDP by Eco_Activity N''MN'!S226</f>
        <v>554.42375096124567</v>
      </c>
      <c r="U226" s="28">
        <f>'GDP by Eco_Activity N''MN'!T226</f>
        <v>468.8873935582476</v>
      </c>
      <c r="V226" s="28">
        <f>'GDP by Eco_Activity N''MN'!U226</f>
        <v>927.53125852357869</v>
      </c>
      <c r="W226" s="28">
        <f>'GDP by Eco_Activity N''MN'!V226</f>
        <v>1514.5375326363048</v>
      </c>
      <c r="X226" s="28">
        <f>'GDP by Eco_Activity N''MN'!W226</f>
        <v>5872.0882976286848</v>
      </c>
      <c r="Y226" s="90">
        <f t="shared" si="271"/>
        <v>18858.683377816742</v>
      </c>
      <c r="Z226" s="98">
        <f t="shared" si="272"/>
        <v>43795.85932317398</v>
      </c>
      <c r="AA226" s="93"/>
      <c r="AB226" s="22" t="s">
        <v>48</v>
      </c>
      <c r="AD226" s="37">
        <f t="shared" si="286"/>
        <v>3.2693427282487392E-2</v>
      </c>
      <c r="AE226" s="37">
        <f t="shared" si="287"/>
        <v>1.8197142057152803E-2</v>
      </c>
      <c r="AF226" s="37">
        <f t="shared" si="288"/>
        <v>0.25413710845092602</v>
      </c>
      <c r="AG226" s="37">
        <f t="shared" si="289"/>
        <v>6.2714005318777105E-2</v>
      </c>
      <c r="AH226" s="37">
        <f t="shared" si="290"/>
        <v>1.9263899304488689E-2</v>
      </c>
      <c r="AI226" s="37">
        <f t="shared" si="291"/>
        <v>0.36662795821882238</v>
      </c>
      <c r="AJ226" s="37">
        <f t="shared" si="292"/>
        <v>1.1748463321403725E-2</v>
      </c>
      <c r="AK226" s="37">
        <f t="shared" si="293"/>
        <v>1.6191580458193019E-2</v>
      </c>
      <c r="AL226" s="37">
        <f t="shared" si="294"/>
        <v>2.7659295949969243E-2</v>
      </c>
      <c r="AM226" s="37">
        <f t="shared" si="295"/>
        <v>0.19855813481886711</v>
      </c>
      <c r="AN226" s="37">
        <f t="shared" si="244"/>
        <v>1.0777631500182565E-2</v>
      </c>
      <c r="AO226" s="104">
        <f t="shared" si="245"/>
        <v>0.10333970219670906</v>
      </c>
      <c r="AP226" s="37">
        <f t="shared" si="246"/>
        <v>9.5317699703554068E-2</v>
      </c>
      <c r="AQ226" s="37">
        <f t="shared" si="247"/>
        <v>4.5918332263884767E-2</v>
      </c>
      <c r="AR226" s="37">
        <f t="shared" si="248"/>
        <v>3.8200526636166056E-2</v>
      </c>
      <c r="AS226" s="37">
        <f t="shared" si="249"/>
        <v>0.16964804599884253</v>
      </c>
      <c r="AT226" s="37">
        <f t="shared" si="250"/>
        <v>4.5591714483181583E-2</v>
      </c>
      <c r="AU226" s="37">
        <f t="shared" si="251"/>
        <v>0.13857513659309251</v>
      </c>
      <c r="AV226" s="37">
        <f t="shared" si="252"/>
        <v>4.0427116405854384E-2</v>
      </c>
      <c r="AW226" s="37">
        <f t="shared" si="253"/>
        <v>2.8664475490399972E-2</v>
      </c>
      <c r="AX226" s="37">
        <f t="shared" si="254"/>
        <v>3.7433256768024378E-2</v>
      </c>
      <c r="AY226" s="37">
        <f t="shared" si="255"/>
        <v>5.5192609105516946E-2</v>
      </c>
      <c r="AZ226" s="37">
        <f t="shared" si="256"/>
        <v>5.5993657938619337E-2</v>
      </c>
      <c r="BA226" s="104">
        <f t="shared" si="257"/>
        <v>6.5411973984243144E-2</v>
      </c>
      <c r="BB226" s="110">
        <f t="shared" si="258"/>
        <v>8.2693154220064263E-2</v>
      </c>
      <c r="BC226" s="40" t="s">
        <v>48</v>
      </c>
      <c r="BD226" s="58">
        <v>82245.898801894029</v>
      </c>
      <c r="BE226" s="37">
        <f t="shared" si="275"/>
        <v>1.2678566992553146</v>
      </c>
      <c r="BF226" s="37">
        <f t="shared" si="276"/>
        <v>0.42964561370146476</v>
      </c>
      <c r="BG226" s="37">
        <f t="shared" si="277"/>
        <v>5.588613570498203</v>
      </c>
      <c r="BH226" s="37">
        <f t="shared" si="278"/>
        <v>2.2078148303853111</v>
      </c>
      <c r="BI226" s="37">
        <f t="shared" si="279"/>
        <v>0.54267954407665286</v>
      </c>
      <c r="BJ226" s="37">
        <f t="shared" si="280"/>
        <v>10.572011124870242</v>
      </c>
      <c r="BK226" s="37">
        <f t="shared" si="281"/>
        <v>0.30288321097367282</v>
      </c>
      <c r="BL226" s="37">
        <f t="shared" si="282"/>
        <v>0.24290640914208372</v>
      </c>
      <c r="BM226" s="37">
        <f t="shared" si="283"/>
        <v>0.61671487193665475</v>
      </c>
      <c r="BN226" s="37">
        <f t="shared" si="284"/>
        <v>8.4274773353547676</v>
      </c>
      <c r="BO226" s="37">
        <f t="shared" si="285"/>
        <v>0.1216635856290933</v>
      </c>
      <c r="BP226" s="103">
        <f t="shared" si="273"/>
        <v>30.320266795823457</v>
      </c>
      <c r="BQ226" s="33">
        <f t="shared" si="274"/>
        <v>3.3423084976255293</v>
      </c>
      <c r="BR226" s="33">
        <f t="shared" si="259"/>
        <v>0.85037154874427912</v>
      </c>
      <c r="BS226" s="33">
        <f t="shared" si="260"/>
        <v>0.55040184147933402</v>
      </c>
      <c r="BT226" s="33">
        <f t="shared" si="261"/>
        <v>4.1600302823137598</v>
      </c>
      <c r="BU226" s="33">
        <f t="shared" si="262"/>
        <v>0.75910701430312644</v>
      </c>
      <c r="BV226" s="33">
        <f t="shared" si="263"/>
        <v>1.9143035153982719</v>
      </c>
      <c r="BW226" s="33">
        <f t="shared" si="264"/>
        <v>0.67410504236410385</v>
      </c>
      <c r="BX226" s="33">
        <f t="shared" si="265"/>
        <v>0.57010428530625967</v>
      </c>
      <c r="BY226" s="33">
        <f t="shared" si="266"/>
        <v>1.1277538114790699</v>
      </c>
      <c r="BZ226" s="33">
        <f t="shared" si="267"/>
        <v>1.8414748391094569</v>
      </c>
      <c r="CA226" s="33">
        <f t="shared" si="268"/>
        <v>7.1396730817822345</v>
      </c>
      <c r="CB226" s="107">
        <f t="shared" si="269"/>
        <v>22.929633759905428</v>
      </c>
      <c r="CC226" s="60">
        <f t="shared" si="270"/>
        <v>53.249900555728885</v>
      </c>
    </row>
    <row r="227" spans="1:81" x14ac:dyDescent="0.2">
      <c r="A227" s="22" t="s">
        <v>49</v>
      </c>
      <c r="B227" s="22">
        <v>494.41510720935389</v>
      </c>
      <c r="C227" s="22">
        <v>192.48198387947531</v>
      </c>
      <c r="D227" s="22">
        <v>394.87964636200934</v>
      </c>
      <c r="E227" s="22">
        <v>966.3472939031376</v>
      </c>
      <c r="F227" s="22">
        <v>927.73111682516662</v>
      </c>
      <c r="G227" s="22">
        <v>973.28733511248413</v>
      </c>
      <c r="H227" s="22">
        <v>1483.5849713513599</v>
      </c>
      <c r="I227" s="22">
        <v>567.68021349171943</v>
      </c>
      <c r="J227" s="22">
        <v>1122.6963115825129</v>
      </c>
      <c r="K227" s="22">
        <v>1393.4995210426036</v>
      </c>
      <c r="L227" s="22">
        <v>176.04394908407662</v>
      </c>
      <c r="M227" s="89">
        <v>8692.6474498439002</v>
      </c>
      <c r="N227" s="28">
        <f>'GDP by Eco_Activity N''MN'!M227</f>
        <v>1172.0649010058048</v>
      </c>
      <c r="O227" s="28">
        <f>'GDP by Eco_Activity N''MN'!N227</f>
        <v>264.65462581300022</v>
      </c>
      <c r="P227" s="28">
        <f>'GDP by Eco_Activity N''MN'!O227</f>
        <v>204.93524898750121</v>
      </c>
      <c r="Q227" s="28">
        <f>'GDP by Eco_Activity N''MN'!P227</f>
        <v>884.92975513506042</v>
      </c>
      <c r="R227" s="28">
        <f>'GDP by Eco_Activity N''MN'!Q227</f>
        <v>343.45799715740071</v>
      </c>
      <c r="S227" s="28">
        <f>'GDP by Eco_Activity N''MN'!R227</f>
        <v>196.39110968994109</v>
      </c>
      <c r="T227" s="28">
        <f>'GDP by Eco_Activity N''MN'!S227</f>
        <v>193.25128384512394</v>
      </c>
      <c r="U227" s="28">
        <f>'GDP by Eco_Activity N''MN'!T227</f>
        <v>406.74275114625874</v>
      </c>
      <c r="V227" s="28">
        <f>'GDP by Eco_Activity N''MN'!U227</f>
        <v>399.26952812449201</v>
      </c>
      <c r="W227" s="28">
        <f>'GDP by Eco_Activity N''MN'!V227</f>
        <v>584.66110669649152</v>
      </c>
      <c r="X227" s="28">
        <f>'GDP by Eco_Activity N''MN'!W227</f>
        <v>1926.3337962559585</v>
      </c>
      <c r="Y227" s="90">
        <f t="shared" si="271"/>
        <v>6576.6921038570326</v>
      </c>
      <c r="Z227" s="98">
        <f t="shared" si="272"/>
        <v>15269.339553700933</v>
      </c>
      <c r="AA227" s="93"/>
      <c r="AB227" s="22" t="s">
        <v>49</v>
      </c>
      <c r="AD227" s="37">
        <f t="shared" si="286"/>
        <v>1.5501287178722943E-2</v>
      </c>
      <c r="AE227" s="37">
        <f t="shared" si="287"/>
        <v>9.9121676349825626E-3</v>
      </c>
      <c r="AF227" s="37">
        <f t="shared" si="288"/>
        <v>2.1833054622900208E-2</v>
      </c>
      <c r="AG227" s="37">
        <f t="shared" si="289"/>
        <v>3.337496938635149E-2</v>
      </c>
      <c r="AH227" s="37">
        <f t="shared" si="290"/>
        <v>4.0041341611771621E-2</v>
      </c>
      <c r="AI227" s="37">
        <f t="shared" si="291"/>
        <v>4.1038812909633855E-2</v>
      </c>
      <c r="AJ227" s="37">
        <f t="shared" si="292"/>
        <v>6.9968737692069072E-2</v>
      </c>
      <c r="AK227" s="37">
        <f t="shared" si="293"/>
        <v>4.6008680107562927E-2</v>
      </c>
      <c r="AL227" s="37">
        <f t="shared" si="294"/>
        <v>6.1221609736135593E-2</v>
      </c>
      <c r="AM227" s="37">
        <f t="shared" si="295"/>
        <v>3.991927673931403E-2</v>
      </c>
      <c r="AN227" s="37">
        <f t="shared" si="244"/>
        <v>1.8961363763165699E-2</v>
      </c>
      <c r="AO227" s="104">
        <f t="shared" si="245"/>
        <v>3.6022346745927109E-2</v>
      </c>
      <c r="AP227" s="37">
        <f t="shared" si="246"/>
        <v>4.0641004112888783E-2</v>
      </c>
      <c r="AQ227" s="37">
        <f t="shared" si="247"/>
        <v>1.7375712541999776E-2</v>
      </c>
      <c r="AR227" s="37">
        <f t="shared" si="248"/>
        <v>1.7293857839849863E-2</v>
      </c>
      <c r="AS227" s="37">
        <f t="shared" si="249"/>
        <v>4.387800941112887E-2</v>
      </c>
      <c r="AT227" s="37">
        <f t="shared" si="250"/>
        <v>2.5080852944974072E-2</v>
      </c>
      <c r="AU227" s="37">
        <f t="shared" si="251"/>
        <v>1.7285505773909589E-2</v>
      </c>
      <c r="AV227" s="37">
        <f t="shared" si="252"/>
        <v>1.4091373491922668E-2</v>
      </c>
      <c r="AW227" s="37">
        <f t="shared" si="253"/>
        <v>2.486538939051566E-2</v>
      </c>
      <c r="AX227" s="37">
        <f t="shared" si="254"/>
        <v>1.6113698194627581E-2</v>
      </c>
      <c r="AY227" s="37">
        <f t="shared" si="255"/>
        <v>2.130615532843803E-2</v>
      </c>
      <c r="AZ227" s="37">
        <f t="shared" si="256"/>
        <v>1.8368674004223692E-2</v>
      </c>
      <c r="BA227" s="104">
        <f t="shared" si="257"/>
        <v>2.2811476505613666E-2</v>
      </c>
      <c r="BB227" s="110">
        <f t="shared" si="258"/>
        <v>2.8830804328677573E-2</v>
      </c>
      <c r="BC227" s="40" t="s">
        <v>49</v>
      </c>
      <c r="BD227" s="58">
        <v>28856.039215863995</v>
      </c>
      <c r="BE227" s="37">
        <f t="shared" si="275"/>
        <v>1.7133852068566033</v>
      </c>
      <c r="BF227" s="37">
        <f t="shared" si="276"/>
        <v>0.66704228684876388</v>
      </c>
      <c r="BG227" s="37">
        <f t="shared" si="277"/>
        <v>1.3684471503799418</v>
      </c>
      <c r="BH227" s="37">
        <f t="shared" si="278"/>
        <v>3.3488563231916983</v>
      </c>
      <c r="BI227" s="37">
        <f t="shared" si="279"/>
        <v>3.2150327696918781</v>
      </c>
      <c r="BJ227" s="37">
        <f t="shared" si="280"/>
        <v>3.3729068907606914</v>
      </c>
      <c r="BK227" s="37">
        <f t="shared" si="281"/>
        <v>5.14133266957767</v>
      </c>
      <c r="BL227" s="37">
        <f t="shared" si="282"/>
        <v>1.9672838993773947</v>
      </c>
      <c r="BM227" s="37">
        <f t="shared" si="283"/>
        <v>3.890680571868975</v>
      </c>
      <c r="BN227" s="37">
        <f t="shared" si="284"/>
        <v>4.829143426851557</v>
      </c>
      <c r="BO227" s="37">
        <f t="shared" si="285"/>
        <v>0.6100766212824319</v>
      </c>
      <c r="BP227" s="103">
        <f t="shared" si="273"/>
        <v>30.124187816687609</v>
      </c>
      <c r="BQ227" s="33">
        <f t="shared" si="274"/>
        <v>4.0617663853237573</v>
      </c>
      <c r="BR227" s="33">
        <f t="shared" si="259"/>
        <v>0.91715506703187044</v>
      </c>
      <c r="BS227" s="33">
        <f t="shared" si="260"/>
        <v>0.71019881645723337</v>
      </c>
      <c r="BT227" s="33">
        <f t="shared" si="261"/>
        <v>3.0667055465067374</v>
      </c>
      <c r="BU227" s="33">
        <f t="shared" si="262"/>
        <v>1.1902465012196823</v>
      </c>
      <c r="BV227" s="33">
        <f t="shared" si="263"/>
        <v>0.68058928053428913</v>
      </c>
      <c r="BW227" s="33">
        <f t="shared" si="264"/>
        <v>0.66970827977971925</v>
      </c>
      <c r="BX227" s="33">
        <f t="shared" si="265"/>
        <v>1.4095584917373083</v>
      </c>
      <c r="BY227" s="33">
        <f t="shared" si="266"/>
        <v>1.3836601937558646</v>
      </c>
      <c r="BZ227" s="33">
        <f t="shared" si="267"/>
        <v>2.0261308294004059</v>
      </c>
      <c r="CA227" s="33">
        <f t="shared" si="268"/>
        <v>6.6756694563851662</v>
      </c>
      <c r="CB227" s="107">
        <f t="shared" si="269"/>
        <v>22.791388848132033</v>
      </c>
      <c r="CC227" s="60">
        <f t="shared" si="270"/>
        <v>52.915576664819639</v>
      </c>
    </row>
    <row r="228" spans="1:81" x14ac:dyDescent="0.2">
      <c r="A228" s="22" t="s">
        <v>50</v>
      </c>
      <c r="B228" s="28">
        <v>323435.82314472442</v>
      </c>
      <c r="C228" s="28">
        <v>158322.94283615722</v>
      </c>
      <c r="D228" s="28">
        <v>174651.00078614423</v>
      </c>
      <c r="E228" s="28">
        <v>388637.05866470025</v>
      </c>
      <c r="F228" s="28">
        <v>506867.48032253573</v>
      </c>
      <c r="G228" s="28">
        <v>567820.57207159349</v>
      </c>
      <c r="H228" s="28">
        <v>551058.26860087144</v>
      </c>
      <c r="I228" s="28">
        <v>261054.79418042628</v>
      </c>
      <c r="J228" s="28">
        <v>467629.71110027749</v>
      </c>
      <c r="K228" s="28">
        <v>508956.04439620452</v>
      </c>
      <c r="L228" s="28">
        <v>106187.62283334217</v>
      </c>
      <c r="M228" s="90">
        <v>4014621.3189369771</v>
      </c>
      <c r="N228" s="28">
        <f>'GDP by Eco_Activity N''MN'!M228</f>
        <v>343930.12860128155</v>
      </c>
      <c r="O228" s="28">
        <f>'GDP by Eco_Activity N''MN'!N228</f>
        <v>190403.62637412094</v>
      </c>
      <c r="P228" s="28">
        <f>'GDP by Eco_Activity N''MN'!O228</f>
        <v>112618.06355711781</v>
      </c>
      <c r="Q228" s="28">
        <f>'GDP by Eco_Activity N''MN'!P228</f>
        <v>325316.68513561873</v>
      </c>
      <c r="R228" s="28">
        <f>'GDP by Eco_Activity N''MN'!Q228</f>
        <v>181896.73311937606</v>
      </c>
      <c r="S228" s="28">
        <f>'GDP by Eco_Activity N''MN'!R228</f>
        <v>131333.1361224979</v>
      </c>
      <c r="T228" s="28">
        <f>'GDP by Eco_Activity N''MN'!S228</f>
        <v>109665.42854279673</v>
      </c>
      <c r="U228" s="28">
        <f>'GDP by Eco_Activity N''MN'!T228</f>
        <v>158366.11005968932</v>
      </c>
      <c r="V228" s="28">
        <f>'GDP by Eco_Activity N''MN'!U228</f>
        <v>324535.08297574881</v>
      </c>
      <c r="W228" s="28">
        <f>'GDP by Eco_Activity N''MN'!V228</f>
        <v>304423.09614668007</v>
      </c>
      <c r="X228" s="28">
        <f>'GDP by Eco_Activity N''MN'!W228</f>
        <v>541224.63451906666</v>
      </c>
      <c r="Y228" s="90">
        <f t="shared" si="271"/>
        <v>2723712.7251539943</v>
      </c>
      <c r="Z228" s="98">
        <f t="shared" si="272"/>
        <v>6738334.0440909714</v>
      </c>
      <c r="AA228" s="94"/>
      <c r="AB228" s="22" t="s">
        <v>50</v>
      </c>
      <c r="AD228" s="37">
        <f t="shared" si="286"/>
        <v>10.140611614300939</v>
      </c>
      <c r="AE228" s="37">
        <f t="shared" si="287"/>
        <v>8.1530931790395549</v>
      </c>
      <c r="AF228" s="37">
        <f t="shared" si="288"/>
        <v>9.6565241466315594</v>
      </c>
      <c r="AG228" s="37">
        <f t="shared" si="289"/>
        <v>13.422451759497751</v>
      </c>
      <c r="AH228" s="37">
        <f t="shared" si="290"/>
        <v>21.876655383671206</v>
      </c>
      <c r="AI228" s="37">
        <f t="shared" si="291"/>
        <v>23.942243346662131</v>
      </c>
      <c r="AJ228" s="37">
        <f t="shared" si="292"/>
        <v>25.988974135845865</v>
      </c>
      <c r="AK228" s="37">
        <f t="shared" si="293"/>
        <v>21.157662766007448</v>
      </c>
      <c r="AL228" s="37">
        <f t="shared" si="294"/>
        <v>25.50025628359689</v>
      </c>
      <c r="AM228" s="37">
        <f t="shared" si="295"/>
        <v>14.579952757499031</v>
      </c>
      <c r="AN228" s="37">
        <f t="shared" si="244"/>
        <v>11.43726980770713</v>
      </c>
      <c r="AO228" s="104">
        <f t="shared" si="245"/>
        <v>16.63659800294052</v>
      </c>
      <c r="AP228" s="37">
        <f t="shared" si="246"/>
        <v>11.925675582500721</v>
      </c>
      <c r="AQ228" s="37">
        <f t="shared" si="247"/>
        <v>12.500815614568936</v>
      </c>
      <c r="AR228" s="37">
        <f t="shared" si="248"/>
        <v>9.5034933764603569</v>
      </c>
      <c r="AS228" s="37">
        <f t="shared" si="249"/>
        <v>16.130374743472547</v>
      </c>
      <c r="AT228" s="37">
        <f t="shared" si="250"/>
        <v>13.282920334644368</v>
      </c>
      <c r="AU228" s="37">
        <f t="shared" si="251"/>
        <v>11.559381106075426</v>
      </c>
      <c r="AV228" s="37">
        <f t="shared" si="252"/>
        <v>7.9965135651402646</v>
      </c>
      <c r="AW228" s="37">
        <f t="shared" si="253"/>
        <v>9.6813894821679227</v>
      </c>
      <c r="AX228" s="37">
        <f t="shared" si="254"/>
        <v>13.097569466931855</v>
      </c>
      <c r="AY228" s="37">
        <f t="shared" si="255"/>
        <v>11.093752770238979</v>
      </c>
      <c r="AZ228" s="37">
        <f t="shared" si="256"/>
        <v>5.1608806811459154</v>
      </c>
      <c r="BA228" s="104">
        <f t="shared" si="257"/>
        <v>9.4472886759367682</v>
      </c>
      <c r="BB228" s="110">
        <f t="shared" si="258"/>
        <v>12.722985800611561</v>
      </c>
      <c r="BC228" s="35" t="s">
        <v>50</v>
      </c>
      <c r="BD228" s="58">
        <v>11479495.600162854</v>
      </c>
      <c r="BE228" s="37">
        <f t="shared" si="275"/>
        <v>2.8175090126794071</v>
      </c>
      <c r="BF228" s="37">
        <f t="shared" si="276"/>
        <v>1.3791803085312491</v>
      </c>
      <c r="BG228" s="37">
        <f t="shared" si="277"/>
        <v>1.5214170279717389</v>
      </c>
      <c r="BH228" s="37">
        <f t="shared" si="278"/>
        <v>3.3854889814077445</v>
      </c>
      <c r="BI228" s="37">
        <f t="shared" si="279"/>
        <v>4.4154159553434127</v>
      </c>
      <c r="BJ228" s="37">
        <f t="shared" si="280"/>
        <v>4.9463895614328042</v>
      </c>
      <c r="BK228" s="37">
        <f t="shared" si="281"/>
        <v>4.8003700492994987</v>
      </c>
      <c r="BL228" s="37">
        <f t="shared" si="282"/>
        <v>2.2740963825686107</v>
      </c>
      <c r="BM228" s="37">
        <f t="shared" si="283"/>
        <v>4.0736085224305798</v>
      </c>
      <c r="BN228" s="37">
        <f t="shared" si="284"/>
        <v>4.4336098215759945</v>
      </c>
      <c r="BO228" s="37">
        <f t="shared" si="285"/>
        <v>0.92501993582223019</v>
      </c>
      <c r="BP228" s="103">
        <f t="shared" si="273"/>
        <v>34.972105559063273</v>
      </c>
      <c r="BQ228" s="33">
        <f t="shared" si="274"/>
        <v>2.9960386813197815</v>
      </c>
      <c r="BR228" s="33">
        <f t="shared" si="259"/>
        <v>1.6586410501470097</v>
      </c>
      <c r="BS228" s="33">
        <f t="shared" si="260"/>
        <v>0.98103668906428398</v>
      </c>
      <c r="BT228" s="33">
        <f t="shared" si="261"/>
        <v>2.8338935478228118</v>
      </c>
      <c r="BU228" s="33">
        <f t="shared" si="262"/>
        <v>1.5845359365510414</v>
      </c>
      <c r="BV228" s="33">
        <f t="shared" si="263"/>
        <v>1.1440671323628082</v>
      </c>
      <c r="BW228" s="33">
        <f t="shared" si="264"/>
        <v>0.95531574175820888</v>
      </c>
      <c r="BX228" s="33">
        <f t="shared" si="265"/>
        <v>1.3795563461642222</v>
      </c>
      <c r="BY228" s="33">
        <f t="shared" si="266"/>
        <v>2.8270848674844631</v>
      </c>
      <c r="BZ228" s="33">
        <f t="shared" si="267"/>
        <v>2.6518856468080476</v>
      </c>
      <c r="CA228" s="33">
        <f t="shared" si="268"/>
        <v>4.7147074520538039</v>
      </c>
      <c r="CB228" s="107">
        <f t="shared" si="269"/>
        <v>23.726763091536483</v>
      </c>
      <c r="CC228" s="60">
        <f t="shared" si="270"/>
        <v>58.698868650599756</v>
      </c>
    </row>
    <row r="229" spans="1:81" x14ac:dyDescent="0.2">
      <c r="A229" s="22" t="s">
        <v>51</v>
      </c>
      <c r="B229" s="22">
        <v>175339.07102068726</v>
      </c>
      <c r="C229" s="22">
        <v>64909.566837760758</v>
      </c>
      <c r="D229" s="22">
        <v>125890.84007125694</v>
      </c>
      <c r="E229" s="22">
        <v>252187.79178394499</v>
      </c>
      <c r="F229" s="22">
        <v>388107.01818000537</v>
      </c>
      <c r="G229" s="22">
        <v>420748.42627643328</v>
      </c>
      <c r="H229" s="22">
        <v>498933.22968447895</v>
      </c>
      <c r="I229" s="22">
        <v>211086.96900777429</v>
      </c>
      <c r="J229" s="22">
        <v>403176.85962822242</v>
      </c>
      <c r="K229" s="22">
        <v>341754.92180271022</v>
      </c>
      <c r="L229" s="22">
        <v>89117.201995552663</v>
      </c>
      <c r="M229" s="89">
        <v>2971251.8962888271</v>
      </c>
      <c r="N229" s="28">
        <f>'GDP by Eco_Activity N''MN'!M229</f>
        <v>248931.68893703303</v>
      </c>
      <c r="O229" s="28">
        <f>'GDP by Eco_Activity N''MN'!N229</f>
        <v>156319.52186314785</v>
      </c>
      <c r="P229" s="28">
        <f>'GDP by Eco_Activity N''MN'!O229</f>
        <v>81063.221195247592</v>
      </c>
      <c r="Q229" s="28">
        <f>'GDP by Eco_Activity N''MN'!P229</f>
        <v>286222.27910044702</v>
      </c>
      <c r="R229" s="28">
        <f>'GDP by Eco_Activity N''MN'!Q229</f>
        <v>79690.659185767843</v>
      </c>
      <c r="S229" s="28">
        <f>'GDP by Eco_Activity N''MN'!R229</f>
        <v>104481.52381059417</v>
      </c>
      <c r="T229" s="28">
        <f>'GDP by Eco_Activity N''MN'!S229</f>
        <v>98672.897425710689</v>
      </c>
      <c r="U229" s="28">
        <f>'GDP by Eco_Activity N''MN'!T229</f>
        <v>132935.70399267643</v>
      </c>
      <c r="V229" s="28">
        <f>'GDP by Eco_Activity N''MN'!U229</f>
        <v>275370.48206343804</v>
      </c>
      <c r="W229" s="28">
        <f>'GDP by Eco_Activity N''MN'!V229</f>
        <v>207402.73239820573</v>
      </c>
      <c r="X229" s="28">
        <f>'GDP by Eco_Activity N''MN'!W229</f>
        <v>369012.51772428682</v>
      </c>
      <c r="Y229" s="90">
        <f t="shared" si="271"/>
        <v>2040103.2276965552</v>
      </c>
      <c r="Z229" s="98">
        <f t="shared" si="272"/>
        <v>5011355.1239853818</v>
      </c>
      <c r="AA229" s="93"/>
      <c r="AB229" s="22" t="s">
        <v>51</v>
      </c>
      <c r="AD229" s="37">
        <f t="shared" si="286"/>
        <v>5.4973669977104391</v>
      </c>
      <c r="AE229" s="37">
        <f t="shared" si="287"/>
        <v>3.3426219672219197</v>
      </c>
      <c r="AF229" s="37">
        <f t="shared" si="288"/>
        <v>6.9605552302352933</v>
      </c>
      <c r="AG229" s="37">
        <f t="shared" si="289"/>
        <v>8.7098705439582957</v>
      </c>
      <c r="AH229" s="37">
        <f t="shared" si="290"/>
        <v>16.750894106099352</v>
      </c>
      <c r="AI229" s="37">
        <f t="shared" si="291"/>
        <v>17.740923286529608</v>
      </c>
      <c r="AJ229" s="37">
        <f t="shared" si="292"/>
        <v>23.530656448920332</v>
      </c>
      <c r="AK229" s="37">
        <f t="shared" si="293"/>
        <v>17.107929078975022</v>
      </c>
      <c r="AL229" s="37">
        <f t="shared" si="294"/>
        <v>21.985586039743271</v>
      </c>
      <c r="AM229" s="37">
        <f t="shared" si="295"/>
        <v>9.7901786792561953</v>
      </c>
      <c r="AN229" s="37">
        <f t="shared" si="244"/>
        <v>9.598646777607609</v>
      </c>
      <c r="AO229" s="104">
        <f t="shared" si="245"/>
        <v>12.312873229378654</v>
      </c>
      <c r="AP229" s="37">
        <f t="shared" si="246"/>
        <v>8.6316327579100562</v>
      </c>
      <c r="AQ229" s="37">
        <f t="shared" si="247"/>
        <v>10.263047805240683</v>
      </c>
      <c r="AR229" s="37">
        <f t="shared" si="248"/>
        <v>6.8406768982744213</v>
      </c>
      <c r="AS229" s="37">
        <f t="shared" si="249"/>
        <v>14.191933069452952</v>
      </c>
      <c r="AT229" s="37">
        <f t="shared" si="250"/>
        <v>5.8193715699399391</v>
      </c>
      <c r="AU229" s="37">
        <f t="shared" si="251"/>
        <v>9.1960169986625395</v>
      </c>
      <c r="AV229" s="37">
        <f t="shared" si="252"/>
        <v>7.1949672131037019</v>
      </c>
      <c r="AW229" s="37">
        <f t="shared" si="253"/>
        <v>8.126753419366084</v>
      </c>
      <c r="AX229" s="37">
        <f t="shared" si="254"/>
        <v>11.113387141068829</v>
      </c>
      <c r="AY229" s="37">
        <f t="shared" si="255"/>
        <v>7.5581474146399819</v>
      </c>
      <c r="AZ229" s="37">
        <f t="shared" si="256"/>
        <v>3.5187414843313012</v>
      </c>
      <c r="BA229" s="104">
        <f t="shared" si="257"/>
        <v>7.0761662721497283</v>
      </c>
      <c r="BB229" s="110">
        <f t="shared" si="258"/>
        <v>9.462190456437872</v>
      </c>
      <c r="BC229" s="47" t="s">
        <v>51</v>
      </c>
      <c r="BD229" s="58">
        <v>8529392.5219026804</v>
      </c>
      <c r="BE229" s="37">
        <f t="shared" si="275"/>
        <v>2.0557040911229372</v>
      </c>
      <c r="BF229" s="37">
        <f t="shared" si="276"/>
        <v>0.76101043152931558</v>
      </c>
      <c r="BG229" s="37">
        <f t="shared" si="277"/>
        <v>1.4759649031039557</v>
      </c>
      <c r="BH229" s="37">
        <f t="shared" si="278"/>
        <v>2.956691125849237</v>
      </c>
      <c r="BI229" s="37">
        <f t="shared" si="279"/>
        <v>4.5502304787050534</v>
      </c>
      <c r="BJ229" s="37">
        <f t="shared" si="280"/>
        <v>4.9329237128668986</v>
      </c>
      <c r="BK229" s="37">
        <f t="shared" si="281"/>
        <v>5.8495752001477852</v>
      </c>
      <c r="BL229" s="37">
        <f t="shared" si="282"/>
        <v>2.4748183234119279</v>
      </c>
      <c r="BM229" s="37">
        <f t="shared" si="283"/>
        <v>4.7269117770451068</v>
      </c>
      <c r="BN229" s="37">
        <f t="shared" si="284"/>
        <v>4.006790881356622</v>
      </c>
      <c r="BO229" s="37">
        <f t="shared" si="285"/>
        <v>1.0448247254034568</v>
      </c>
      <c r="BP229" s="103">
        <f t="shared" si="273"/>
        <v>34.835445650542297</v>
      </c>
      <c r="BQ229" s="33">
        <f t="shared" si="274"/>
        <v>2.9185160408294002</v>
      </c>
      <c r="BR229" s="33">
        <f t="shared" si="259"/>
        <v>1.8327157703404313</v>
      </c>
      <c r="BS229" s="33">
        <f t="shared" si="260"/>
        <v>0.95039853057629653</v>
      </c>
      <c r="BT229" s="33">
        <f t="shared" si="261"/>
        <v>3.3557170497834994</v>
      </c>
      <c r="BU229" s="33">
        <f t="shared" si="262"/>
        <v>0.93430638795353482</v>
      </c>
      <c r="BV229" s="33">
        <f t="shared" si="263"/>
        <v>1.2249585599712454</v>
      </c>
      <c r="BW229" s="33">
        <f t="shared" si="264"/>
        <v>1.1568572694049188</v>
      </c>
      <c r="BX229" s="33">
        <f t="shared" si="265"/>
        <v>1.5585600457630482</v>
      </c>
      <c r="BY229" s="33">
        <f t="shared" si="266"/>
        <v>3.2284887974883612</v>
      </c>
      <c r="BZ229" s="33">
        <f t="shared" si="267"/>
        <v>2.4316237277814916</v>
      </c>
      <c r="CA229" s="33">
        <f t="shared" si="268"/>
        <v>4.3263634165820983</v>
      </c>
      <c r="CB229" s="107">
        <f t="shared" si="269"/>
        <v>23.918505596474326</v>
      </c>
      <c r="CC229" s="60">
        <f t="shared" si="270"/>
        <v>58.753951247016623</v>
      </c>
    </row>
    <row r="230" spans="1:81" x14ac:dyDescent="0.2">
      <c r="A230" s="22" t="s">
        <v>52</v>
      </c>
      <c r="B230" s="22">
        <v>889.83739497160047</v>
      </c>
      <c r="C230" s="22">
        <v>523.96895169181778</v>
      </c>
      <c r="D230" s="22">
        <v>488.97738582024476</v>
      </c>
      <c r="E230" s="22">
        <v>1036.5600374055291</v>
      </c>
      <c r="F230" s="22">
        <v>1439.0705134268851</v>
      </c>
      <c r="G230" s="22">
        <v>1119.3229111068131</v>
      </c>
      <c r="H230" s="22">
        <v>1381.4773189317227</v>
      </c>
      <c r="I230" s="22">
        <v>618.72332066275771</v>
      </c>
      <c r="J230" s="22">
        <v>1738.0462317695724</v>
      </c>
      <c r="K230" s="22">
        <v>1153.4498808929916</v>
      </c>
      <c r="L230" s="22">
        <v>612.91221835084912</v>
      </c>
      <c r="M230" s="89">
        <v>11002.346165030784</v>
      </c>
      <c r="N230" s="28">
        <f>'GDP by Eco_Activity N''MN'!M230</f>
        <v>2180.7222952858601</v>
      </c>
      <c r="O230" s="28">
        <f>'GDP by Eco_Activity N''MN'!N230</f>
        <v>304.33245705000013</v>
      </c>
      <c r="P230" s="28">
        <f>'GDP by Eco_Activity N''MN'!O230</f>
        <v>344.24587630000008</v>
      </c>
      <c r="Q230" s="28">
        <f>'GDP by Eco_Activity N''MN'!P230</f>
        <v>422.26486132110006</v>
      </c>
      <c r="R230" s="28">
        <f>'GDP by Eco_Activity N''MN'!Q230</f>
        <v>232.53888989752602</v>
      </c>
      <c r="S230" s="28">
        <f>'GDP by Eco_Activity N''MN'!R230</f>
        <v>325.52685470965804</v>
      </c>
      <c r="T230" s="28">
        <f>'GDP by Eco_Activity N''MN'!S230</f>
        <v>222.45374573026004</v>
      </c>
      <c r="U230" s="28">
        <f>'GDP by Eco_Activity N''MN'!T230</f>
        <v>312.32145700000012</v>
      </c>
      <c r="V230" s="28">
        <f>'GDP by Eco_Activity N''MN'!U230</f>
        <v>317.95487908000007</v>
      </c>
      <c r="W230" s="28">
        <f>'GDP by Eco_Activity N''MN'!V230</f>
        <v>667.2587400000001</v>
      </c>
      <c r="X230" s="28">
        <f>'GDP by Eco_Activity N''MN'!W230</f>
        <v>989.81498292110007</v>
      </c>
      <c r="Y230" s="90">
        <f t="shared" si="271"/>
        <v>6319.4350392955039</v>
      </c>
      <c r="Z230" s="98">
        <f t="shared" si="272"/>
        <v>17321.781204326289</v>
      </c>
      <c r="AA230" s="93"/>
      <c r="AB230" s="22" t="s">
        <v>52</v>
      </c>
      <c r="AD230" s="37">
        <f t="shared" si="286"/>
        <v>2.7898874449199945E-2</v>
      </c>
      <c r="AE230" s="37">
        <f t="shared" si="287"/>
        <v>2.6982619256186856E-2</v>
      </c>
      <c r="AF230" s="37">
        <f t="shared" si="288"/>
        <v>2.703575652058085E-2</v>
      </c>
      <c r="AG230" s="37">
        <f t="shared" si="289"/>
        <v>3.5799923830482167E-2</v>
      </c>
      <c r="AH230" s="37">
        <f t="shared" si="290"/>
        <v>6.2111007151237504E-2</v>
      </c>
      <c r="AI230" s="37">
        <f t="shared" si="291"/>
        <v>4.7196425841779167E-2</v>
      </c>
      <c r="AJ230" s="37">
        <f t="shared" si="292"/>
        <v>6.5153143245870987E-2</v>
      </c>
      <c r="AK230" s="37">
        <f t="shared" si="293"/>
        <v>5.0145561988795884E-2</v>
      </c>
      <c r="AL230" s="37">
        <f t="shared" si="294"/>
        <v>9.4777177948301733E-2</v>
      </c>
      <c r="AM230" s="37">
        <f t="shared" si="295"/>
        <v>3.3042627073058321E-2</v>
      </c>
      <c r="AN230" s="37">
        <f t="shared" si="244"/>
        <v>6.6015626140543585E-2</v>
      </c>
      <c r="AO230" s="104">
        <f t="shared" si="245"/>
        <v>4.5593742396923903E-2</v>
      </c>
      <c r="AP230" s="37">
        <f t="shared" si="246"/>
        <v>7.5615901214792849E-2</v>
      </c>
      <c r="AQ230" s="37">
        <f t="shared" si="247"/>
        <v>1.9980732528883466E-2</v>
      </c>
      <c r="AR230" s="37">
        <f t="shared" si="248"/>
        <v>2.9049854898557888E-2</v>
      </c>
      <c r="AS230" s="37">
        <f t="shared" si="249"/>
        <v>2.0937415033816371E-2</v>
      </c>
      <c r="AT230" s="37">
        <f t="shared" si="250"/>
        <v>1.6981039165713585E-2</v>
      </c>
      <c r="AU230" s="37">
        <f t="shared" si="251"/>
        <v>2.8651481910408619E-2</v>
      </c>
      <c r="AV230" s="37">
        <f t="shared" si="252"/>
        <v>1.6220739926749959E-2</v>
      </c>
      <c r="AW230" s="37">
        <f t="shared" si="253"/>
        <v>1.9093135947555358E-2</v>
      </c>
      <c r="AX230" s="37">
        <f t="shared" si="254"/>
        <v>1.2832005951145226E-2</v>
      </c>
      <c r="AY230" s="37">
        <f t="shared" si="255"/>
        <v>2.4316169137753186E-2</v>
      </c>
      <c r="AZ230" s="37">
        <f t="shared" si="256"/>
        <v>9.4384414482639734E-3</v>
      </c>
      <c r="BA230" s="104">
        <f t="shared" si="257"/>
        <v>2.1919171773770313E-2</v>
      </c>
      <c r="BB230" s="110">
        <f t="shared" si="258"/>
        <v>3.2706122145607336E-2</v>
      </c>
      <c r="BC230" s="47" t="s">
        <v>52</v>
      </c>
      <c r="BD230" s="58">
        <v>29820.961529363867</v>
      </c>
      <c r="BE230" s="37">
        <f t="shared" si="275"/>
        <v>2.9839326075901424</v>
      </c>
      <c r="BF230" s="37">
        <f t="shared" si="276"/>
        <v>1.7570491520733835</v>
      </c>
      <c r="BG230" s="37">
        <f t="shared" si="277"/>
        <v>1.6397103270421458</v>
      </c>
      <c r="BH230" s="37">
        <f t="shared" si="278"/>
        <v>3.4759443835667656</v>
      </c>
      <c r="BI230" s="37">
        <f t="shared" si="279"/>
        <v>4.8257012504773611</v>
      </c>
      <c r="BJ230" s="37">
        <f t="shared" si="280"/>
        <v>3.753476929322507</v>
      </c>
      <c r="BK230" s="37">
        <f t="shared" si="281"/>
        <v>4.6325713460695113</v>
      </c>
      <c r="BL230" s="37">
        <f t="shared" si="282"/>
        <v>2.0747933296970262</v>
      </c>
      <c r="BM230" s="37">
        <f t="shared" si="283"/>
        <v>5.8282702590195381</v>
      </c>
      <c r="BN230" s="37">
        <f t="shared" si="284"/>
        <v>3.8679164645889155</v>
      </c>
      <c r="BO230" s="37">
        <f t="shared" si="285"/>
        <v>2.0553066934053472</v>
      </c>
      <c r="BP230" s="103">
        <f t="shared" si="273"/>
        <v>36.894672742852642</v>
      </c>
      <c r="BQ230" s="33">
        <f t="shared" si="274"/>
        <v>7.3127162353184474</v>
      </c>
      <c r="BR230" s="33">
        <f t="shared" si="259"/>
        <v>1.0205320064892356</v>
      </c>
      <c r="BS230" s="33">
        <f t="shared" si="260"/>
        <v>1.1543755085195051</v>
      </c>
      <c r="BT230" s="33">
        <f t="shared" si="261"/>
        <v>1.4160001544729122</v>
      </c>
      <c r="BU230" s="33">
        <f t="shared" si="262"/>
        <v>0.77978334021373341</v>
      </c>
      <c r="BV230" s="33">
        <f t="shared" si="263"/>
        <v>1.0916041536391135</v>
      </c>
      <c r="BW230" s="33">
        <f t="shared" si="264"/>
        <v>0.74596436305789826</v>
      </c>
      <c r="BX230" s="33">
        <f t="shared" si="265"/>
        <v>1.0473218869635237</v>
      </c>
      <c r="BY230" s="33">
        <f t="shared" si="266"/>
        <v>1.0662126999725303</v>
      </c>
      <c r="BZ230" s="33">
        <f t="shared" si="267"/>
        <v>2.2375493806360636</v>
      </c>
      <c r="CA230" s="33">
        <f t="shared" si="268"/>
        <v>3.3191920453217345</v>
      </c>
      <c r="CB230" s="107">
        <f t="shared" si="269"/>
        <v>21.191251774604694</v>
      </c>
      <c r="CC230" s="60">
        <f t="shared" si="270"/>
        <v>58.085924517457336</v>
      </c>
    </row>
    <row r="231" spans="1:81" x14ac:dyDescent="0.2">
      <c r="A231" s="22" t="s">
        <v>53</v>
      </c>
      <c r="B231" s="22">
        <v>32827.515239974098</v>
      </c>
      <c r="C231" s="22">
        <v>18652.161002233399</v>
      </c>
      <c r="D231" s="22">
        <v>19978.241503350098</v>
      </c>
      <c r="E231" s="22">
        <v>52521.610022334004</v>
      </c>
      <c r="F231" s="22">
        <v>61216.236226637557</v>
      </c>
      <c r="G231" s="22">
        <v>54555.391237212083</v>
      </c>
      <c r="H231" s="22">
        <v>19630.402505583599</v>
      </c>
      <c r="I231" s="22">
        <v>27304.322004466801</v>
      </c>
      <c r="J231" s="22">
        <v>52119.434172669004</v>
      </c>
      <c r="K231" s="22">
        <v>46239.105904243501</v>
      </c>
      <c r="L231" s="22">
        <v>13118.195426024895</v>
      </c>
      <c r="M231" s="89">
        <v>398162.61524472904</v>
      </c>
      <c r="N231" s="28">
        <f>'GDP by Eco_Activity N''MN'!M231</f>
        <v>57397.928063789725</v>
      </c>
      <c r="O231" s="28">
        <f>'GDP by Eco_Activity N''MN'!N231</f>
        <v>8351.0530476879212</v>
      </c>
      <c r="P231" s="28">
        <f>'GDP by Eco_Activity N''MN'!O231</f>
        <v>11355.812154397054</v>
      </c>
      <c r="Q231" s="28">
        <f>'GDP by Eco_Activity N''MN'!P231</f>
        <v>17750.473706706947</v>
      </c>
      <c r="R231" s="28">
        <f>'GDP by Eco_Activity N''MN'!Q231</f>
        <v>78081.824765330544</v>
      </c>
      <c r="S231" s="28">
        <f>'GDP by Eco_Activity N''MN'!R231</f>
        <v>471.92377115113959</v>
      </c>
      <c r="T231" s="28">
        <f>'GDP by Eco_Activity N''MN'!S231</f>
        <v>279.55713226658099</v>
      </c>
      <c r="U231" s="28">
        <f>'GDP by Eco_Activity N''MN'!T231</f>
        <v>6299.2538468222492</v>
      </c>
      <c r="V231" s="28">
        <f>'GDP by Eco_Activity N''MN'!U231</f>
        <v>19060.789457816001</v>
      </c>
      <c r="W231" s="28">
        <f>'GDP by Eco_Activity N''MN'!V231</f>
        <v>19563.295758280048</v>
      </c>
      <c r="X231" s="28">
        <f>'GDP by Eco_Activity N''MN'!W231</f>
        <v>27760.221832419968</v>
      </c>
      <c r="Y231" s="90">
        <f t="shared" si="271"/>
        <v>246372.1335366682</v>
      </c>
      <c r="Z231" s="98">
        <f t="shared" si="272"/>
        <v>644534.74878139724</v>
      </c>
      <c r="AA231" s="93"/>
      <c r="AB231" s="22" t="s">
        <v>53</v>
      </c>
      <c r="AD231" s="37">
        <f t="shared" si="286"/>
        <v>1.0292338030910297</v>
      </c>
      <c r="AE231" s="37">
        <f t="shared" si="287"/>
        <v>0.9605228649585642</v>
      </c>
      <c r="AF231" s="37">
        <f t="shared" si="288"/>
        <v>1.1046050158084302</v>
      </c>
      <c r="AG231" s="37">
        <f t="shared" si="289"/>
        <v>1.8139515034363956</v>
      </c>
      <c r="AH231" s="37">
        <f t="shared" si="290"/>
        <v>2.6421235447249045</v>
      </c>
      <c r="AI231" s="37">
        <f t="shared" si="291"/>
        <v>2.300336615329607</v>
      </c>
      <c r="AJ231" s="37">
        <f t="shared" si="292"/>
        <v>0.92580776310494362</v>
      </c>
      <c r="AK231" s="37">
        <f t="shared" si="293"/>
        <v>2.2129286644156192</v>
      </c>
      <c r="AL231" s="37">
        <f t="shared" si="294"/>
        <v>2.8421182341729279</v>
      </c>
      <c r="AM231" s="37">
        <f t="shared" si="295"/>
        <v>1.3246015781827549</v>
      </c>
      <c r="AN231" s="37">
        <f t="shared" si="244"/>
        <v>1.4129362394066698</v>
      </c>
      <c r="AO231" s="104">
        <f t="shared" si="245"/>
        <v>1.6499865973361609</v>
      </c>
      <c r="AP231" s="37">
        <f t="shared" si="246"/>
        <v>1.9902561952925675</v>
      </c>
      <c r="AQ231" s="37">
        <f t="shared" si="247"/>
        <v>0.54828248980671568</v>
      </c>
      <c r="AR231" s="37">
        <f t="shared" si="248"/>
        <v>0.95828219900891343</v>
      </c>
      <c r="AS231" s="37">
        <f t="shared" si="249"/>
        <v>0.88013251654761215</v>
      </c>
      <c r="AT231" s="37">
        <f t="shared" si="250"/>
        <v>5.7018872200463244</v>
      </c>
      <c r="AU231" s="37">
        <f t="shared" si="251"/>
        <v>4.1536712552605048E-2</v>
      </c>
      <c r="AV231" s="37">
        <f t="shared" si="252"/>
        <v>2.0384568136977036E-2</v>
      </c>
      <c r="AW231" s="37">
        <f t="shared" si="253"/>
        <v>0.38509204977722106</v>
      </c>
      <c r="AX231" s="37">
        <f t="shared" si="254"/>
        <v>0.76925431829803981</v>
      </c>
      <c r="AY231" s="37">
        <f t="shared" si="255"/>
        <v>0.71292345837272508</v>
      </c>
      <c r="AZ231" s="37">
        <f t="shared" si="256"/>
        <v>0.26470929706769314</v>
      </c>
      <c r="BA231" s="104">
        <f t="shared" si="257"/>
        <v>0.85454998456041331</v>
      </c>
      <c r="BB231" s="110">
        <f t="shared" si="258"/>
        <v>1.2169783218060577</v>
      </c>
      <c r="BC231" s="47" t="s">
        <v>53</v>
      </c>
      <c r="BD231" s="58">
        <v>1199978.7194947978</v>
      </c>
      <c r="BE231" s="37">
        <f t="shared" si="275"/>
        <v>2.735674783782398</v>
      </c>
      <c r="BF231" s="37">
        <f t="shared" si="276"/>
        <v>1.5543743150783651</v>
      </c>
      <c r="BG231" s="37">
        <f t="shared" si="277"/>
        <v>1.6648829832383298</v>
      </c>
      <c r="BH231" s="37">
        <f t="shared" si="278"/>
        <v>4.3768784536817522</v>
      </c>
      <c r="BI231" s="37">
        <f t="shared" si="279"/>
        <v>5.10144348663201</v>
      </c>
      <c r="BJ231" s="37">
        <f t="shared" si="280"/>
        <v>4.5463632271895964</v>
      </c>
      <c r="BK231" s="37">
        <f t="shared" si="281"/>
        <v>1.6358958860410611</v>
      </c>
      <c r="BL231" s="37">
        <f t="shared" si="282"/>
        <v>2.2754005184327082</v>
      </c>
      <c r="BM231" s="37">
        <f t="shared" si="283"/>
        <v>4.3433632051918201</v>
      </c>
      <c r="BN231" s="37">
        <f t="shared" si="284"/>
        <v>3.8533271593108416</v>
      </c>
      <c r="BO231" s="37">
        <f t="shared" si="285"/>
        <v>1.0932023387504552</v>
      </c>
      <c r="BP231" s="103">
        <f t="shared" si="273"/>
        <v>33.180806357329338</v>
      </c>
      <c r="BQ231" s="33">
        <f t="shared" si="274"/>
        <v>4.783245496883044</v>
      </c>
      <c r="BR231" s="33">
        <f t="shared" si="259"/>
        <v>0.69593342881978715</v>
      </c>
      <c r="BS231" s="33">
        <f t="shared" si="260"/>
        <v>0.94633446159594869</v>
      </c>
      <c r="BT231" s="33">
        <f t="shared" si="261"/>
        <v>1.4792323745691143</v>
      </c>
      <c r="BU231" s="33">
        <f t="shared" si="262"/>
        <v>6.5069341228154221</v>
      </c>
      <c r="BV231" s="33">
        <f t="shared" si="263"/>
        <v>3.9327678356648188E-2</v>
      </c>
      <c r="BW231" s="33">
        <f t="shared" si="264"/>
        <v>2.3296840829333802E-2</v>
      </c>
      <c r="BX231" s="33">
        <f t="shared" si="265"/>
        <v>0.52494712985196057</v>
      </c>
      <c r="BY231" s="33">
        <f t="shared" si="266"/>
        <v>1.5884272902640117</v>
      </c>
      <c r="BZ231" s="33">
        <f t="shared" si="267"/>
        <v>1.6303035579261254</v>
      </c>
      <c r="CA231" s="33">
        <f t="shared" si="268"/>
        <v>2.3133928445087157</v>
      </c>
      <c r="CB231" s="107">
        <f t="shared" si="269"/>
        <v>20.531375226420113</v>
      </c>
      <c r="CC231" s="60">
        <f t="shared" si="270"/>
        <v>53.712181583749455</v>
      </c>
    </row>
    <row r="232" spans="1:81" x14ac:dyDescent="0.2">
      <c r="A232" s="22" t="s">
        <v>54</v>
      </c>
      <c r="B232" s="22">
        <v>114379.39948909146</v>
      </c>
      <c r="C232" s="22">
        <v>74237.246044471249</v>
      </c>
      <c r="D232" s="22">
        <v>28292.941825716949</v>
      </c>
      <c r="E232" s="22">
        <v>82891.096821015672</v>
      </c>
      <c r="F232" s="22">
        <v>56105.155402465913</v>
      </c>
      <c r="G232" s="22">
        <v>91397.43164684136</v>
      </c>
      <c r="H232" s="22">
        <v>31113.159091877125</v>
      </c>
      <c r="I232" s="22">
        <v>22044.779847522404</v>
      </c>
      <c r="J232" s="22">
        <v>10595.371067616521</v>
      </c>
      <c r="K232" s="22">
        <v>119808.56680835785</v>
      </c>
      <c r="L232" s="22">
        <v>3339.3131934137814</v>
      </c>
      <c r="M232" s="89">
        <v>634204.46123839018</v>
      </c>
      <c r="N232" s="28">
        <f>'GDP by Eco_Activity N''MN'!M232</f>
        <v>35419.789305172919</v>
      </c>
      <c r="O232" s="28">
        <f>'GDP by Eco_Activity N''MN'!N232</f>
        <v>25428.719006235147</v>
      </c>
      <c r="P232" s="28">
        <f>'GDP by Eco_Activity N''MN'!O232</f>
        <v>19854.784331173167</v>
      </c>
      <c r="Q232" s="28">
        <f>'GDP by Eco_Activity N''MN'!P232</f>
        <v>20921.667467143656</v>
      </c>
      <c r="R232" s="28">
        <f>'GDP by Eco_Activity N''MN'!Q232</f>
        <v>23891.710278380124</v>
      </c>
      <c r="S232" s="28">
        <f>'GDP by Eco_Activity N''MN'!R232</f>
        <v>26054.161686042935</v>
      </c>
      <c r="T232" s="28">
        <f>'GDP by Eco_Activity N''MN'!S232</f>
        <v>10490.520239089192</v>
      </c>
      <c r="U232" s="28">
        <f>'GDP by Eco_Activity N''MN'!T232</f>
        <v>18818.830763190625</v>
      </c>
      <c r="V232" s="28">
        <f>'GDP by Eco_Activity N''MN'!U232</f>
        <v>29785.856575414782</v>
      </c>
      <c r="W232" s="28">
        <f>'GDP by Eco_Activity N''MN'!V232</f>
        <v>76789.809250194274</v>
      </c>
      <c r="X232" s="28">
        <f>'GDP by Eco_Activity N''MN'!W232</f>
        <v>143462.07997943874</v>
      </c>
      <c r="Y232" s="90">
        <f t="shared" si="271"/>
        <v>430917.92888147553</v>
      </c>
      <c r="Z232" s="98">
        <f t="shared" si="272"/>
        <v>1065122.3901198658</v>
      </c>
      <c r="AA232" s="93"/>
      <c r="AB232" s="22" t="s">
        <v>54</v>
      </c>
      <c r="AD232" s="37">
        <f t="shared" si="286"/>
        <v>3.5861119390502698</v>
      </c>
      <c r="AE232" s="37">
        <f t="shared" si="287"/>
        <v>3.8229657276028854</v>
      </c>
      <c r="AF232" s="37">
        <f t="shared" si="288"/>
        <v>1.5643281440672552</v>
      </c>
      <c r="AG232" s="37">
        <f t="shared" si="289"/>
        <v>2.8628297882725748</v>
      </c>
      <c r="AH232" s="37">
        <f t="shared" si="290"/>
        <v>2.4215267256957116</v>
      </c>
      <c r="AI232" s="37">
        <f t="shared" si="291"/>
        <v>3.8537870189611385</v>
      </c>
      <c r="AJ232" s="37">
        <f t="shared" si="292"/>
        <v>1.4673567805747167</v>
      </c>
      <c r="AK232" s="37">
        <f t="shared" si="293"/>
        <v>1.7866594606280082</v>
      </c>
      <c r="AL232" s="37">
        <f t="shared" si="294"/>
        <v>0.57777483173238975</v>
      </c>
      <c r="AM232" s="37">
        <f t="shared" si="295"/>
        <v>3.4321298729870247</v>
      </c>
      <c r="AN232" s="37">
        <f t="shared" si="244"/>
        <v>0.35967116455230885</v>
      </c>
      <c r="AO232" s="104">
        <f t="shared" si="245"/>
        <v>2.6281444338287794</v>
      </c>
      <c r="AP232" s="37">
        <f t="shared" si="246"/>
        <v>1.2281707280833056</v>
      </c>
      <c r="AQ232" s="37">
        <f t="shared" si="247"/>
        <v>1.6695045869926533</v>
      </c>
      <c r="AR232" s="37">
        <f t="shared" si="248"/>
        <v>1.6754844242784648</v>
      </c>
      <c r="AS232" s="37">
        <f t="shared" si="249"/>
        <v>1.0373717424381668</v>
      </c>
      <c r="AT232" s="37">
        <f t="shared" si="250"/>
        <v>1.7446805054923891</v>
      </c>
      <c r="AU232" s="37">
        <f t="shared" si="251"/>
        <v>2.2931759129498723</v>
      </c>
      <c r="AV232" s="37">
        <f t="shared" si="252"/>
        <v>0.76494104397283458</v>
      </c>
      <c r="AW232" s="37">
        <f t="shared" si="253"/>
        <v>1.1504508770770603</v>
      </c>
      <c r="AX232" s="37">
        <f t="shared" si="254"/>
        <v>1.202096001613842</v>
      </c>
      <c r="AY232" s="37">
        <f t="shared" si="255"/>
        <v>2.7983657280885188</v>
      </c>
      <c r="AZ232" s="37">
        <f t="shared" si="256"/>
        <v>1.3679914582986568</v>
      </c>
      <c r="BA232" s="104">
        <f t="shared" si="257"/>
        <v>1.4946532474528575</v>
      </c>
      <c r="BB232" s="110">
        <f t="shared" si="258"/>
        <v>2.0111109002220231</v>
      </c>
      <c r="BC232" s="40" t="s">
        <v>54</v>
      </c>
      <c r="BD232" s="58">
        <v>1720303.3972360143</v>
      </c>
      <c r="BE232" s="37">
        <f t="shared" si="275"/>
        <v>6.6487922812256919</v>
      </c>
      <c r="BF232" s="37">
        <f t="shared" si="276"/>
        <v>4.3153577539721839</v>
      </c>
      <c r="BG232" s="37">
        <f t="shared" si="277"/>
        <v>1.6446483725588636</v>
      </c>
      <c r="BH232" s="37">
        <f t="shared" si="278"/>
        <v>4.818399879590749</v>
      </c>
      <c r="BI232" s="37">
        <f t="shared" si="279"/>
        <v>3.2613523575323531</v>
      </c>
      <c r="BJ232" s="37">
        <f t="shared" si="280"/>
        <v>5.3128670090222601</v>
      </c>
      <c r="BK232" s="37">
        <f t="shared" si="281"/>
        <v>1.8085855751878519</v>
      </c>
      <c r="BL232" s="37">
        <f t="shared" si="282"/>
        <v>1.2814472076810068</v>
      </c>
      <c r="BM232" s="37">
        <f t="shared" si="283"/>
        <v>0.61590130465590809</v>
      </c>
      <c r="BN232" s="37">
        <f t="shared" si="284"/>
        <v>6.9643858752387793</v>
      </c>
      <c r="BO232" s="37">
        <f t="shared" si="285"/>
        <v>0.19411187577604078</v>
      </c>
      <c r="BP232" s="103">
        <f t="shared" si="273"/>
        <v>36.865849492441683</v>
      </c>
      <c r="BQ232" s="33">
        <f t="shared" si="274"/>
        <v>2.0589268940630685</v>
      </c>
      <c r="BR232" s="33">
        <f t="shared" si="259"/>
        <v>1.4781531587446197</v>
      </c>
      <c r="BS232" s="33">
        <f t="shared" si="260"/>
        <v>1.154144342391787</v>
      </c>
      <c r="BT232" s="33">
        <f t="shared" si="261"/>
        <v>1.2161614922552724</v>
      </c>
      <c r="BU232" s="33">
        <f t="shared" si="262"/>
        <v>1.3888079461312799</v>
      </c>
      <c r="BV232" s="33">
        <f t="shared" si="263"/>
        <v>1.5145096921800985</v>
      </c>
      <c r="BW232" s="33">
        <f t="shared" si="264"/>
        <v>0.60980640135595587</v>
      </c>
      <c r="BX232" s="33">
        <f t="shared" si="265"/>
        <v>1.0939251060845754</v>
      </c>
      <c r="BY232" s="33">
        <f t="shared" si="266"/>
        <v>1.7314304339148126</v>
      </c>
      <c r="BZ232" s="33">
        <f t="shared" si="267"/>
        <v>4.4637364184463806</v>
      </c>
      <c r="CA232" s="33">
        <f t="shared" si="268"/>
        <v>8.3393475947287623</v>
      </c>
      <c r="CB232" s="107">
        <f t="shared" si="269"/>
        <v>25.048949480296614</v>
      </c>
      <c r="CC232" s="60">
        <f t="shared" si="270"/>
        <v>61.914798972738296</v>
      </c>
    </row>
    <row r="233" spans="1:81" x14ac:dyDescent="0.2">
      <c r="A233" s="22" t="s">
        <v>55</v>
      </c>
      <c r="B233" s="22">
        <v>4364.7847282298599</v>
      </c>
      <c r="C233" s="22">
        <v>3262.7851314132899</v>
      </c>
      <c r="D233" s="22">
        <v>6378.90067037259</v>
      </c>
      <c r="E233" s="22">
        <v>3571.8052628738901</v>
      </c>
      <c r="F233" s="22">
        <v>4466.5130049646405</v>
      </c>
      <c r="G233" s="22">
        <v>5877.0314740930589</v>
      </c>
      <c r="H233" s="22">
        <v>2686.8792667796301</v>
      </c>
      <c r="I233" s="22">
        <v>2314.9926818920899</v>
      </c>
      <c r="J233" s="22">
        <v>3083.0656314678499</v>
      </c>
      <c r="K233" s="22">
        <v>3286.7798350051398</v>
      </c>
      <c r="L233" s="22">
        <v>2027.88609806249</v>
      </c>
      <c r="M233" s="89">
        <v>41321.423785154526</v>
      </c>
      <c r="N233" s="28">
        <f>'GDP by Eco_Activity N''MN'!M233</f>
        <v>4125.2042417842085</v>
      </c>
      <c r="O233" s="28">
        <f>'GDP by Eco_Activity N''MN'!N233</f>
        <v>536.08093951844512</v>
      </c>
      <c r="P233" s="28">
        <f>'GDP by Eco_Activity N''MN'!O233</f>
        <v>752.29964353824676</v>
      </c>
      <c r="Q233" s="28">
        <f>'GDP by Eco_Activity N''MN'!P233</f>
        <v>1613.6462436826996</v>
      </c>
      <c r="R233" s="28">
        <f>'GDP by Eco_Activity N''MN'!Q233</f>
        <v>596.15678047830306</v>
      </c>
      <c r="S233" s="28">
        <f>'GDP by Eco_Activity N''MN'!R233</f>
        <v>1385.0422422403071</v>
      </c>
      <c r="T233" s="28">
        <f>'GDP by Eco_Activity N''MN'!S233</f>
        <v>888.76279170553539</v>
      </c>
      <c r="U233" s="28">
        <f>'GDP by Eco_Activity N''MN'!T233</f>
        <v>776.10712990013019</v>
      </c>
      <c r="V233" s="28">
        <f>'GDP by Eco_Activity N''MN'!U233</f>
        <v>670.29596007288842</v>
      </c>
      <c r="W233" s="28">
        <f>'GDP by Eco_Activity N''MN'!V233</f>
        <v>785.44915985365708</v>
      </c>
      <c r="X233" s="28">
        <f>'GDP by Eco_Activity N''MN'!W233</f>
        <v>43209.249296287919</v>
      </c>
      <c r="Y233" s="90">
        <f t="shared" si="271"/>
        <v>55338.294429062342</v>
      </c>
      <c r="Z233" s="98">
        <f t="shared" si="272"/>
        <v>96659.718214216875</v>
      </c>
      <c r="AA233" s="93"/>
      <c r="AB233" s="22" t="s">
        <v>55</v>
      </c>
      <c r="AD233" s="37">
        <f t="shared" si="286"/>
        <v>0.13684812733067547</v>
      </c>
      <c r="AE233" s="37">
        <f t="shared" si="287"/>
        <v>0.16802233916992448</v>
      </c>
      <c r="AF233" s="37">
        <f t="shared" si="288"/>
        <v>0.35269198616183356</v>
      </c>
      <c r="AG233" s="37">
        <f t="shared" si="289"/>
        <v>0.12336029919526445</v>
      </c>
      <c r="AH233" s="37">
        <f t="shared" si="290"/>
        <v>0.19277694776180887</v>
      </c>
      <c r="AI233" s="37">
        <f t="shared" si="291"/>
        <v>0.2478059524954781</v>
      </c>
      <c r="AJ233" s="37">
        <f t="shared" si="292"/>
        <v>0.12671842480065071</v>
      </c>
      <c r="AK233" s="37">
        <f t="shared" si="293"/>
        <v>0.18762281161324282</v>
      </c>
      <c r="AL233" s="37">
        <f t="shared" si="294"/>
        <v>0.16812225971826836</v>
      </c>
      <c r="AM233" s="37">
        <f t="shared" si="295"/>
        <v>9.4155664808983977E-2</v>
      </c>
      <c r="AN233" s="37">
        <f t="shared" si="244"/>
        <v>0.21841981036942984</v>
      </c>
      <c r="AO233" s="104">
        <f t="shared" si="245"/>
        <v>0.17123605486277557</v>
      </c>
      <c r="AP233" s="37">
        <f t="shared" si="246"/>
        <v>0.1430402381412392</v>
      </c>
      <c r="AQ233" s="37">
        <f t="shared" si="247"/>
        <v>3.5196015469985839E-2</v>
      </c>
      <c r="AR233" s="37">
        <f t="shared" si="248"/>
        <v>6.3484262236964614E-2</v>
      </c>
      <c r="AS233" s="37">
        <f t="shared" si="249"/>
        <v>8.0010401566546943E-2</v>
      </c>
      <c r="AT233" s="37">
        <f t="shared" si="250"/>
        <v>4.353405850810111E-2</v>
      </c>
      <c r="AU233" s="37">
        <f t="shared" si="251"/>
        <v>0.12190549619660176</v>
      </c>
      <c r="AV233" s="37">
        <f t="shared" si="252"/>
        <v>6.4806236701037925E-2</v>
      </c>
      <c r="AW233" s="37">
        <f t="shared" si="253"/>
        <v>4.7445728139806242E-2</v>
      </c>
      <c r="AX233" s="37">
        <f t="shared" si="254"/>
        <v>2.7051768394218492E-2</v>
      </c>
      <c r="AY233" s="37">
        <f t="shared" si="255"/>
        <v>2.862325133441888E-2</v>
      </c>
      <c r="AZ233" s="37">
        <f t="shared" si="256"/>
        <v>0.41202444552101058</v>
      </c>
      <c r="BA233" s="104">
        <f t="shared" si="257"/>
        <v>0.19194272489797079</v>
      </c>
      <c r="BB233" s="110">
        <f t="shared" si="258"/>
        <v>0.18250805232920161</v>
      </c>
      <c r="BC233" s="35" t="s">
        <v>55</v>
      </c>
      <c r="BD233" s="58">
        <v>239378.19792881032</v>
      </c>
      <c r="BE233" s="37">
        <f t="shared" si="275"/>
        <v>1.8233844042588714</v>
      </c>
      <c r="BF233" s="37">
        <f t="shared" si="276"/>
        <v>1.3630251876086157</v>
      </c>
      <c r="BG233" s="37">
        <f t="shared" si="277"/>
        <v>2.6647793013587804</v>
      </c>
      <c r="BH233" s="37">
        <f t="shared" si="278"/>
        <v>1.4921180348830783</v>
      </c>
      <c r="BI233" s="37">
        <f t="shared" si="279"/>
        <v>1.8658812889438474</v>
      </c>
      <c r="BJ233" s="37">
        <f t="shared" si="280"/>
        <v>2.4551239523663111</v>
      </c>
      <c r="BK233" s="37">
        <f t="shared" si="281"/>
        <v>1.1224410953159121</v>
      </c>
      <c r="BL233" s="37">
        <f t="shared" si="282"/>
        <v>0.96708585072586906</v>
      </c>
      <c r="BM233" s="37">
        <f t="shared" si="283"/>
        <v>1.287947548333009</v>
      </c>
      <c r="BN233" s="37">
        <f t="shared" si="284"/>
        <v>1.3730489507580841</v>
      </c>
      <c r="BO233" s="37">
        <f t="shared" si="285"/>
        <v>0.84714736580378625</v>
      </c>
      <c r="BP233" s="103">
        <f t="shared" si="273"/>
        <v>17.261982980356162</v>
      </c>
      <c r="BQ233" s="33">
        <f t="shared" si="274"/>
        <v>1.7232998984356211</v>
      </c>
      <c r="BR233" s="33">
        <f t="shared" si="259"/>
        <v>0.22394727011767063</v>
      </c>
      <c r="BS233" s="33">
        <f t="shared" si="260"/>
        <v>0.31427241496820707</v>
      </c>
      <c r="BT233" s="33">
        <f t="shared" si="261"/>
        <v>0.67409908573319133</v>
      </c>
      <c r="BU233" s="33">
        <f t="shared" si="262"/>
        <v>0.24904389189845796</v>
      </c>
      <c r="BV233" s="33">
        <f t="shared" si="263"/>
        <v>0.57859999541487517</v>
      </c>
      <c r="BW233" s="33">
        <f t="shared" si="264"/>
        <v>0.37127975705199695</v>
      </c>
      <c r="BX233" s="33">
        <f t="shared" si="265"/>
        <v>0.3242179683092693</v>
      </c>
      <c r="BY233" s="33">
        <f t="shared" si="266"/>
        <v>0.28001545916567994</v>
      </c>
      <c r="BZ233" s="33">
        <f t="shared" si="267"/>
        <v>0.32812059187079562</v>
      </c>
      <c r="CA233" s="33">
        <f t="shared" si="268"/>
        <v>18.050620177673029</v>
      </c>
      <c r="CB233" s="107">
        <f t="shared" si="269"/>
        <v>23.117516510638794</v>
      </c>
      <c r="CC233" s="60">
        <f t="shared" si="270"/>
        <v>40.379499490994959</v>
      </c>
    </row>
    <row r="234" spans="1:81" x14ac:dyDescent="0.2">
      <c r="A234" s="22" t="s">
        <v>56</v>
      </c>
      <c r="B234" s="28">
        <v>37084.054505928107</v>
      </c>
      <c r="C234" s="28">
        <v>16788.58567716465</v>
      </c>
      <c r="D234" s="28">
        <v>33360.622678118169</v>
      </c>
      <c r="E234" s="28">
        <v>74943.273647652328</v>
      </c>
      <c r="F234" s="28">
        <v>62750.420647947161</v>
      </c>
      <c r="G234" s="28">
        <v>56847.191109368898</v>
      </c>
      <c r="H234" s="28">
        <v>44847.002427271691</v>
      </c>
      <c r="I234" s="28">
        <v>32441.40411728463</v>
      </c>
      <c r="J234" s="28">
        <v>60351.974158410834</v>
      </c>
      <c r="K234" s="28">
        <v>202578.19961964572</v>
      </c>
      <c r="L234" s="28">
        <v>9229.5127249661491</v>
      </c>
      <c r="M234" s="90">
        <v>631222.24131375842</v>
      </c>
      <c r="N234" s="28">
        <f>'GDP by Eco_Activity N''MN'!M234</f>
        <v>62933.531520438148</v>
      </c>
      <c r="O234" s="28">
        <f>'GDP by Eco_Activity N''MN'!N234</f>
        <v>11660.045909775854</v>
      </c>
      <c r="P234" s="28">
        <f>'GDP by Eco_Activity N''MN'!O234</f>
        <v>13306.854755988525</v>
      </c>
      <c r="Q234" s="28">
        <f>'GDP by Eco_Activity N''MN'!P234</f>
        <v>73644.965429746895</v>
      </c>
      <c r="R234" s="28">
        <f>'GDP by Eco_Activity N''MN'!Q234</f>
        <v>14954.822612812761</v>
      </c>
      <c r="S234" s="28">
        <f>'GDP by Eco_Activity N''MN'!R234</f>
        <v>8212.6740475562929</v>
      </c>
      <c r="T234" s="28">
        <f>'GDP by Eco_Activity N''MN'!S234</f>
        <v>7549.655978553059</v>
      </c>
      <c r="U234" s="28">
        <f>'GDP by Eco_Activity N''MN'!T234</f>
        <v>17800.377104863372</v>
      </c>
      <c r="V234" s="28">
        <f>'GDP by Eco_Activity N''MN'!U234</f>
        <v>18446.296679523184</v>
      </c>
      <c r="W234" s="28">
        <f>'GDP by Eco_Activity N''MN'!V234</f>
        <v>33672.84655002084</v>
      </c>
      <c r="X234" s="28">
        <f>'GDP by Eco_Activity N''MN'!W234</f>
        <v>384078.04111385893</v>
      </c>
      <c r="Y234" s="90">
        <f t="shared" si="271"/>
        <v>646260.11170313787</v>
      </c>
      <c r="Z234" s="98">
        <f t="shared" si="272"/>
        <v>1277482.3530168962</v>
      </c>
      <c r="AA234" s="94"/>
      <c r="AB234" s="22" t="s">
        <v>56</v>
      </c>
      <c r="AD234" s="37">
        <f t="shared" si="286"/>
        <v>1.1626881344553917</v>
      </c>
      <c r="AE234" s="37">
        <f t="shared" si="287"/>
        <v>0.86455507280371502</v>
      </c>
      <c r="AF234" s="37">
        <f t="shared" si="288"/>
        <v>1.8445222586063177</v>
      </c>
      <c r="AG234" s="37">
        <f t="shared" si="289"/>
        <v>2.5883339038501729</v>
      </c>
      <c r="AH234" s="37">
        <f t="shared" si="290"/>
        <v>2.7083397159786413</v>
      </c>
      <c r="AI234" s="37">
        <f t="shared" si="291"/>
        <v>2.3969707158533708</v>
      </c>
      <c r="AJ234" s="37">
        <f t="shared" si="292"/>
        <v>2.1150714045391923</v>
      </c>
      <c r="AK234" s="37">
        <f t="shared" si="293"/>
        <v>2.6292728701809773</v>
      </c>
      <c r="AL234" s="37">
        <f t="shared" si="294"/>
        <v>3.2910458247818117</v>
      </c>
      <c r="AM234" s="37">
        <f t="shared" si="295"/>
        <v>5.8032134850812058</v>
      </c>
      <c r="AN234" s="37">
        <f t="shared" si="244"/>
        <v>0.99409351497375142</v>
      </c>
      <c r="AO234" s="104">
        <f t="shared" si="245"/>
        <v>2.6157861090701209</v>
      </c>
      <c r="AP234" s="37">
        <f t="shared" si="246"/>
        <v>2.1822016094551366</v>
      </c>
      <c r="AQ234" s="37">
        <f t="shared" si="247"/>
        <v>0.76553207914808874</v>
      </c>
      <c r="AR234" s="37">
        <f t="shared" si="248"/>
        <v>1.1229247071089794</v>
      </c>
      <c r="AS234" s="37">
        <f t="shared" si="249"/>
        <v>3.6515830408657801</v>
      </c>
      <c r="AT234" s="37">
        <f t="shared" si="250"/>
        <v>1.0920686368477173</v>
      </c>
      <c r="AU234" s="37">
        <f t="shared" si="251"/>
        <v>0.72284445508962236</v>
      </c>
      <c r="AV234" s="37">
        <f t="shared" si="252"/>
        <v>0.55050098510381684</v>
      </c>
      <c r="AW234" s="37">
        <f t="shared" si="253"/>
        <v>1.0881897876805438</v>
      </c>
      <c r="AX234" s="37">
        <f t="shared" si="254"/>
        <v>0.74445465172017544</v>
      </c>
      <c r="AY234" s="37">
        <f t="shared" si="255"/>
        <v>1.2271021464026315</v>
      </c>
      <c r="AZ234" s="37">
        <f t="shared" si="256"/>
        <v>3.6623997061742233</v>
      </c>
      <c r="BA234" s="104">
        <f t="shared" si="257"/>
        <v>2.2415748102280117</v>
      </c>
      <c r="BB234" s="110">
        <f t="shared" si="258"/>
        <v>2.4120783759924835</v>
      </c>
      <c r="BC234" s="35" t="s">
        <v>56</v>
      </c>
      <c r="BD234" s="58">
        <v>3593327.3893638835</v>
      </c>
      <c r="BE234" s="37">
        <f t="shared" si="275"/>
        <v>1.0320254874547625</v>
      </c>
      <c r="BF234" s="37">
        <f t="shared" si="276"/>
        <v>0.46721558761548543</v>
      </c>
      <c r="BG234" s="37">
        <f t="shared" si="277"/>
        <v>0.92840476425455642</v>
      </c>
      <c r="BH234" s="37">
        <f t="shared" si="278"/>
        <v>2.0856233102912265</v>
      </c>
      <c r="BI234" s="37">
        <f t="shared" si="279"/>
        <v>1.7463040198810187</v>
      </c>
      <c r="BJ234" s="37">
        <f t="shared" si="280"/>
        <v>1.5820209223805903</v>
      </c>
      <c r="BK234" s="37">
        <f t="shared" si="281"/>
        <v>1.2480633565429402</v>
      </c>
      <c r="BL234" s="37">
        <f t="shared" si="282"/>
        <v>0.90282350039436954</v>
      </c>
      <c r="BM234" s="37">
        <f t="shared" si="283"/>
        <v>1.6795567900951762</v>
      </c>
      <c r="BN234" s="37">
        <f t="shared" si="284"/>
        <v>5.6376215598742743</v>
      </c>
      <c r="BO234" s="37">
        <f t="shared" si="285"/>
        <v>0.25685142835259506</v>
      </c>
      <c r="BP234" s="103">
        <f t="shared" si="273"/>
        <v>17.566510727136997</v>
      </c>
      <c r="BQ234" s="33">
        <f t="shared" si="274"/>
        <v>1.7513998781942073</v>
      </c>
      <c r="BR234" s="33">
        <f t="shared" si="259"/>
        <v>0.32449161031886931</v>
      </c>
      <c r="BS234" s="33">
        <f t="shared" si="260"/>
        <v>0.37032124585631482</v>
      </c>
      <c r="BT234" s="33">
        <f t="shared" si="261"/>
        <v>2.0494922240520941</v>
      </c>
      <c r="BU234" s="33">
        <f t="shared" si="262"/>
        <v>0.41618313591682415</v>
      </c>
      <c r="BV234" s="33">
        <f t="shared" si="263"/>
        <v>0.22855345916616182</v>
      </c>
      <c r="BW234" s="33">
        <f t="shared" si="264"/>
        <v>0.21010209091717502</v>
      </c>
      <c r="BX234" s="33">
        <f t="shared" si="265"/>
        <v>0.49537309507482763</v>
      </c>
      <c r="BY234" s="33">
        <f t="shared" si="266"/>
        <v>0.51334862317648933</v>
      </c>
      <c r="BZ234" s="33">
        <f t="shared" si="267"/>
        <v>0.93709375465456402</v>
      </c>
      <c r="CA234" s="33">
        <f t="shared" si="268"/>
        <v>10.688645912162521</v>
      </c>
      <c r="CB234" s="107">
        <f t="shared" si="269"/>
        <v>17.985005029490047</v>
      </c>
      <c r="CC234" s="60">
        <f t="shared" si="270"/>
        <v>35.55151575662704</v>
      </c>
    </row>
    <row r="235" spans="1:81" x14ac:dyDescent="0.2">
      <c r="A235" s="22" t="s">
        <v>57</v>
      </c>
      <c r="B235" s="22">
        <v>29617.939753375143</v>
      </c>
      <c r="C235" s="22">
        <v>13756.565045834939</v>
      </c>
      <c r="D235" s="22">
        <v>25500.733304119811</v>
      </c>
      <c r="E235" s="22">
        <v>60328.75798970936</v>
      </c>
      <c r="F235" s="22">
        <v>47525.421931160519</v>
      </c>
      <c r="G235" s="22">
        <v>40344.948098073866</v>
      </c>
      <c r="H235" s="22">
        <v>32681.293460634668</v>
      </c>
      <c r="I235" s="22">
        <v>25774.824376235541</v>
      </c>
      <c r="J235" s="22">
        <v>48608.707397017104</v>
      </c>
      <c r="K235" s="22">
        <v>161241.79516248291</v>
      </c>
      <c r="L235" s="22">
        <v>6545.6526805860185</v>
      </c>
      <c r="M235" s="89">
        <v>491926.63919922995</v>
      </c>
      <c r="N235" s="28">
        <f>'GDP by Eco_Activity N''MN'!M235</f>
        <v>42983.447077418627</v>
      </c>
      <c r="O235" s="28">
        <f>'GDP by Eco_Activity N''MN'!N235</f>
        <v>7735.8661713210486</v>
      </c>
      <c r="P235" s="28">
        <f>'GDP by Eco_Activity N''MN'!O235</f>
        <v>10959.510772790711</v>
      </c>
      <c r="Q235" s="28">
        <f>'GDP by Eco_Activity N''MN'!P235</f>
        <v>60189.5048719396</v>
      </c>
      <c r="R235" s="28">
        <f>'GDP by Eco_Activity N''MN'!Q235</f>
        <v>9514.7300033292722</v>
      </c>
      <c r="S235" s="28">
        <f>'GDP by Eco_Activity N''MN'!R235</f>
        <v>6029.5886865526854</v>
      </c>
      <c r="T235" s="28">
        <f>'GDP by Eco_Activity N''MN'!S235</f>
        <v>4703.1190053427599</v>
      </c>
      <c r="U235" s="28">
        <f>'GDP by Eco_Activity N''MN'!T235</f>
        <v>12083.191675158065</v>
      </c>
      <c r="V235" s="28">
        <f>'GDP by Eco_Activity N''MN'!U235</f>
        <v>16566.724867417539</v>
      </c>
      <c r="W235" s="28">
        <f>'GDP by Eco_Activity N''MN'!V235</f>
        <v>24972.724203853919</v>
      </c>
      <c r="X235" s="28">
        <f>'GDP by Eco_Activity N''MN'!W235</f>
        <v>345832.7482326951</v>
      </c>
      <c r="Y235" s="90">
        <f t="shared" si="271"/>
        <v>541571.15556781937</v>
      </c>
      <c r="Z235" s="98">
        <f t="shared" si="272"/>
        <v>1033497.7947670494</v>
      </c>
      <c r="AA235" s="93"/>
      <c r="AB235" s="22" t="s">
        <v>57</v>
      </c>
      <c r="AD235" s="37">
        <f t="shared" si="286"/>
        <v>0.92860469484961683</v>
      </c>
      <c r="AE235" s="37">
        <f t="shared" si="287"/>
        <v>0.70841632067362292</v>
      </c>
      <c r="AF235" s="37">
        <f t="shared" si="288"/>
        <v>1.4099458107862182</v>
      </c>
      <c r="AG235" s="37">
        <f t="shared" si="289"/>
        <v>2.083588854365829</v>
      </c>
      <c r="AH235" s="37">
        <f t="shared" si="290"/>
        <v>2.0512211138303376</v>
      </c>
      <c r="AI235" s="37">
        <f t="shared" si="291"/>
        <v>1.7011510548982836</v>
      </c>
      <c r="AJ235" s="37">
        <f t="shared" si="292"/>
        <v>1.5413130314348027</v>
      </c>
      <c r="AK235" s="37">
        <f t="shared" si="293"/>
        <v>2.0889677345996378</v>
      </c>
      <c r="AL235" s="37">
        <f t="shared" si="294"/>
        <v>2.6506752390087227</v>
      </c>
      <c r="AM235" s="37">
        <f t="shared" si="295"/>
        <v>4.6190585255595176</v>
      </c>
      <c r="AN235" s="37">
        <f t="shared" si="244"/>
        <v>0.70501998046326753</v>
      </c>
      <c r="AO235" s="104">
        <f t="shared" si="245"/>
        <v>2.0385448821016499</v>
      </c>
      <c r="AP235" s="37">
        <f t="shared" si="246"/>
        <v>1.4904383263763106</v>
      </c>
      <c r="AQ235" s="37">
        <f t="shared" si="247"/>
        <v>0.50789282992253748</v>
      </c>
      <c r="AR235" s="37">
        <f t="shared" si="248"/>
        <v>0.92483953949037356</v>
      </c>
      <c r="AS235" s="37">
        <f t="shared" si="249"/>
        <v>2.9844127693718203</v>
      </c>
      <c r="AT235" s="37">
        <f t="shared" si="250"/>
        <v>0.6948085238943229</v>
      </c>
      <c r="AU235" s="37">
        <f t="shared" si="251"/>
        <v>0.53069861573802513</v>
      </c>
      <c r="AV235" s="37">
        <f t="shared" si="252"/>
        <v>0.34293902303054152</v>
      </c>
      <c r="AW235" s="37">
        <f t="shared" si="253"/>
        <v>0.73868130467309512</v>
      </c>
      <c r="AX235" s="37">
        <f t="shared" si="254"/>
        <v>0.66859899336911732</v>
      </c>
      <c r="AY235" s="37">
        <f t="shared" si="255"/>
        <v>0.91005325096434786</v>
      </c>
      <c r="AZ235" s="37">
        <f t="shared" si="256"/>
        <v>3.2977093713550079</v>
      </c>
      <c r="BA235" s="104">
        <f t="shared" si="257"/>
        <v>1.8784576647746793</v>
      </c>
      <c r="BB235" s="110">
        <f t="shared" si="258"/>
        <v>1.9513989187454135</v>
      </c>
      <c r="BC235" s="47" t="s">
        <v>57</v>
      </c>
      <c r="BD235" s="58">
        <v>3099872.3970273728</v>
      </c>
      <c r="BE235" s="37">
        <f t="shared" si="275"/>
        <v>0.95545674014766901</v>
      </c>
      <c r="BF235" s="37">
        <f t="shared" si="276"/>
        <v>0.44377842968719672</v>
      </c>
      <c r="BG235" s="37">
        <f t="shared" si="277"/>
        <v>0.82263816176994176</v>
      </c>
      <c r="BH235" s="37">
        <f t="shared" si="278"/>
        <v>1.9461690761065427</v>
      </c>
      <c r="BI235" s="37">
        <f t="shared" si="279"/>
        <v>1.5331412343532298</v>
      </c>
      <c r="BJ235" s="37">
        <f t="shared" si="280"/>
        <v>1.3015035114594624</v>
      </c>
      <c r="BK235" s="37">
        <f t="shared" si="281"/>
        <v>1.0542786694050517</v>
      </c>
      <c r="BL235" s="37">
        <f t="shared" si="282"/>
        <v>0.83148017321462486</v>
      </c>
      <c r="BM235" s="37">
        <f t="shared" si="283"/>
        <v>1.5680873652615668</v>
      </c>
      <c r="BN235" s="37">
        <f t="shared" si="284"/>
        <v>5.2015623390532451</v>
      </c>
      <c r="BO235" s="37">
        <f t="shared" si="285"/>
        <v>0.21115877824077472</v>
      </c>
      <c r="BP235" s="103">
        <f t="shared" si="273"/>
        <v>15.869254478699307</v>
      </c>
      <c r="BQ235" s="33">
        <f t="shared" si="274"/>
        <v>1.386619885342302</v>
      </c>
      <c r="BR235" s="33">
        <f t="shared" si="259"/>
        <v>0.24955434226064818</v>
      </c>
      <c r="BS235" s="33">
        <f t="shared" si="260"/>
        <v>0.35354715837014289</v>
      </c>
      <c r="BT235" s="33">
        <f t="shared" si="261"/>
        <v>1.9416768551395347</v>
      </c>
      <c r="BU235" s="33">
        <f t="shared" si="262"/>
        <v>0.30693940861738167</v>
      </c>
      <c r="BV235" s="33">
        <f t="shared" si="263"/>
        <v>0.19451086736133941</v>
      </c>
      <c r="BW235" s="33">
        <f t="shared" si="264"/>
        <v>0.15171976142801305</v>
      </c>
      <c r="BX235" s="33">
        <f t="shared" si="265"/>
        <v>0.38979642151545524</v>
      </c>
      <c r="BY235" s="33">
        <f t="shared" si="266"/>
        <v>0.53443247803697425</v>
      </c>
      <c r="BZ235" s="33">
        <f t="shared" si="267"/>
        <v>0.80560490902146653</v>
      </c>
      <c r="CA235" s="33">
        <f t="shared" si="268"/>
        <v>11.156354324917759</v>
      </c>
      <c r="CB235" s="107">
        <f t="shared" si="269"/>
        <v>17.470756412011017</v>
      </c>
      <c r="CC235" s="60">
        <f t="shared" si="270"/>
        <v>33.340010890710325</v>
      </c>
    </row>
    <row r="236" spans="1:81" x14ac:dyDescent="0.2">
      <c r="A236" s="22" t="s">
        <v>58</v>
      </c>
      <c r="B236" s="22">
        <v>7466.1147525529614</v>
      </c>
      <c r="C236" s="22">
        <v>3032.0206313297113</v>
      </c>
      <c r="D236" s="22">
        <v>7859.8893739983559</v>
      </c>
      <c r="E236" s="22">
        <v>14614.515657942973</v>
      </c>
      <c r="F236" s="22">
        <v>15224.998716786642</v>
      </c>
      <c r="G236" s="22">
        <v>16502.243011295035</v>
      </c>
      <c r="H236" s="22">
        <v>12165.708966637021</v>
      </c>
      <c r="I236" s="22">
        <v>6666.5797410490895</v>
      </c>
      <c r="J236" s="22">
        <v>11743.26676139373</v>
      </c>
      <c r="K236" s="22">
        <v>41336.404457162818</v>
      </c>
      <c r="L236" s="22">
        <v>2683.8600443801297</v>
      </c>
      <c r="M236" s="89">
        <v>139295.60211452848</v>
      </c>
      <c r="N236" s="28">
        <f>'GDP by Eco_Activity N''MN'!M236</f>
        <v>19950.084443019525</v>
      </c>
      <c r="O236" s="28">
        <f>'GDP by Eco_Activity N''MN'!N236</f>
        <v>3924.1797384548063</v>
      </c>
      <c r="P236" s="28">
        <f>'GDP by Eco_Activity N''MN'!O236</f>
        <v>2347.3439831978144</v>
      </c>
      <c r="Q236" s="28">
        <f>'GDP by Eco_Activity N''MN'!P236</f>
        <v>13455.460557807295</v>
      </c>
      <c r="R236" s="28">
        <f>'GDP by Eco_Activity N''MN'!Q236</f>
        <v>5440.0926094834886</v>
      </c>
      <c r="S236" s="28">
        <f>'GDP by Eco_Activity N''MN'!R236</f>
        <v>2183.0853610036074</v>
      </c>
      <c r="T236" s="28">
        <f>'GDP by Eco_Activity N''MN'!S236</f>
        <v>2846.5369732102995</v>
      </c>
      <c r="U236" s="28">
        <f>'GDP by Eco_Activity N''MN'!T236</f>
        <v>5717.1854297053078</v>
      </c>
      <c r="V236" s="28">
        <f>'GDP by Eco_Activity N''MN'!U236</f>
        <v>1879.5718121056454</v>
      </c>
      <c r="W236" s="28">
        <f>'GDP by Eco_Activity N''MN'!V236</f>
        <v>8700.1223461669179</v>
      </c>
      <c r="X236" s="28">
        <f>'GDP by Eco_Activity N''MN'!W236</f>
        <v>38245.292881163812</v>
      </c>
      <c r="Y236" s="90">
        <f t="shared" si="271"/>
        <v>104688.95613531851</v>
      </c>
      <c r="Z236" s="98">
        <f t="shared" si="272"/>
        <v>243984.55824984697</v>
      </c>
      <c r="AA236" s="93"/>
      <c r="AB236" s="22" t="s">
        <v>58</v>
      </c>
      <c r="AD236" s="37">
        <f t="shared" si="286"/>
        <v>0.23408343960577474</v>
      </c>
      <c r="AE236" s="37">
        <f t="shared" si="287"/>
        <v>0.15613875213009198</v>
      </c>
      <c r="AF236" s="37">
        <f t="shared" si="288"/>
        <v>0.43457644782009935</v>
      </c>
      <c r="AG236" s="37">
        <f t="shared" si="289"/>
        <v>0.50474504948434407</v>
      </c>
      <c r="AH236" s="37">
        <f t="shared" si="290"/>
        <v>0.65711860214830409</v>
      </c>
      <c r="AI236" s="37">
        <f t="shared" si="291"/>
        <v>0.69581966095508785</v>
      </c>
      <c r="AJ236" s="37">
        <f t="shared" si="292"/>
        <v>0.57375837310438949</v>
      </c>
      <c r="AK236" s="37">
        <f t="shared" si="293"/>
        <v>0.54030513558133952</v>
      </c>
      <c r="AL236" s="37">
        <f t="shared" si="294"/>
        <v>0.6403705857730887</v>
      </c>
      <c r="AM236" s="37">
        <f t="shared" si="295"/>
        <v>1.1841549595216887</v>
      </c>
      <c r="AN236" s="37">
        <f t="shared" si="244"/>
        <v>0.28907353451048379</v>
      </c>
      <c r="AO236" s="104">
        <f t="shared" si="245"/>
        <v>0.57724122696847091</v>
      </c>
      <c r="AP236" s="37">
        <f t="shared" si="246"/>
        <v>0.69176328307882629</v>
      </c>
      <c r="AQ236" s="37">
        <f t="shared" si="247"/>
        <v>0.25763924922555126</v>
      </c>
      <c r="AR236" s="37">
        <f t="shared" si="248"/>
        <v>0.19808516761860598</v>
      </c>
      <c r="AS236" s="37">
        <f t="shared" si="249"/>
        <v>0.66717027149395991</v>
      </c>
      <c r="AT236" s="37">
        <f t="shared" si="250"/>
        <v>0.39726011295339442</v>
      </c>
      <c r="AU236" s="37">
        <f t="shared" si="251"/>
        <v>0.19214583935159735</v>
      </c>
      <c r="AV236" s="37">
        <f t="shared" si="252"/>
        <v>0.20756196207327543</v>
      </c>
      <c r="AW236" s="37">
        <f t="shared" si="253"/>
        <v>0.34950848300744858</v>
      </c>
      <c r="AX236" s="37">
        <f t="shared" si="254"/>
        <v>7.585565835105805E-2</v>
      </c>
      <c r="AY236" s="37">
        <f t="shared" si="255"/>
        <v>0.31704889543828346</v>
      </c>
      <c r="AZ236" s="37">
        <f t="shared" si="256"/>
        <v>0.36469033481921503</v>
      </c>
      <c r="BA236" s="104">
        <f t="shared" si="257"/>
        <v>0.36311714545333257</v>
      </c>
      <c r="BB236" s="110">
        <f t="shared" si="258"/>
        <v>0.4606794572470706</v>
      </c>
      <c r="BC236" s="40" t="s">
        <v>58</v>
      </c>
      <c r="BD236" s="58">
        <v>493454.99233651068</v>
      </c>
      <c r="BE236" s="37">
        <f t="shared" si="275"/>
        <v>1.5130285169881226</v>
      </c>
      <c r="BF236" s="37">
        <f t="shared" si="276"/>
        <v>0.61444725018852997</v>
      </c>
      <c r="BG236" s="37">
        <f t="shared" si="277"/>
        <v>1.5928280179681149</v>
      </c>
      <c r="BH236" s="37">
        <f t="shared" si="278"/>
        <v>2.9616714563456341</v>
      </c>
      <c r="BI236" s="37">
        <f t="shared" si="279"/>
        <v>3.0853875131947159</v>
      </c>
      <c r="BJ236" s="37">
        <f t="shared" si="280"/>
        <v>3.3442245529135031</v>
      </c>
      <c r="BK236" s="37">
        <f t="shared" si="281"/>
        <v>2.4654141017060862</v>
      </c>
      <c r="BL236" s="37">
        <f t="shared" si="282"/>
        <v>1.3510005663298323</v>
      </c>
      <c r="BM236" s="37">
        <f t="shared" si="283"/>
        <v>2.3798050366841625</v>
      </c>
      <c r="BN236" s="37">
        <f t="shared" si="284"/>
        <v>8.3769351002884456</v>
      </c>
      <c r="BO236" s="37">
        <f t="shared" si="285"/>
        <v>0.54389155770256681</v>
      </c>
      <c r="BP236" s="103">
        <f t="shared" si="273"/>
        <v>28.228633670309716</v>
      </c>
      <c r="BQ236" s="33">
        <f t="shared" si="274"/>
        <v>4.0429390223728054</v>
      </c>
      <c r="BR236" s="33">
        <f t="shared" si="259"/>
        <v>0.7952457264387589</v>
      </c>
      <c r="BS236" s="33">
        <f t="shared" si="260"/>
        <v>0.47569566012153092</v>
      </c>
      <c r="BT236" s="33">
        <f t="shared" si="261"/>
        <v>2.7267857792046351</v>
      </c>
      <c r="BU236" s="33">
        <f t="shared" si="262"/>
        <v>1.102449604111742</v>
      </c>
      <c r="BV236" s="33">
        <f t="shared" si="263"/>
        <v>0.44240820235026757</v>
      </c>
      <c r="BW236" s="33">
        <f t="shared" si="264"/>
        <v>0.57685848099984549</v>
      </c>
      <c r="BX236" s="33">
        <f t="shared" si="265"/>
        <v>1.1586032198467422</v>
      </c>
      <c r="BY236" s="33">
        <f t="shared" si="266"/>
        <v>0.38090035389162202</v>
      </c>
      <c r="BZ236" s="33">
        <f t="shared" si="267"/>
        <v>1.7631035213509172</v>
      </c>
      <c r="CA236" s="33">
        <f t="shared" si="268"/>
        <v>7.7505129090035654</v>
      </c>
      <c r="CB236" s="107">
        <f t="shared" si="269"/>
        <v>21.215502479692432</v>
      </c>
      <c r="CC236" s="60">
        <f t="shared" si="270"/>
        <v>49.444136150002151</v>
      </c>
    </row>
    <row r="237" spans="1:81" x14ac:dyDescent="0.2">
      <c r="A237" s="22" t="s">
        <v>59</v>
      </c>
      <c r="B237" s="22">
        <v>26255.003348295344</v>
      </c>
      <c r="C237" s="22">
        <v>10087.18242167596</v>
      </c>
      <c r="D237" s="22">
        <v>25594.378875562492</v>
      </c>
      <c r="E237" s="22">
        <v>43859.058147480355</v>
      </c>
      <c r="F237" s="22">
        <v>38745.271241421258</v>
      </c>
      <c r="G237" s="22">
        <v>91526.975836830155</v>
      </c>
      <c r="H237" s="22">
        <v>42983.787417275489</v>
      </c>
      <c r="I237" s="22">
        <v>20811.519461438362</v>
      </c>
      <c r="J237" s="22">
        <v>49039.442278601397</v>
      </c>
      <c r="K237" s="22">
        <v>51477.807008848671</v>
      </c>
      <c r="L237" s="22">
        <v>19301.825207707428</v>
      </c>
      <c r="M237" s="89">
        <v>419682.2512451369</v>
      </c>
      <c r="N237" s="28">
        <f>'GDP by Eco_Activity N''MN'!M237</f>
        <v>222436.0758169076</v>
      </c>
      <c r="O237" s="28">
        <f>'GDP by Eco_Activity N''MN'!N237</f>
        <v>19114.420377197352</v>
      </c>
      <c r="P237" s="28">
        <f>'GDP by Eco_Activity N''MN'!O237</f>
        <v>27272.466628673526</v>
      </c>
      <c r="Q237" s="28">
        <f>'GDP by Eco_Activity N''MN'!P237</f>
        <v>17779.08367300218</v>
      </c>
      <c r="R237" s="28">
        <f>'GDP by Eco_Activity N''MN'!Q237</f>
        <v>17027.646080505434</v>
      </c>
      <c r="S237" s="28">
        <f>'GDP by Eco_Activity N''MN'!R237</f>
        <v>64663.68940735401</v>
      </c>
      <c r="T237" s="28">
        <f>'GDP by Eco_Activity N''MN'!S237</f>
        <v>25353.469763249806</v>
      </c>
      <c r="U237" s="28">
        <f>'GDP by Eco_Activity N''MN'!T237</f>
        <v>37307.642496977736</v>
      </c>
      <c r="V237" s="28">
        <f>'GDP by Eco_Activity N''MN'!U237</f>
        <v>62473.141783370113</v>
      </c>
      <c r="W237" s="28">
        <f>'GDP by Eco_Activity N''MN'!V237</f>
        <v>34719.434910648801</v>
      </c>
      <c r="X237" s="28">
        <f>'GDP by Eco_Activity N''MN'!W237</f>
        <v>2373728.1070952103</v>
      </c>
      <c r="Y237" s="90">
        <f t="shared" si="271"/>
        <v>2901875.1780330967</v>
      </c>
      <c r="Z237" s="98">
        <f t="shared" si="272"/>
        <v>3321557.4292782336</v>
      </c>
      <c r="AA237" s="93"/>
      <c r="AB237" s="22" t="s">
        <v>59</v>
      </c>
      <c r="AD237" s="37">
        <f t="shared" si="286"/>
        <v>0.82316729575159453</v>
      </c>
      <c r="AE237" s="37">
        <f t="shared" si="287"/>
        <v>0.51945559326169821</v>
      </c>
      <c r="AF237" s="37">
        <f t="shared" si="288"/>
        <v>1.4151235121322794</v>
      </c>
      <c r="AG237" s="37">
        <f t="shared" si="289"/>
        <v>1.5147708615957389</v>
      </c>
      <c r="AH237" s="37">
        <f t="shared" si="290"/>
        <v>1.6722653940159551</v>
      </c>
      <c r="AI237" s="37">
        <f t="shared" si="291"/>
        <v>3.859249270019677</v>
      </c>
      <c r="AJ237" s="37">
        <f t="shared" si="292"/>
        <v>2.0271985797156824</v>
      </c>
      <c r="AK237" s="37">
        <f t="shared" si="293"/>
        <v>1.6867076193551438</v>
      </c>
      <c r="AL237" s="37">
        <f t="shared" si="294"/>
        <v>2.6741635880377879</v>
      </c>
      <c r="AM237" s="37">
        <f t="shared" si="295"/>
        <v>1.4746735057230085</v>
      </c>
      <c r="AN237" s="37">
        <f t="shared" si="244"/>
        <v>2.0789634120374658</v>
      </c>
      <c r="AO237" s="104">
        <f t="shared" si="245"/>
        <v>1.7391640078230832</v>
      </c>
      <c r="AP237" s="37">
        <f t="shared" si="246"/>
        <v>7.7129052020686792</v>
      </c>
      <c r="AQ237" s="37">
        <f t="shared" si="247"/>
        <v>1.2549437700582582</v>
      </c>
      <c r="AR237" s="37">
        <f t="shared" si="248"/>
        <v>2.3014399091836788</v>
      </c>
      <c r="AS237" s="37">
        <f t="shared" si="249"/>
        <v>0.88155110187946439</v>
      </c>
      <c r="AT237" s="37">
        <f t="shared" si="250"/>
        <v>1.2434355609093686</v>
      </c>
      <c r="AU237" s="37">
        <f t="shared" si="251"/>
        <v>5.691421461886895</v>
      </c>
      <c r="AV237" s="37">
        <f t="shared" si="252"/>
        <v>1.8487080894967911</v>
      </c>
      <c r="AW237" s="37">
        <f t="shared" si="253"/>
        <v>2.2807267131748468</v>
      </c>
      <c r="AX237" s="37">
        <f t="shared" si="254"/>
        <v>2.5212877043136728</v>
      </c>
      <c r="AY237" s="37">
        <f t="shared" si="255"/>
        <v>1.2652418035836424</v>
      </c>
      <c r="AZ237" s="37">
        <f t="shared" si="256"/>
        <v>22.634829881841164</v>
      </c>
      <c r="BA237" s="104">
        <f t="shared" si="257"/>
        <v>10.065251102009695</v>
      </c>
      <c r="BB237" s="110">
        <f t="shared" si="258"/>
        <v>6.2715988450708915</v>
      </c>
      <c r="BC237" s="35" t="s">
        <v>59</v>
      </c>
      <c r="BD237" s="58">
        <v>8340425.2025759118</v>
      </c>
      <c r="BE237" s="37">
        <f t="shared" si="275"/>
        <v>0.31479214441233255</v>
      </c>
      <c r="BF237" s="37">
        <f t="shared" si="276"/>
        <v>0.12094326340293259</v>
      </c>
      <c r="BG237" s="37">
        <f t="shared" si="277"/>
        <v>0.30687139149281928</v>
      </c>
      <c r="BH237" s="37">
        <f t="shared" si="278"/>
        <v>0.52586117712481417</v>
      </c>
      <c r="BI237" s="37">
        <f t="shared" si="279"/>
        <v>0.46454791333006518</v>
      </c>
      <c r="BJ237" s="37">
        <f t="shared" si="280"/>
        <v>1.097389804641643</v>
      </c>
      <c r="BK237" s="37">
        <f t="shared" si="281"/>
        <v>0.51536685928194759</v>
      </c>
      <c r="BL237" s="37">
        <f t="shared" si="282"/>
        <v>0.24952588094682265</v>
      </c>
      <c r="BM237" s="37">
        <f t="shared" si="283"/>
        <v>0.58797292808831536</v>
      </c>
      <c r="BN237" s="37">
        <f t="shared" si="284"/>
        <v>0.61720842473294912</v>
      </c>
      <c r="BO237" s="37">
        <f t="shared" si="285"/>
        <v>0.23142495423070425</v>
      </c>
      <c r="BP237" s="103">
        <f t="shared" si="273"/>
        <v>5.0319047416853451</v>
      </c>
      <c r="BQ237" s="33">
        <f t="shared" si="274"/>
        <v>2.6669632592377779</v>
      </c>
      <c r="BR237" s="33">
        <f t="shared" si="259"/>
        <v>0.22917800847004691</v>
      </c>
      <c r="BS237" s="33">
        <f t="shared" si="260"/>
        <v>0.32699132198020936</v>
      </c>
      <c r="BT237" s="33">
        <f t="shared" si="261"/>
        <v>0.21316759327223717</v>
      </c>
      <c r="BU237" s="33">
        <f t="shared" si="262"/>
        <v>0.20415800953704979</v>
      </c>
      <c r="BV237" s="33">
        <f t="shared" si="263"/>
        <v>0.77530446993737023</v>
      </c>
      <c r="BW237" s="33">
        <f t="shared" si="264"/>
        <v>0.3039829402872587</v>
      </c>
      <c r="BX237" s="33">
        <f t="shared" si="265"/>
        <v>0.44731103739717493</v>
      </c>
      <c r="BY237" s="33">
        <f t="shared" si="266"/>
        <v>0.74904024993924168</v>
      </c>
      <c r="BZ237" s="33">
        <f t="shared" si="267"/>
        <v>0.41627895541735471</v>
      </c>
      <c r="CA237" s="33">
        <f t="shared" si="268"/>
        <v>28.46051669358647</v>
      </c>
      <c r="CB237" s="107">
        <f t="shared" si="269"/>
        <v>34.792892539062194</v>
      </c>
      <c r="CC237" s="60">
        <f t="shared" si="270"/>
        <v>39.824797280747539</v>
      </c>
    </row>
    <row r="238" spans="1:81" x14ac:dyDescent="0.2">
      <c r="A238" s="22" t="s">
        <v>60</v>
      </c>
      <c r="B238" s="22">
        <v>24932.392079213601</v>
      </c>
      <c r="C238" s="22">
        <v>24389.054363453801</v>
      </c>
      <c r="D238" s="22">
        <v>34529.324856366497</v>
      </c>
      <c r="E238" s="22">
        <v>26180.074637120499</v>
      </c>
      <c r="F238" s="22">
        <v>32642.308431081001</v>
      </c>
      <c r="G238" s="22">
        <v>50578.011705921999</v>
      </c>
      <c r="H238" s="22">
        <v>25143.8170364627</v>
      </c>
      <c r="I238" s="22">
        <v>22867.9750815601</v>
      </c>
      <c r="J238" s="22">
        <v>50170.197700985998</v>
      </c>
      <c r="K238" s="22">
        <v>57115.351055325576</v>
      </c>
      <c r="L238" s="22">
        <v>22603.019579629999</v>
      </c>
      <c r="M238" s="89">
        <v>371151.52652712178</v>
      </c>
      <c r="N238" s="28">
        <f>'GDP by Eco_Activity N''MN'!M238</f>
        <v>93945.202054729903</v>
      </c>
      <c r="O238" s="28">
        <f>'GDP by Eco_Activity N''MN'!N238</f>
        <v>36816.949928156449</v>
      </c>
      <c r="P238" s="28">
        <f>'GDP by Eco_Activity N''MN'!O238</f>
        <v>36452.220950944517</v>
      </c>
      <c r="Q238" s="28">
        <f>'GDP by Eco_Activity N''MN'!P238</f>
        <v>50881.873752384439</v>
      </c>
      <c r="R238" s="28">
        <f>'GDP by Eco_Activity N''MN'!Q238</f>
        <v>37481.032624482417</v>
      </c>
      <c r="S238" s="28">
        <f>'GDP by Eco_Activity N''MN'!R238</f>
        <v>36595.157516180145</v>
      </c>
      <c r="T238" s="28">
        <f>'GDP by Eco_Activity N''MN'!S238</f>
        <v>36456.817231800684</v>
      </c>
      <c r="U238" s="28">
        <f>'GDP by Eco_Activity N''MN'!T238</f>
        <v>49909.918160393514</v>
      </c>
      <c r="V238" s="28">
        <f>'GDP by Eco_Activity N''MN'!U238</f>
        <v>50352.440974255464</v>
      </c>
      <c r="W238" s="28">
        <f>'GDP by Eco_Activity N''MN'!V238</f>
        <v>189791.5957151294</v>
      </c>
      <c r="X238" s="28">
        <f>'GDP by Eco_Activity N''MN'!W238</f>
        <v>617323.3095002264</v>
      </c>
      <c r="Y238" s="90">
        <f t="shared" si="271"/>
        <v>1236006.5184086834</v>
      </c>
      <c r="Z238" s="98">
        <f t="shared" si="272"/>
        <v>1607158.0449358053</v>
      </c>
      <c r="AA238" s="93"/>
      <c r="AB238" s="22" t="s">
        <v>60</v>
      </c>
      <c r="AD238" s="37">
        <f t="shared" si="286"/>
        <v>0.78169975803096847</v>
      </c>
      <c r="AE238" s="37">
        <f t="shared" si="287"/>
        <v>1.2559533647607788</v>
      </c>
      <c r="AF238" s="37">
        <f t="shared" si="288"/>
        <v>1.909140272552283</v>
      </c>
      <c r="AG238" s="37">
        <f t="shared" si="289"/>
        <v>0.90418754733313855</v>
      </c>
      <c r="AH238" s="37">
        <f t="shared" si="290"/>
        <v>1.4088584495889478</v>
      </c>
      <c r="AI238" s="37">
        <f t="shared" si="291"/>
        <v>2.1326297845031723</v>
      </c>
      <c r="AJ238" s="37">
        <f t="shared" si="292"/>
        <v>1.1858310597465489</v>
      </c>
      <c r="AK238" s="37">
        <f t="shared" si="293"/>
        <v>1.8533768224256872</v>
      </c>
      <c r="AL238" s="37">
        <f t="shared" si="294"/>
        <v>2.7358246681197822</v>
      </c>
      <c r="AM238" s="37">
        <f t="shared" si="295"/>
        <v>1.6361709999977148</v>
      </c>
      <c r="AN238" s="37">
        <f t="shared" si="244"/>
        <v>2.4345288697803191</v>
      </c>
      <c r="AO238" s="104">
        <f t="shared" si="245"/>
        <v>1.5380525968622176</v>
      </c>
      <c r="AP238" s="37">
        <f t="shared" si="246"/>
        <v>3.257522121698222</v>
      </c>
      <c r="AQ238" s="37">
        <f t="shared" si="247"/>
        <v>2.4171908450860027</v>
      </c>
      <c r="AR238" s="37">
        <f t="shared" si="248"/>
        <v>3.0760912541252416</v>
      </c>
      <c r="AS238" s="37">
        <f t="shared" si="249"/>
        <v>2.5229068436310524</v>
      </c>
      <c r="AT238" s="37">
        <f t="shared" si="250"/>
        <v>2.737034150494996</v>
      </c>
      <c r="AU238" s="37">
        <f t="shared" si="251"/>
        <v>3.2209492962372215</v>
      </c>
      <c r="AV238" s="37">
        <f t="shared" si="252"/>
        <v>2.6583348773598736</v>
      </c>
      <c r="AW238" s="37">
        <f t="shared" si="253"/>
        <v>3.0511411598843652</v>
      </c>
      <c r="AX238" s="37">
        <f t="shared" si="254"/>
        <v>2.0321211113535549</v>
      </c>
      <c r="AY238" s="37">
        <f t="shared" si="255"/>
        <v>6.916364321182451</v>
      </c>
      <c r="AZ238" s="37">
        <f t="shared" si="256"/>
        <v>5.8865242615052162</v>
      </c>
      <c r="BA238" s="104">
        <f t="shared" si="257"/>
        <v>4.2871299446920172</v>
      </c>
      <c r="BB238" s="110">
        <f t="shared" si="258"/>
        <v>3.034555552048976</v>
      </c>
      <c r="BC238" s="35" t="s">
        <v>60</v>
      </c>
      <c r="BD238" s="58">
        <v>4507763.8127322076</v>
      </c>
      <c r="BE238" s="37">
        <f t="shared" si="275"/>
        <v>0.55309890036367704</v>
      </c>
      <c r="BF238" s="37">
        <f t="shared" si="276"/>
        <v>0.54104552449191678</v>
      </c>
      <c r="BG238" s="37">
        <f t="shared" si="277"/>
        <v>0.76599676227131064</v>
      </c>
      <c r="BH238" s="37">
        <f t="shared" si="278"/>
        <v>0.58077742589739745</v>
      </c>
      <c r="BI238" s="37">
        <f t="shared" si="279"/>
        <v>0.72413528718790887</v>
      </c>
      <c r="BJ238" s="37">
        <f t="shared" si="280"/>
        <v>1.1220200038667529</v>
      </c>
      <c r="BK238" s="37">
        <f t="shared" si="281"/>
        <v>0.55778914071415697</v>
      </c>
      <c r="BL238" s="37">
        <f t="shared" si="282"/>
        <v>0.50730198012968997</v>
      </c>
      <c r="BM238" s="37">
        <f t="shared" si="283"/>
        <v>1.1129730790082648</v>
      </c>
      <c r="BN238" s="37">
        <f t="shared" si="284"/>
        <v>1.2670440029267485</v>
      </c>
      <c r="BO238" s="37">
        <f t="shared" si="285"/>
        <v>0.50142422093605765</v>
      </c>
      <c r="BP238" s="103">
        <f t="shared" si="273"/>
        <v>8.2336063277938809</v>
      </c>
      <c r="BQ238" s="33">
        <f t="shared" si="274"/>
        <v>2.084075518539394</v>
      </c>
      <c r="BR238" s="33">
        <f t="shared" si="259"/>
        <v>0.81674531891326552</v>
      </c>
      <c r="BS238" s="33">
        <f t="shared" si="260"/>
        <v>0.80865419008833128</v>
      </c>
      <c r="BT238" s="33">
        <f t="shared" si="261"/>
        <v>1.1287608638382576</v>
      </c>
      <c r="BU238" s="33">
        <f t="shared" si="262"/>
        <v>0.8314772952082583</v>
      </c>
      <c r="BV238" s="33">
        <f t="shared" si="263"/>
        <v>0.81182508748166637</v>
      </c>
      <c r="BW238" s="33">
        <f t="shared" si="264"/>
        <v>0.80875615374585885</v>
      </c>
      <c r="BX238" s="33">
        <f t="shared" si="265"/>
        <v>1.1071990510998519</v>
      </c>
      <c r="BY238" s="33">
        <f t="shared" si="266"/>
        <v>1.1170159543859568</v>
      </c>
      <c r="BZ238" s="33">
        <f t="shared" si="267"/>
        <v>4.2103269736329541</v>
      </c>
      <c r="CA238" s="33">
        <f t="shared" si="268"/>
        <v>13.694668468578428</v>
      </c>
      <c r="CB238" s="107">
        <f t="shared" si="269"/>
        <v>27.419504875512224</v>
      </c>
      <c r="CC238" s="60">
        <f t="shared" si="270"/>
        <v>35.653111203306104</v>
      </c>
    </row>
    <row r="239" spans="1:81" x14ac:dyDescent="0.2">
      <c r="A239" s="22" t="s">
        <v>61</v>
      </c>
      <c r="B239" s="22">
        <v>488.97592277678893</v>
      </c>
      <c r="C239" s="22">
        <v>337.658688723914</v>
      </c>
      <c r="D239" s="22">
        <v>724.40606617174285</v>
      </c>
      <c r="E239" s="22">
        <v>950.63475489565667</v>
      </c>
      <c r="F239" s="22">
        <v>1425.9521323434851</v>
      </c>
      <c r="G239" s="22">
        <v>1901.2695097913133</v>
      </c>
      <c r="H239" s="22">
        <v>1188.293443619571</v>
      </c>
      <c r="I239" s="22">
        <v>501.546066171745</v>
      </c>
      <c r="J239" s="22">
        <v>1188.293443619571</v>
      </c>
      <c r="K239" s="22">
        <v>1245.3315289133102</v>
      </c>
      <c r="L239" s="22">
        <v>206.946409925761</v>
      </c>
      <c r="M239" s="89">
        <v>10159.307966952858</v>
      </c>
      <c r="N239" s="28">
        <f>'GDP by Eco_Activity N''MN'!M239</f>
        <v>511.52114699999998</v>
      </c>
      <c r="O239" s="28">
        <f>'GDP by Eco_Activity N''MN'!N239</f>
        <v>185.37377720465307</v>
      </c>
      <c r="P239" s="28">
        <f>'GDP by Eco_Activity N''MN'!O239</f>
        <v>470.46354782100008</v>
      </c>
      <c r="Q239" s="28">
        <f>'GDP by Eco_Activity N''MN'!P239</f>
        <v>575.23115640000003</v>
      </c>
      <c r="R239" s="28">
        <f>'GDP by Eco_Activity N''MN'!Q239</f>
        <v>357.78563970304504</v>
      </c>
      <c r="S239" s="28">
        <f>'GDP by Eco_Activity N''MN'!R239</f>
        <v>237.65868872391417</v>
      </c>
      <c r="T239" s="28">
        <f>'GDP by Eco_Activity N''MN'!S239</f>
        <v>310.69464099257601</v>
      </c>
      <c r="U239" s="28">
        <f>'GDP by Eco_Activity N''MN'!T239</f>
        <v>337.32564780000001</v>
      </c>
      <c r="V239" s="28">
        <f>'GDP by Eco_Activity N''MN'!U239</f>
        <v>433.66254300000008</v>
      </c>
      <c r="W239" s="28">
        <f>'GDP by Eco_Activity N''MN'!V239</f>
        <v>435.54781280000003</v>
      </c>
      <c r="X239" s="28">
        <f>'GDP by Eco_Activity N''MN'!W239</f>
        <v>3270.0081391876706</v>
      </c>
      <c r="Y239" s="90">
        <f t="shared" si="271"/>
        <v>7125.2727406328586</v>
      </c>
      <c r="Z239" s="98">
        <f t="shared" si="272"/>
        <v>17284.580707585716</v>
      </c>
      <c r="AA239" s="93"/>
      <c r="AB239" s="22" t="s">
        <v>61</v>
      </c>
      <c r="AD239" s="37">
        <f t="shared" si="286"/>
        <v>1.5330753635799615E-2</v>
      </c>
      <c r="AE239" s="37">
        <f t="shared" si="287"/>
        <v>1.7388274261218903E-2</v>
      </c>
      <c r="AF239" s="37">
        <f t="shared" si="288"/>
        <v>4.0052703039012733E-2</v>
      </c>
      <c r="AG239" s="37">
        <f t="shared" si="289"/>
        <v>3.2832301639812433E-2</v>
      </c>
      <c r="AH239" s="37">
        <f t="shared" si="290"/>
        <v>6.1544811225685926E-2</v>
      </c>
      <c r="AI239" s="37">
        <f t="shared" si="291"/>
        <v>8.0167326634430547E-2</v>
      </c>
      <c r="AJ239" s="37">
        <f t="shared" si="292"/>
        <v>5.6042217913605599E-2</v>
      </c>
      <c r="AK239" s="37">
        <f t="shared" si="293"/>
        <v>4.0648717304710133E-2</v>
      </c>
      <c r="AL239" s="37">
        <f t="shared" si="294"/>
        <v>6.4798678597902643E-2</v>
      </c>
      <c r="AM239" s="37">
        <f t="shared" si="295"/>
        <v>3.567474059674515E-2</v>
      </c>
      <c r="AN239" s="37">
        <f t="shared" si="244"/>
        <v>2.2289809894059504E-2</v>
      </c>
      <c r="AO239" s="104">
        <f t="shared" si="245"/>
        <v>4.2100190580121537E-2</v>
      </c>
      <c r="AP239" s="37">
        <f t="shared" si="246"/>
        <v>1.7736844624573932E-2</v>
      </c>
      <c r="AQ239" s="37">
        <f t="shared" si="247"/>
        <v>1.2170584419743561E-2</v>
      </c>
      <c r="AR239" s="37">
        <f t="shared" si="248"/>
        <v>3.9700977528487537E-2</v>
      </c>
      <c r="AS239" s="37">
        <f t="shared" si="249"/>
        <v>2.8522035729538268E-2</v>
      </c>
      <c r="AT239" s="37">
        <f t="shared" si="250"/>
        <v>2.6127122062914492E-2</v>
      </c>
      <c r="AU239" s="37">
        <f t="shared" si="251"/>
        <v>2.0917701634471743E-2</v>
      </c>
      <c r="AV239" s="37">
        <f t="shared" si="252"/>
        <v>2.2655033079490107E-2</v>
      </c>
      <c r="AW239" s="37">
        <f t="shared" si="253"/>
        <v>2.0621716208382618E-2</v>
      </c>
      <c r="AX239" s="37">
        <f t="shared" si="254"/>
        <v>1.7501729643735503E-2</v>
      </c>
      <c r="AY239" s="37">
        <f t="shared" si="255"/>
        <v>1.5872185179055521E-2</v>
      </c>
      <c r="AZ239" s="37">
        <f t="shared" si="256"/>
        <v>3.1181363072506321E-2</v>
      </c>
      <c r="BA239" s="104">
        <f t="shared" si="257"/>
        <v>2.4714246790375406E-2</v>
      </c>
      <c r="BB239" s="110">
        <f t="shared" si="258"/>
        <v>3.2635882025614918E-2</v>
      </c>
      <c r="BC239" s="35" t="s">
        <v>61</v>
      </c>
      <c r="BD239" s="58">
        <v>25524.808144727765</v>
      </c>
      <c r="BE239" s="37">
        <f t="shared" si="275"/>
        <v>1.915688925081259</v>
      </c>
      <c r="BF239" s="37">
        <f t="shared" si="276"/>
        <v>1.3228647471485835</v>
      </c>
      <c r="BG239" s="37">
        <f t="shared" si="277"/>
        <v>2.8380470562767828</v>
      </c>
      <c r="BH239" s="37">
        <f t="shared" si="278"/>
        <v>3.7243561225043464</v>
      </c>
      <c r="BI239" s="37">
        <f t="shared" si="279"/>
        <v>5.5865341837565206</v>
      </c>
      <c r="BJ239" s="37">
        <f t="shared" si="280"/>
        <v>7.4487122450086929</v>
      </c>
      <c r="BK239" s="37">
        <f t="shared" si="281"/>
        <v>4.6554451531304339</v>
      </c>
      <c r="BL239" s="37">
        <f t="shared" si="282"/>
        <v>1.9649356944347534</v>
      </c>
      <c r="BM239" s="37">
        <f t="shared" si="283"/>
        <v>4.6554451531304339</v>
      </c>
      <c r="BN239" s="37">
        <f t="shared" si="284"/>
        <v>4.8789065204806938</v>
      </c>
      <c r="BO239" s="37">
        <f t="shared" si="285"/>
        <v>0.81076578030423507</v>
      </c>
      <c r="BP239" s="103">
        <f t="shared" si="273"/>
        <v>39.801701581256729</v>
      </c>
      <c r="BQ239" s="33">
        <f t="shared" si="274"/>
        <v>2.0040156388233479</v>
      </c>
      <c r="BR239" s="33">
        <f t="shared" si="259"/>
        <v>0.72624944388834767</v>
      </c>
      <c r="BS239" s="33">
        <f t="shared" si="260"/>
        <v>1.8431619354528856</v>
      </c>
      <c r="BT239" s="33">
        <f t="shared" si="261"/>
        <v>2.2536159846467485</v>
      </c>
      <c r="BU239" s="33">
        <f t="shared" si="262"/>
        <v>1.4017172535612059</v>
      </c>
      <c r="BV239" s="33">
        <f t="shared" si="263"/>
        <v>0.93108903062608661</v>
      </c>
      <c r="BW239" s="33">
        <f t="shared" si="264"/>
        <v>1.2172261559456659</v>
      </c>
      <c r="BX239" s="33">
        <f t="shared" si="265"/>
        <v>1.3215599736826062</v>
      </c>
      <c r="BY239" s="33">
        <f t="shared" si="266"/>
        <v>1.6989845351279342</v>
      </c>
      <c r="BZ239" s="33">
        <f t="shared" si="267"/>
        <v>1.706370564395266</v>
      </c>
      <c r="CA239" s="33">
        <f t="shared" si="268"/>
        <v>12.811097817646482</v>
      </c>
      <c r="CB239" s="107">
        <f t="shared" si="269"/>
        <v>27.915088333796575</v>
      </c>
      <c r="CC239" s="60">
        <f t="shared" si="270"/>
        <v>67.716789915053312</v>
      </c>
    </row>
    <row r="240" spans="1:81" x14ac:dyDescent="0.2">
      <c r="A240" s="22" t="s">
        <v>62</v>
      </c>
      <c r="B240" s="22">
        <v>77052.68552454382</v>
      </c>
      <c r="C240" s="22">
        <v>42164.299499665249</v>
      </c>
      <c r="D240" s="22">
        <v>41095.562196651998</v>
      </c>
      <c r="E240" s="22">
        <v>58736.788197908892</v>
      </c>
      <c r="F240" s="22">
        <v>88548.346553027077</v>
      </c>
      <c r="G240" s="22">
        <v>50707.935140137059</v>
      </c>
      <c r="H240" s="22">
        <v>70181.158726547117</v>
      </c>
      <c r="I240" s="22">
        <v>35217.87997335953</v>
      </c>
      <c r="J240" s="22">
        <v>44600.413829651719</v>
      </c>
      <c r="K240" s="22">
        <v>79563.286692712441</v>
      </c>
      <c r="L240" s="22">
        <v>21264.4558117458</v>
      </c>
      <c r="M240" s="89">
        <v>609132.81214595062</v>
      </c>
      <c r="N240" s="28">
        <f>'GDP by Eco_Activity N''MN'!M240</f>
        <v>63274.880202000015</v>
      </c>
      <c r="O240" s="28">
        <f>'GDP by Eco_Activity N''MN'!N240</f>
        <v>23780.666863505343</v>
      </c>
      <c r="P240" s="28">
        <f>'GDP by Eco_Activity N''MN'!O240</f>
        <v>41985.392447563499</v>
      </c>
      <c r="Q240" s="28">
        <f>'GDP by Eco_Activity N''MN'!P240</f>
        <v>56449.89041865871</v>
      </c>
      <c r="R240" s="28">
        <f>'GDP by Eco_Activity N''MN'!Q240</f>
        <v>21701.895933899348</v>
      </c>
      <c r="S240" s="28">
        <f>'GDP by Eco_Activity N''MN'!R240</f>
        <v>23321.546230000007</v>
      </c>
      <c r="T240" s="28">
        <f>'GDP by Eco_Activity N''MN'!S240</f>
        <v>51323.56194349975</v>
      </c>
      <c r="U240" s="28">
        <f>'GDP by Eco_Activity N''MN'!T240</f>
        <v>30965.354875120007</v>
      </c>
      <c r="V240" s="28">
        <f>'GDP by Eco_Activity N''MN'!U240</f>
        <v>39746.515320314036</v>
      </c>
      <c r="W240" s="28">
        <f>'GDP by Eco_Activity N''MN'!V240</f>
        <v>21665.548963930003</v>
      </c>
      <c r="X240" s="28">
        <f>'GDP by Eco_Activity N''MN'!W240</f>
        <v>1212988.6131313082</v>
      </c>
      <c r="Y240" s="90">
        <f t="shared" si="271"/>
        <v>1587203.8663297989</v>
      </c>
      <c r="Z240" s="98">
        <f t="shared" si="272"/>
        <v>2196336.6784757497</v>
      </c>
      <c r="AA240" s="93"/>
      <c r="AB240" s="22" t="s">
        <v>62</v>
      </c>
      <c r="AD240" s="37">
        <f t="shared" si="286"/>
        <v>2.415815756418668</v>
      </c>
      <c r="AE240" s="37">
        <f t="shared" si="287"/>
        <v>2.1713180445708145</v>
      </c>
      <c r="AF240" s="37">
        <f t="shared" si="288"/>
        <v>2.2721901786139211</v>
      </c>
      <c r="AG240" s="37">
        <f t="shared" si="289"/>
        <v>2.0286066099899651</v>
      </c>
      <c r="AH240" s="37">
        <f t="shared" si="290"/>
        <v>3.8217911733098346</v>
      </c>
      <c r="AI240" s="37">
        <f t="shared" si="291"/>
        <v>2.1381080264539039</v>
      </c>
      <c r="AJ240" s="37">
        <f t="shared" si="292"/>
        <v>3.3098792321887718</v>
      </c>
      <c r="AK240" s="37">
        <f t="shared" si="293"/>
        <v>2.8542974288190166</v>
      </c>
      <c r="AL240" s="37">
        <f t="shared" si="294"/>
        <v>2.4320994924266328</v>
      </c>
      <c r="AM240" s="37">
        <f t="shared" si="295"/>
        <v>2.2792321144103687</v>
      </c>
      <c r="AN240" s="37">
        <f t="shared" si="244"/>
        <v>2.2903546754663506</v>
      </c>
      <c r="AO240" s="104">
        <f t="shared" si="245"/>
        <v>2.5242474746674728</v>
      </c>
      <c r="AP240" s="37">
        <f t="shared" si="246"/>
        <v>2.1940377741243284</v>
      </c>
      <c r="AQ240" s="37">
        <f t="shared" si="247"/>
        <v>1.5613028875198711</v>
      </c>
      <c r="AR240" s="37">
        <f t="shared" si="248"/>
        <v>3.5430186457711463</v>
      </c>
      <c r="AS240" s="37">
        <f t="shared" si="249"/>
        <v>2.7989891951017825</v>
      </c>
      <c r="AT240" s="37">
        <f t="shared" si="250"/>
        <v>1.5847703796392203</v>
      </c>
      <c r="AU240" s="37">
        <f t="shared" si="251"/>
        <v>2.0526627842350447</v>
      </c>
      <c r="AV240" s="37">
        <f t="shared" si="252"/>
        <v>3.7423786579409644</v>
      </c>
      <c r="AW240" s="37">
        <f t="shared" si="253"/>
        <v>1.893003881238176</v>
      </c>
      <c r="AX240" s="37">
        <f t="shared" si="254"/>
        <v>1.6040877328359144</v>
      </c>
      <c r="AY240" s="37">
        <f t="shared" si="255"/>
        <v>0.78953353697427053</v>
      </c>
      <c r="AZ240" s="37">
        <f t="shared" si="256"/>
        <v>11.566527280344646</v>
      </c>
      <c r="BA240" s="104">
        <f t="shared" si="257"/>
        <v>5.5052696909997323</v>
      </c>
      <c r="BB240" s="110">
        <f t="shared" si="258"/>
        <v>4.1470132217790745</v>
      </c>
      <c r="BC240" s="35" t="s">
        <v>62</v>
      </c>
      <c r="BD240" s="58">
        <v>2783828.7265921631</v>
      </c>
      <c r="BE240" s="37">
        <f t="shared" si="275"/>
        <v>2.7678673184347886</v>
      </c>
      <c r="BF240" s="37">
        <f t="shared" si="276"/>
        <v>1.5146154322245562</v>
      </c>
      <c r="BG240" s="37">
        <f t="shared" si="277"/>
        <v>1.4762245178409132</v>
      </c>
      <c r="BH240" s="37">
        <f t="shared" si="278"/>
        <v>2.109928230743269</v>
      </c>
      <c r="BI240" s="37">
        <f t="shared" si="279"/>
        <v>3.1808115818038827</v>
      </c>
      <c r="BJ240" s="37">
        <f t="shared" si="280"/>
        <v>1.8215177771446958</v>
      </c>
      <c r="BK240" s="37">
        <f t="shared" si="281"/>
        <v>2.5210300495914382</v>
      </c>
      <c r="BL240" s="37">
        <f t="shared" si="282"/>
        <v>1.26508788550622</v>
      </c>
      <c r="BM240" s="37">
        <f t="shared" si="283"/>
        <v>1.6021249225432601</v>
      </c>
      <c r="BN240" s="37">
        <f t="shared" si="284"/>
        <v>2.8580525063447495</v>
      </c>
      <c r="BO240" s="37">
        <f t="shared" si="285"/>
        <v>0.76385646892065739</v>
      </c>
      <c r="BP240" s="103">
        <f t="shared" si="273"/>
        <v>21.88111669109843</v>
      </c>
      <c r="BQ240" s="33">
        <f t="shared" si="274"/>
        <v>2.2729444379093771</v>
      </c>
      <c r="BR240" s="33">
        <f t="shared" si="259"/>
        <v>0.85424317366738844</v>
      </c>
      <c r="BS240" s="33">
        <f t="shared" si="260"/>
        <v>1.5081887777974083</v>
      </c>
      <c r="BT240" s="33">
        <f t="shared" si="261"/>
        <v>2.0277788600795894</v>
      </c>
      <c r="BU240" s="33">
        <f t="shared" si="262"/>
        <v>0.77957008369785108</v>
      </c>
      <c r="BV240" s="33">
        <f t="shared" si="263"/>
        <v>0.83775075697811296</v>
      </c>
      <c r="BW240" s="33">
        <f t="shared" si="264"/>
        <v>1.843632169365812</v>
      </c>
      <c r="BX240" s="33">
        <f t="shared" si="265"/>
        <v>1.1123297413855771</v>
      </c>
      <c r="BY240" s="33">
        <f t="shared" si="266"/>
        <v>1.4277643929973349</v>
      </c>
      <c r="BZ240" s="33">
        <f t="shared" si="267"/>
        <v>0.77826443692360292</v>
      </c>
      <c r="CA240" s="33">
        <f t="shared" si="268"/>
        <v>43.572673905703738</v>
      </c>
      <c r="CB240" s="107">
        <f t="shared" si="269"/>
        <v>57.015140736505792</v>
      </c>
      <c r="CC240" s="60">
        <f t="shared" si="270"/>
        <v>78.896257427604226</v>
      </c>
    </row>
    <row r="241" spans="1:81" x14ac:dyDescent="0.2">
      <c r="A241" s="22" t="s">
        <v>63</v>
      </c>
      <c r="B241" s="22">
        <v>25837.721924065801</v>
      </c>
      <c r="C241" s="22">
        <v>77883.681382765004</v>
      </c>
      <c r="D241" s="22">
        <v>50265.835172734201</v>
      </c>
      <c r="E241" s="22">
        <v>61399.195181810719</v>
      </c>
      <c r="F241" s="22">
        <v>74371.395735738304</v>
      </c>
      <c r="G241" s="22">
        <v>50863.067509167602</v>
      </c>
      <c r="H241" s="22">
        <v>56271.875885991503</v>
      </c>
      <c r="I241" s="22">
        <v>78567.0200593388</v>
      </c>
      <c r="J241" s="22">
        <v>76472.748010443698</v>
      </c>
      <c r="K241" s="22">
        <v>47100.9730828092</v>
      </c>
      <c r="L241" s="22">
        <v>55814.3917769912</v>
      </c>
      <c r="M241" s="89">
        <v>654847.90572185593</v>
      </c>
      <c r="N241" s="28">
        <f>'GDP by Eco_Activity N''MN'!M241</f>
        <v>30656.986429299392</v>
      </c>
      <c r="O241" s="28">
        <f>'GDP by Eco_Activity N''MN'!N241</f>
        <v>61839.441576129837</v>
      </c>
      <c r="P241" s="28">
        <f>'GDP by Eco_Activity N''MN'!O241</f>
        <v>26307.94124230243</v>
      </c>
      <c r="Q241" s="28">
        <f>'GDP by Eco_Activity N''MN'!P241</f>
        <v>52443.873863686371</v>
      </c>
      <c r="R241" s="28">
        <f>'GDP by Eco_Activity N''MN'!Q241</f>
        <v>30591.739404142594</v>
      </c>
      <c r="S241" s="28">
        <f>'GDP by Eco_Activity N''MN'!R241</f>
        <v>3279.1694834580171</v>
      </c>
      <c r="T241" s="28">
        <f>'GDP by Eco_Activity N''MN'!S241</f>
        <v>34895.698176652848</v>
      </c>
      <c r="U241" s="28">
        <f>'GDP by Eco_Activity N''MN'!T241</f>
        <v>45551.578532302068</v>
      </c>
      <c r="V241" s="28">
        <f>'GDP by Eco_Activity N''MN'!U241</f>
        <v>21255.648112311032</v>
      </c>
      <c r="W241" s="28">
        <f>'GDP by Eco_Activity N''MN'!V241</f>
        <v>37946.616825028184</v>
      </c>
      <c r="X241" s="28">
        <f>'GDP by Eco_Activity N''MN'!W241</f>
        <v>11931.493306957884</v>
      </c>
      <c r="Y241" s="90">
        <f t="shared" si="271"/>
        <v>356700.18695227068</v>
      </c>
      <c r="Z241" s="98">
        <f t="shared" si="272"/>
        <v>1011548.0926741266</v>
      </c>
      <c r="AA241" s="93"/>
      <c r="AB241" s="22" t="s">
        <v>63</v>
      </c>
      <c r="AD241" s="37">
        <f t="shared" si="286"/>
        <v>0.8100843638245373</v>
      </c>
      <c r="AE241" s="37">
        <f t="shared" si="287"/>
        <v>4.010744747824976</v>
      </c>
      <c r="AF241" s="37">
        <f t="shared" si="288"/>
        <v>2.7792182633437164</v>
      </c>
      <c r="AG241" s="37">
        <f t="shared" si="289"/>
        <v>2.1205588016526851</v>
      </c>
      <c r="AH241" s="37">
        <f t="shared" si="290"/>
        <v>3.20990684562772</v>
      </c>
      <c r="AI241" s="37">
        <f t="shared" si="291"/>
        <v>2.1446492070890519</v>
      </c>
      <c r="AJ241" s="37">
        <f t="shared" si="292"/>
        <v>2.6538905417201994</v>
      </c>
      <c r="AK241" s="37">
        <f t="shared" si="293"/>
        <v>6.3676076900420719</v>
      </c>
      <c r="AL241" s="37">
        <f t="shared" si="294"/>
        <v>4.1701256928028441</v>
      </c>
      <c r="AM241" s="37">
        <f t="shared" si="295"/>
        <v>1.3492912992010688</v>
      </c>
      <c r="AN241" s="37">
        <f t="shared" si="244"/>
        <v>6.0116635147620672</v>
      </c>
      <c r="AO241" s="104">
        <f t="shared" si="245"/>
        <v>2.7136909050855951</v>
      </c>
      <c r="AP241" s="37">
        <f t="shared" si="246"/>
        <v>1.0630219457068799</v>
      </c>
      <c r="AQ241" s="37">
        <f t="shared" si="247"/>
        <v>4.0600248617753065</v>
      </c>
      <c r="AR241" s="37">
        <f t="shared" si="248"/>
        <v>2.2200465666657925</v>
      </c>
      <c r="AS241" s="37">
        <f t="shared" si="249"/>
        <v>2.6003564436543107</v>
      </c>
      <c r="AT241" s="37">
        <f t="shared" si="250"/>
        <v>2.2339468688354467</v>
      </c>
      <c r="AU241" s="37">
        <f t="shared" si="251"/>
        <v>0.2886184773304169</v>
      </c>
      <c r="AV241" s="37">
        <f t="shared" si="252"/>
        <v>2.5445021967497126</v>
      </c>
      <c r="AW241" s="37">
        <f t="shared" si="253"/>
        <v>2.7847029464356887</v>
      </c>
      <c r="AX241" s="37">
        <f t="shared" si="254"/>
        <v>0.85783430611862754</v>
      </c>
      <c r="AY241" s="37">
        <f t="shared" si="255"/>
        <v>1.382846409659461</v>
      </c>
      <c r="AZ241" s="37">
        <f t="shared" si="256"/>
        <v>0.11377348586473378</v>
      </c>
      <c r="BA241" s="104">
        <f t="shared" si="257"/>
        <v>1.237226527517945</v>
      </c>
      <c r="BB241" s="110">
        <f t="shared" si="258"/>
        <v>1.9099545875162711</v>
      </c>
      <c r="BC241" s="35" t="s">
        <v>63</v>
      </c>
      <c r="BD241" s="58">
        <v>2445951.4725492299</v>
      </c>
      <c r="BE241" s="37">
        <f t="shared" si="275"/>
        <v>1.0563464653342898</v>
      </c>
      <c r="BF241" s="37">
        <f t="shared" si="276"/>
        <v>3.1841875138100244</v>
      </c>
      <c r="BG241" s="37">
        <f t="shared" si="277"/>
        <v>2.0550626509505494</v>
      </c>
      <c r="BH241" s="37">
        <f t="shared" si="278"/>
        <v>2.5102376670547351</v>
      </c>
      <c r="BI241" s="37">
        <f t="shared" si="279"/>
        <v>3.0405916294907778</v>
      </c>
      <c r="BJ241" s="37">
        <f t="shared" si="280"/>
        <v>2.0794798294242889</v>
      </c>
      <c r="BK241" s="37">
        <f t="shared" si="281"/>
        <v>2.3006129319214823</v>
      </c>
      <c r="BL241" s="37">
        <f t="shared" si="282"/>
        <v>3.2121250540369206</v>
      </c>
      <c r="BM241" s="37">
        <f t="shared" si="283"/>
        <v>3.1265030753346039</v>
      </c>
      <c r="BN241" s="37">
        <f t="shared" si="284"/>
        <v>1.9256707915680529</v>
      </c>
      <c r="BO241" s="37">
        <f t="shared" si="285"/>
        <v>2.2819092039802444</v>
      </c>
      <c r="BP241" s="103">
        <f t="shared" si="273"/>
        <v>26.772726812905965</v>
      </c>
      <c r="BQ241" s="33">
        <f t="shared" si="274"/>
        <v>1.2533767236742412</v>
      </c>
      <c r="BR241" s="33">
        <f t="shared" si="259"/>
        <v>2.5282366502422584</v>
      </c>
      <c r="BS241" s="33">
        <f t="shared" si="260"/>
        <v>1.0755708581120647</v>
      </c>
      <c r="BT241" s="33">
        <f t="shared" si="261"/>
        <v>2.1441093354574239</v>
      </c>
      <c r="BU241" s="33">
        <f t="shared" si="262"/>
        <v>1.2507091717669747</v>
      </c>
      <c r="BV241" s="33">
        <f t="shared" si="263"/>
        <v>0.13406518977420215</v>
      </c>
      <c r="BW241" s="33">
        <f t="shared" si="264"/>
        <v>1.4266717295206068</v>
      </c>
      <c r="BX241" s="33">
        <f t="shared" si="265"/>
        <v>1.8623255221342192</v>
      </c>
      <c r="BY241" s="33">
        <f t="shared" si="266"/>
        <v>0.86901348415379143</v>
      </c>
      <c r="BZ241" s="33">
        <f t="shared" si="267"/>
        <v>1.5514051382826211</v>
      </c>
      <c r="CA241" s="33">
        <f t="shared" si="268"/>
        <v>0.48780580648734595</v>
      </c>
      <c r="CB241" s="107">
        <f t="shared" si="269"/>
        <v>14.58328960960575</v>
      </c>
      <c r="CC241" s="60">
        <f t="shared" si="270"/>
        <v>41.356016422511715</v>
      </c>
    </row>
    <row r="242" spans="1:81" x14ac:dyDescent="0.2">
      <c r="A242" s="22" t="s">
        <v>64</v>
      </c>
      <c r="B242" s="22">
        <v>23445.878335774501</v>
      </c>
      <c r="C242" s="22">
        <v>47013.470988752299</v>
      </c>
      <c r="D242" s="22">
        <v>9733.1076178024996</v>
      </c>
      <c r="E242" s="22">
        <v>21563.057208607501</v>
      </c>
      <c r="F242" s="22">
        <v>20649.654932536399</v>
      </c>
      <c r="G242" s="22">
        <v>32146.719144675491</v>
      </c>
      <c r="H242" s="22">
        <v>4725.6632921739829</v>
      </c>
      <c r="I242" s="22">
        <v>19775.786787384499</v>
      </c>
      <c r="J242" s="22">
        <v>2107.1265423735899</v>
      </c>
      <c r="K242" s="22">
        <v>7144.1925567306998</v>
      </c>
      <c r="L242" s="22">
        <v>2777.2290554348469</v>
      </c>
      <c r="M242" s="89">
        <v>191081.88646224633</v>
      </c>
      <c r="N242" s="28">
        <f>'GDP by Eco_Activity N''MN'!M242</f>
        <v>95533.111726214978</v>
      </c>
      <c r="O242" s="28">
        <f>'GDP by Eco_Activity N''MN'!N242</f>
        <v>7400.1470382537691</v>
      </c>
      <c r="P242" s="28">
        <f>'GDP by Eco_Activity N''MN'!O242</f>
        <v>4064.72106604391</v>
      </c>
      <c r="Q242" s="28">
        <f>'GDP by Eco_Activity N''MN'!P242</f>
        <v>8595.8751260314493</v>
      </c>
      <c r="R242" s="28">
        <f>'GDP by Eco_Activity N''MN'!Q242</f>
        <v>4016.3518485750456</v>
      </c>
      <c r="S242" s="28">
        <f>'GDP by Eco_Activity N''MN'!R242</f>
        <v>8323.4240529911731</v>
      </c>
      <c r="T242" s="28">
        <f>'GDP by Eco_Activity N''MN'!S242</f>
        <v>4867.5050079212333</v>
      </c>
      <c r="U242" s="28">
        <f>'GDP by Eco_Activity N''MN'!T242</f>
        <v>7687.2057426273286</v>
      </c>
      <c r="V242" s="28">
        <f>'GDP by Eco_Activity N''MN'!U242</f>
        <v>6835.7572347387541</v>
      </c>
      <c r="W242" s="28">
        <f>'GDP by Eco_Activity N''MN'!V242</f>
        <v>5636.461550512935</v>
      </c>
      <c r="X242" s="28">
        <f>'GDP by Eco_Activity N''MN'!W242</f>
        <v>67848.752163979312</v>
      </c>
      <c r="Y242" s="90">
        <f t="shared" si="271"/>
        <v>220809.31255788988</v>
      </c>
      <c r="Z242" s="98">
        <f t="shared" si="272"/>
        <v>411891.19902013621</v>
      </c>
      <c r="AA242" s="93"/>
      <c r="AB242" s="22" t="s">
        <v>64</v>
      </c>
      <c r="AD242" s="37">
        <f t="shared" si="286"/>
        <v>0.73509342239080211</v>
      </c>
      <c r="AE242" s="37">
        <f t="shared" si="287"/>
        <v>2.4210338866555769</v>
      </c>
      <c r="AF242" s="37">
        <f t="shared" si="288"/>
        <v>0.53814743866345971</v>
      </c>
      <c r="AG242" s="37">
        <f t="shared" si="289"/>
        <v>0.74472850366936227</v>
      </c>
      <c r="AH242" s="37">
        <f t="shared" si="290"/>
        <v>0.89124949279319565</v>
      </c>
      <c r="AI242" s="37">
        <f t="shared" si="291"/>
        <v>1.3554714471697231</v>
      </c>
      <c r="AJ242" s="37">
        <f t="shared" si="292"/>
        <v>0.22287142408161598</v>
      </c>
      <c r="AK242" s="37">
        <f t="shared" si="293"/>
        <v>1.6027647724054672</v>
      </c>
      <c r="AL242" s="37">
        <f t="shared" si="294"/>
        <v>0.11490344941100994</v>
      </c>
      <c r="AM242" s="37">
        <f t="shared" si="295"/>
        <v>0.20465812542059791</v>
      </c>
      <c r="AN242" s="37">
        <f t="shared" si="244"/>
        <v>0.29913013567187902</v>
      </c>
      <c r="AO242" s="104">
        <f t="shared" si="245"/>
        <v>0.79184368291992779</v>
      </c>
      <c r="AP242" s="37">
        <f t="shared" si="246"/>
        <v>3.3125824203509167</v>
      </c>
      <c r="AQ242" s="37">
        <f t="shared" si="247"/>
        <v>0.4858514273469855</v>
      </c>
      <c r="AR242" s="37">
        <f t="shared" si="248"/>
        <v>0.34300935842956698</v>
      </c>
      <c r="AS242" s="37">
        <f t="shared" si="249"/>
        <v>0.4262144961091649</v>
      </c>
      <c r="AT242" s="37">
        <f t="shared" si="250"/>
        <v>0.29329213738826143</v>
      </c>
      <c r="AU242" s="37">
        <f t="shared" si="251"/>
        <v>0.73259219703897804</v>
      </c>
      <c r="AV242" s="37">
        <f t="shared" si="252"/>
        <v>0.35492561640828002</v>
      </c>
      <c r="AW242" s="37">
        <f t="shared" si="253"/>
        <v>0.46994166110339247</v>
      </c>
      <c r="AX242" s="37">
        <f t="shared" si="254"/>
        <v>0.27587712373075912</v>
      </c>
      <c r="AY242" s="37">
        <f t="shared" si="255"/>
        <v>0.20540330786932076</v>
      </c>
      <c r="AZ242" s="37">
        <f t="shared" si="256"/>
        <v>0.64697593559112521</v>
      </c>
      <c r="BA242" s="104">
        <f t="shared" si="257"/>
        <v>0.76588448510170759</v>
      </c>
      <c r="BB242" s="110">
        <f t="shared" si="258"/>
        <v>0.77771239036829698</v>
      </c>
      <c r="BC242" s="35" t="s">
        <v>64</v>
      </c>
      <c r="BD242" s="58">
        <v>745582.16738512402</v>
      </c>
      <c r="BE242" s="37">
        <f t="shared" si="275"/>
        <v>3.1446404382233215</v>
      </c>
      <c r="BF242" s="37">
        <f t="shared" si="276"/>
        <v>6.3056056120059933</v>
      </c>
      <c r="BG242" s="37">
        <f t="shared" si="277"/>
        <v>1.3054372869375437</v>
      </c>
      <c r="BH242" s="37">
        <f t="shared" si="278"/>
        <v>2.8921101056148637</v>
      </c>
      <c r="BI242" s="37">
        <f t="shared" si="279"/>
        <v>2.7696015054863832</v>
      </c>
      <c r="BJ242" s="37">
        <f t="shared" si="280"/>
        <v>4.311626612184031</v>
      </c>
      <c r="BK242" s="37">
        <f t="shared" si="281"/>
        <v>0.63382193122290476</v>
      </c>
      <c r="BL242" s="37">
        <f t="shared" si="282"/>
        <v>2.6523953566031961</v>
      </c>
      <c r="BM242" s="37">
        <f t="shared" si="283"/>
        <v>0.28261493294074075</v>
      </c>
      <c r="BN242" s="37">
        <f t="shared" si="284"/>
        <v>0.95820324965476666</v>
      </c>
      <c r="BO242" s="37">
        <f t="shared" si="285"/>
        <v>0.37249134661777566</v>
      </c>
      <c r="BP242" s="103">
        <f t="shared" si="273"/>
        <v>25.628548377491523</v>
      </c>
      <c r="BQ242" s="33">
        <f t="shared" si="274"/>
        <v>12.813223800840742</v>
      </c>
      <c r="BR242" s="33">
        <f t="shared" si="259"/>
        <v>0.99253272972008832</v>
      </c>
      <c r="BS242" s="33">
        <f t="shared" si="260"/>
        <v>0.54517412618645877</v>
      </c>
      <c r="BT242" s="33">
        <f t="shared" si="261"/>
        <v>1.1529078218405568</v>
      </c>
      <c r="BU242" s="33">
        <f t="shared" si="262"/>
        <v>0.53868668327476688</v>
      </c>
      <c r="BV242" s="33">
        <f t="shared" si="263"/>
        <v>1.1163657631703765</v>
      </c>
      <c r="BW242" s="33">
        <f t="shared" si="264"/>
        <v>0.65284622149592875</v>
      </c>
      <c r="BX242" s="33">
        <f t="shared" si="265"/>
        <v>1.0310340132714801</v>
      </c>
      <c r="BY242" s="33">
        <f t="shared" si="266"/>
        <v>0.91683486190567676</v>
      </c>
      <c r="BZ242" s="33">
        <f t="shared" si="267"/>
        <v>0.75598127169281792</v>
      </c>
      <c r="CA242" s="33">
        <f t="shared" si="268"/>
        <v>9.1001039364897558</v>
      </c>
      <c r="CB242" s="107">
        <f t="shared" si="269"/>
        <v>29.615691229888647</v>
      </c>
      <c r="CC242" s="60">
        <f t="shared" si="270"/>
        <v>55.244239607380166</v>
      </c>
    </row>
    <row r="243" spans="1:81" x14ac:dyDescent="0.2">
      <c r="A243" s="22" t="s">
        <v>65</v>
      </c>
      <c r="B243" s="22">
        <v>21555.532655578831</v>
      </c>
      <c r="C243" s="22">
        <v>12536.272731231496</v>
      </c>
      <c r="D243" s="22">
        <v>15095.722725293883</v>
      </c>
      <c r="E243" s="22">
        <v>22884.846727696964</v>
      </c>
      <c r="F243" s="22">
        <v>27169.566509280634</v>
      </c>
      <c r="G243" s="22">
        <v>408804.22450356942</v>
      </c>
      <c r="H243" s="22">
        <v>19878.270401053818</v>
      </c>
      <c r="I243" s="22">
        <v>18821.116805625072</v>
      </c>
      <c r="J243" s="22">
        <v>32721.596921231692</v>
      </c>
      <c r="K243" s="22">
        <v>26457.016507823955</v>
      </c>
      <c r="L243" s="22">
        <v>29419.180148219239</v>
      </c>
      <c r="M243" s="89">
        <v>635343.34663660498</v>
      </c>
      <c r="N243" s="28">
        <f>'GDP by Eco_Activity N''MN'!M243</f>
        <v>52853.195643369399</v>
      </c>
      <c r="O243" s="28">
        <f>'GDP by Eco_Activity N''MN'!N243</f>
        <v>9077.6030843667759</v>
      </c>
      <c r="P243" s="28">
        <f>'GDP by Eco_Activity N''MN'!O243</f>
        <v>12738.892695355462</v>
      </c>
      <c r="Q243" s="28">
        <f>'GDP by Eco_Activity N''MN'!P243</f>
        <v>27324.306907626837</v>
      </c>
      <c r="R243" s="28">
        <f>'GDP by Eco_Activity N''MN'!Q243</f>
        <v>10094.883496692217</v>
      </c>
      <c r="S243" s="28">
        <f>'GDP by Eco_Activity N''MN'!R243</f>
        <v>23453.293716118565</v>
      </c>
      <c r="T243" s="28">
        <f>'GDP by Eco_Activity N''MN'!S243</f>
        <v>15049.659975793638</v>
      </c>
      <c r="U243" s="28">
        <f>'GDP by Eco_Activity N''MN'!T243</f>
        <v>13142.031280778378</v>
      </c>
      <c r="V243" s="28">
        <f>'GDP by Eco_Activity N''MN'!U243</f>
        <v>11350.302213807554</v>
      </c>
      <c r="W243" s="28">
        <f>'GDP by Eco_Activity N''MN'!V243</f>
        <v>13300.222392733524</v>
      </c>
      <c r="X243" s="28">
        <f>'GDP by Eco_Activity N''MN'!W243</f>
        <v>731673.86819889036</v>
      </c>
      <c r="Y243" s="90">
        <f t="shared" si="271"/>
        <v>920058.25960553274</v>
      </c>
      <c r="Z243" s="98">
        <f t="shared" si="272"/>
        <v>1555401.6062421377</v>
      </c>
      <c r="AA243" s="93"/>
      <c r="AB243" s="22" t="s">
        <v>65</v>
      </c>
      <c r="AD243" s="37">
        <f t="shared" si="286"/>
        <v>0.67582583362077786</v>
      </c>
      <c r="AE243" s="37">
        <f t="shared" si="287"/>
        <v>0.64557541607444713</v>
      </c>
      <c r="AF243" s="37">
        <f t="shared" si="288"/>
        <v>0.83464858690474719</v>
      </c>
      <c r="AG243" s="37">
        <f t="shared" si="289"/>
        <v>0.79037946685116944</v>
      </c>
      <c r="AH243" s="37">
        <f t="shared" si="290"/>
        <v>1.1726521556858309</v>
      </c>
      <c r="AI243" s="37">
        <f t="shared" si="291"/>
        <v>17.237294148218847</v>
      </c>
      <c r="AJ243" s="37">
        <f t="shared" si="292"/>
        <v>0.937497692630614</v>
      </c>
      <c r="AK243" s="37">
        <f t="shared" si="293"/>
        <v>1.5253917994619546</v>
      </c>
      <c r="AL243" s="37">
        <f t="shared" si="294"/>
        <v>1.7843372388309051</v>
      </c>
      <c r="AM243" s="37">
        <f t="shared" si="295"/>
        <v>0.75790837938876809</v>
      </c>
      <c r="AN243" s="37">
        <f t="shared" si="244"/>
        <v>3.1686847477959934</v>
      </c>
      <c r="AO243" s="104">
        <f t="shared" si="245"/>
        <v>2.6328639769777546</v>
      </c>
      <c r="AP243" s="37">
        <f t="shared" si="246"/>
        <v>1.8326689415220814</v>
      </c>
      <c r="AQ243" s="37">
        <f t="shared" si="247"/>
        <v>0.59598361932950472</v>
      </c>
      <c r="AR243" s="37">
        <f t="shared" si="248"/>
        <v>1.0749961287724366</v>
      </c>
      <c r="AS243" s="37">
        <f t="shared" si="249"/>
        <v>1.3548377017364941</v>
      </c>
      <c r="AT243" s="37">
        <f t="shared" si="250"/>
        <v>0.73717395015598197</v>
      </c>
      <c r="AU243" s="37">
        <f t="shared" si="251"/>
        <v>2.0642586346561549</v>
      </c>
      <c r="AV243" s="37">
        <f t="shared" si="252"/>
        <v>1.0973814787968297</v>
      </c>
      <c r="AW243" s="37">
        <f t="shared" si="253"/>
        <v>0.80341130667473326</v>
      </c>
      <c r="AX243" s="37">
        <f t="shared" si="254"/>
        <v>0.45807488778377686</v>
      </c>
      <c r="AY243" s="37">
        <f t="shared" si="255"/>
        <v>0.4846852321056756</v>
      </c>
      <c r="AZ243" s="37">
        <f t="shared" si="256"/>
        <v>6.9769210240076927</v>
      </c>
      <c r="BA243" s="104">
        <f t="shared" si="257"/>
        <v>3.1912528428202744</v>
      </c>
      <c r="BB243" s="110">
        <f t="shared" si="258"/>
        <v>2.9368316294471857</v>
      </c>
      <c r="BC243" s="35" t="s">
        <v>65</v>
      </c>
      <c r="BD243" s="58">
        <v>3989092.1023024893</v>
      </c>
      <c r="BE243" s="37">
        <f t="shared" si="275"/>
        <v>0.54036186938719855</v>
      </c>
      <c r="BF243" s="37">
        <f t="shared" si="276"/>
        <v>0.31426380764674761</v>
      </c>
      <c r="BG243" s="37">
        <f t="shared" si="277"/>
        <v>0.37842502349295687</v>
      </c>
      <c r="BH243" s="37">
        <f t="shared" si="278"/>
        <v>0.57368559413526488</v>
      </c>
      <c r="BI243" s="37">
        <f t="shared" si="279"/>
        <v>0.68109649545565665</v>
      </c>
      <c r="BJ243" s="37">
        <f t="shared" si="280"/>
        <v>10.248051787714029</v>
      </c>
      <c r="BK243" s="37">
        <f t="shared" si="281"/>
        <v>0.49831565407026207</v>
      </c>
      <c r="BL243" s="37">
        <f t="shared" si="282"/>
        <v>0.47181454634154951</v>
      </c>
      <c r="BM243" s="37">
        <f t="shared" si="283"/>
        <v>0.82027679687678567</v>
      </c>
      <c r="BN243" s="37">
        <f t="shared" si="284"/>
        <v>0.66323403494627409</v>
      </c>
      <c r="BO243" s="37">
        <f t="shared" si="285"/>
        <v>0.73749062176926417</v>
      </c>
      <c r="BP243" s="103">
        <f t="shared" si="273"/>
        <v>15.927016231835989</v>
      </c>
      <c r="BQ243" s="33">
        <f t="shared" si="274"/>
        <v>1.3249429766954421</v>
      </c>
      <c r="BR243" s="33">
        <f t="shared" si="259"/>
        <v>0.227560629124788</v>
      </c>
      <c r="BS243" s="33">
        <f t="shared" si="260"/>
        <v>0.31934315800837537</v>
      </c>
      <c r="BT243" s="33">
        <f t="shared" si="261"/>
        <v>0.68497558358843968</v>
      </c>
      <c r="BU243" s="33">
        <f t="shared" si="262"/>
        <v>0.2530621815140715</v>
      </c>
      <c r="BV243" s="33">
        <f t="shared" si="263"/>
        <v>0.58793562832458568</v>
      </c>
      <c r="BW243" s="33">
        <f t="shared" si="264"/>
        <v>0.37727030587002564</v>
      </c>
      <c r="BX243" s="33">
        <f t="shared" si="265"/>
        <v>0.32944918151157365</v>
      </c>
      <c r="BY243" s="33">
        <f t="shared" si="266"/>
        <v>0.28453347084305725</v>
      </c>
      <c r="BZ243" s="33">
        <f t="shared" si="267"/>
        <v>0.3334147733780497</v>
      </c>
      <c r="CA243" s="33">
        <f t="shared" si="268"/>
        <v>18.341864500360142</v>
      </c>
      <c r="CB243" s="107">
        <f t="shared" si="269"/>
        <v>23.064352389218552</v>
      </c>
      <c r="CC243" s="60">
        <f t="shared" si="270"/>
        <v>38.991368621054541</v>
      </c>
    </row>
    <row r="244" spans="1:8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89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90"/>
      <c r="Z244" s="98"/>
      <c r="AA244" s="93"/>
      <c r="AB244" s="22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104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104"/>
      <c r="BB244" s="110"/>
      <c r="BD244" s="58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10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107"/>
      <c r="CC244" s="60"/>
    </row>
    <row r="245" spans="1:81" s="42" customFormat="1" x14ac:dyDescent="0.2">
      <c r="A245" s="28" t="s">
        <v>66</v>
      </c>
      <c r="B245" s="27">
        <v>3189510.0162261864</v>
      </c>
      <c r="C245" s="28">
        <v>1941875.7931429388</v>
      </c>
      <c r="D245" s="28">
        <v>1808632.1551535386</v>
      </c>
      <c r="E245" s="28">
        <v>2895425.2593211969</v>
      </c>
      <c r="F245" s="28">
        <v>2316933.1482949764</v>
      </c>
      <c r="G245" s="28">
        <v>2371626.433872811</v>
      </c>
      <c r="H245" s="28">
        <v>2120354.0613817926</v>
      </c>
      <c r="I245" s="28">
        <v>1233854.594751576</v>
      </c>
      <c r="J245" s="28">
        <v>1833823.5737696551</v>
      </c>
      <c r="K245" s="28">
        <v>3490793.5084661287</v>
      </c>
      <c r="L245" s="28">
        <v>928435.06027799111</v>
      </c>
      <c r="M245" s="90">
        <v>24131263.604658794</v>
      </c>
      <c r="N245" s="28">
        <f>'GDP by Eco_Activity N''MN'!M245</f>
        <v>2883946.7099537021</v>
      </c>
      <c r="O245" s="28">
        <f>'GDP by Eco_Activity N''MN'!N245</f>
        <v>1523129.6280557658</v>
      </c>
      <c r="P245" s="28">
        <f>'GDP by Eco_Activity N''MN'!O245</f>
        <v>1185017.5414028983</v>
      </c>
      <c r="Q245" s="28">
        <f>'GDP by Eco_Activity N''MN'!P245</f>
        <v>2016795.5816851936</v>
      </c>
      <c r="R245" s="28">
        <f>'GDP by Eco_Activity N''MN'!Q245</f>
        <v>1369403.1774394896</v>
      </c>
      <c r="S245" s="28">
        <f>'GDP by Eco_Activity N''MN'!R245</f>
        <v>1136160.6206881725</v>
      </c>
      <c r="T245" s="28">
        <f>'GDP by Eco_Activity N''MN'!S245</f>
        <v>1371415.5256469338</v>
      </c>
      <c r="U245" s="28">
        <f>'GDP by Eco_Activity N''MN'!T245</f>
        <v>1635778.7314660014</v>
      </c>
      <c r="V245" s="28">
        <f>'GDP by Eco_Activity N''MN'!U245</f>
        <v>2477826.7738538831</v>
      </c>
      <c r="W245" s="28">
        <f>'GDP by Eco_Activity N''MN'!V245</f>
        <v>2744094.829329086</v>
      </c>
      <c r="X245" s="28">
        <f>'GDP by Eco_Activity N''MN'!W245</f>
        <v>10487059.63104913</v>
      </c>
      <c r="Y245" s="90">
        <f t="shared" si="271"/>
        <v>28830628.750570256</v>
      </c>
      <c r="Z245" s="98">
        <f t="shared" si="272"/>
        <v>52961892.35522905</v>
      </c>
      <c r="AA245" s="94"/>
      <c r="AB245" s="49" t="s">
        <v>66</v>
      </c>
      <c r="AD245" s="43">
        <f t="shared" ref="AD245:AM245" si="296">B245/B$245*100</f>
        <v>100</v>
      </c>
      <c r="AE245" s="43">
        <f t="shared" si="296"/>
        <v>100</v>
      </c>
      <c r="AF245" s="43">
        <f t="shared" si="296"/>
        <v>100</v>
      </c>
      <c r="AG245" s="43">
        <f t="shared" si="296"/>
        <v>100</v>
      </c>
      <c r="AH245" s="43">
        <f t="shared" si="296"/>
        <v>100</v>
      </c>
      <c r="AI245" s="43">
        <f t="shared" si="296"/>
        <v>100</v>
      </c>
      <c r="AJ245" s="43">
        <f t="shared" si="296"/>
        <v>100</v>
      </c>
      <c r="AK245" s="43">
        <f t="shared" si="296"/>
        <v>100</v>
      </c>
      <c r="AL245" s="43">
        <f t="shared" si="296"/>
        <v>100</v>
      </c>
      <c r="AM245" s="43">
        <f t="shared" si="296"/>
        <v>100</v>
      </c>
      <c r="AN245" s="37">
        <f t="shared" si="244"/>
        <v>100</v>
      </c>
      <c r="AO245" s="104">
        <f t="shared" si="245"/>
        <v>100</v>
      </c>
      <c r="AP245" s="37">
        <f t="shared" si="246"/>
        <v>100</v>
      </c>
      <c r="AQ245" s="37">
        <f t="shared" si="247"/>
        <v>100</v>
      </c>
      <c r="AR245" s="37">
        <f t="shared" si="248"/>
        <v>100</v>
      </c>
      <c r="AS245" s="37">
        <f t="shared" si="249"/>
        <v>100</v>
      </c>
      <c r="AT245" s="37">
        <f t="shared" si="250"/>
        <v>100</v>
      </c>
      <c r="AU245" s="37">
        <f t="shared" si="251"/>
        <v>100</v>
      </c>
      <c r="AV245" s="37">
        <f t="shared" si="252"/>
        <v>100</v>
      </c>
      <c r="AW245" s="37">
        <f t="shared" si="253"/>
        <v>100</v>
      </c>
      <c r="AX245" s="37">
        <f t="shared" si="254"/>
        <v>100</v>
      </c>
      <c r="AY245" s="37">
        <f t="shared" si="255"/>
        <v>100</v>
      </c>
      <c r="AZ245" s="37">
        <f t="shared" si="256"/>
        <v>100</v>
      </c>
      <c r="BA245" s="104">
        <f t="shared" si="257"/>
        <v>100</v>
      </c>
      <c r="BB245" s="110">
        <f t="shared" si="258"/>
        <v>100</v>
      </c>
      <c r="BC245" s="50" t="s">
        <v>66</v>
      </c>
      <c r="BD245" s="69">
        <v>101489492.20196828</v>
      </c>
      <c r="BE245" s="71">
        <f t="shared" ref="BE245:BO245" si="297">B245/$BD245*100</f>
        <v>3.1426997485403998</v>
      </c>
      <c r="BF245" s="43">
        <f t="shared" si="297"/>
        <v>1.9133762037931232</v>
      </c>
      <c r="BG245" s="43">
        <f t="shared" si="297"/>
        <v>1.7820880919911255</v>
      </c>
      <c r="BH245" s="43">
        <f t="shared" si="297"/>
        <v>2.8529310734545614</v>
      </c>
      <c r="BI245" s="43">
        <f t="shared" si="297"/>
        <v>2.2829290974125516</v>
      </c>
      <c r="BJ245" s="43">
        <f t="shared" si="297"/>
        <v>2.3368196868629281</v>
      </c>
      <c r="BK245" s="43">
        <f t="shared" si="297"/>
        <v>2.0892350679636866</v>
      </c>
      <c r="BL245" s="43">
        <f t="shared" si="297"/>
        <v>1.2157461506420333</v>
      </c>
      <c r="BM245" s="43">
        <f t="shared" si="297"/>
        <v>1.8069097933018232</v>
      </c>
      <c r="BN245" s="43">
        <f t="shared" si="297"/>
        <v>3.4395615080222348</v>
      </c>
      <c r="BO245" s="43">
        <f t="shared" si="297"/>
        <v>0.91480905080337482</v>
      </c>
      <c r="BP245" s="103">
        <f t="shared" si="273"/>
        <v>23.777105472787845</v>
      </c>
      <c r="BQ245" s="33">
        <f t="shared" si="274"/>
        <v>2.8416209869436817</v>
      </c>
      <c r="BR245" s="33">
        <f t="shared" si="259"/>
        <v>1.5007756911668007</v>
      </c>
      <c r="BS245" s="33">
        <f t="shared" si="260"/>
        <v>1.1676258454862147</v>
      </c>
      <c r="BT245" s="33">
        <f t="shared" si="261"/>
        <v>1.9871964455903346</v>
      </c>
      <c r="BU245" s="33">
        <f t="shared" si="262"/>
        <v>1.3493053790379803</v>
      </c>
      <c r="BV245" s="33">
        <f t="shared" si="263"/>
        <v>1.1194859645441579</v>
      </c>
      <c r="BW245" s="33">
        <f t="shared" si="264"/>
        <v>1.3512881933804144</v>
      </c>
      <c r="BX245" s="33">
        <f t="shared" si="265"/>
        <v>1.6117715203567422</v>
      </c>
      <c r="BY245" s="33">
        <f t="shared" si="266"/>
        <v>2.4414613967354426</v>
      </c>
      <c r="BZ245" s="33">
        <f t="shared" si="267"/>
        <v>2.7038216171859681</v>
      </c>
      <c r="CA245" s="33">
        <f t="shared" si="268"/>
        <v>10.333148194474605</v>
      </c>
      <c r="CB245" s="107">
        <f t="shared" si="269"/>
        <v>28.407501234902341</v>
      </c>
      <c r="CC245" s="60">
        <f t="shared" si="270"/>
        <v>52.184606707690186</v>
      </c>
    </row>
    <row r="246" spans="1:8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89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90"/>
      <c r="Z246" s="98"/>
      <c r="AA246" s="93"/>
      <c r="AB246" s="22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103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103" t="e">
        <f t="shared" si="273"/>
        <v>#DIV/0!</v>
      </c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107"/>
      <c r="CC246" s="60"/>
    </row>
    <row r="247" spans="1:8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89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90"/>
      <c r="Z247" s="98"/>
      <c r="AA247" s="93"/>
      <c r="AB247" s="22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103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103" t="e">
        <f t="shared" si="273"/>
        <v>#DIV/0!</v>
      </c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107"/>
      <c r="CC247" s="60"/>
    </row>
    <row r="248" spans="1:8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89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90"/>
      <c r="Z248" s="98"/>
      <c r="AA248" s="93"/>
      <c r="AB248" s="22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103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103" t="e">
        <f t="shared" si="273"/>
        <v>#DIV/0!</v>
      </c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107"/>
      <c r="CC248" s="60"/>
    </row>
    <row r="249" spans="1:8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89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90"/>
      <c r="Z249" s="98"/>
      <c r="AA249" s="93"/>
      <c r="AB249" s="22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103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103" t="e">
        <f t="shared" si="273"/>
        <v>#DIV/0!</v>
      </c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107"/>
      <c r="CC249" s="60"/>
    </row>
    <row r="250" spans="1:8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89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90"/>
      <c r="Z250" s="98"/>
      <c r="AA250" s="93"/>
      <c r="AB250" s="22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103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103" t="e">
        <f t="shared" si="273"/>
        <v>#DIV/0!</v>
      </c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107"/>
      <c r="CC250" s="60"/>
    </row>
    <row r="251" spans="1:8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89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90"/>
      <c r="Z251" s="98"/>
      <c r="AA251" s="93"/>
      <c r="AB251" s="22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103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103" t="e">
        <f t="shared" si="273"/>
        <v>#DIV/0!</v>
      </c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107"/>
      <c r="CC251" s="60"/>
    </row>
    <row r="252" spans="1:81" x14ac:dyDescent="0.2">
      <c r="A252" s="24" t="s">
        <v>0</v>
      </c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92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90"/>
      <c r="Z252" s="98"/>
      <c r="AA252" s="95"/>
      <c r="AB252" s="78" t="s">
        <v>80</v>
      </c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103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103" t="e">
        <f t="shared" si="273"/>
        <v>#DIV/0!</v>
      </c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107"/>
      <c r="CC252" s="60"/>
    </row>
    <row r="253" spans="1:81" x14ac:dyDescent="0.2">
      <c r="A253" s="24">
        <v>2017</v>
      </c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92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90"/>
      <c r="Z253" s="98"/>
      <c r="AA253" s="95"/>
      <c r="AB253" s="24">
        <v>2017</v>
      </c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103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BC253" s="30">
        <v>2017</v>
      </c>
      <c r="BD253" s="21" t="s">
        <v>77</v>
      </c>
      <c r="BE253" s="176" t="s">
        <v>79</v>
      </c>
      <c r="BF253" s="176"/>
      <c r="BG253" s="176"/>
      <c r="BH253" s="176"/>
      <c r="BI253" s="176"/>
      <c r="BJ253" s="176"/>
      <c r="BK253" s="176"/>
      <c r="BL253" s="176"/>
      <c r="BM253" s="176"/>
      <c r="BN253" s="176"/>
      <c r="BO253" s="176"/>
      <c r="BP253" s="103" t="e">
        <f t="shared" si="273"/>
        <v>#VALUE!</v>
      </c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107"/>
      <c r="CC253" s="60"/>
    </row>
    <row r="254" spans="1:81" x14ac:dyDescent="0.2">
      <c r="A254" s="24" t="s">
        <v>1</v>
      </c>
      <c r="B254" s="24">
        <v>1</v>
      </c>
      <c r="C254" s="24">
        <v>2</v>
      </c>
      <c r="D254" s="24">
        <v>3</v>
      </c>
      <c r="E254" s="24">
        <v>4</v>
      </c>
      <c r="F254" s="24">
        <v>5</v>
      </c>
      <c r="G254" s="24">
        <v>6</v>
      </c>
      <c r="H254" s="24">
        <v>7</v>
      </c>
      <c r="I254" s="24">
        <v>8</v>
      </c>
      <c r="J254" s="24">
        <v>9</v>
      </c>
      <c r="K254" s="24">
        <v>10</v>
      </c>
      <c r="L254" s="24">
        <v>11</v>
      </c>
      <c r="M254" s="92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90"/>
      <c r="Z254" s="98"/>
      <c r="AA254" s="95"/>
      <c r="AB254" s="24" t="s">
        <v>1</v>
      </c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103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BD254" s="21" t="s">
        <v>78</v>
      </c>
      <c r="BE254" s="54" t="s">
        <v>2</v>
      </c>
      <c r="BF254" s="54" t="s">
        <v>3</v>
      </c>
      <c r="BG254" s="54" t="s">
        <v>4</v>
      </c>
      <c r="BH254" s="54" t="s">
        <v>5</v>
      </c>
      <c r="BI254" s="54" t="s">
        <v>6</v>
      </c>
      <c r="BJ254" s="54" t="s">
        <v>7</v>
      </c>
      <c r="BK254" s="54" t="s">
        <v>8</v>
      </c>
      <c r="BL254" s="54" t="s">
        <v>9</v>
      </c>
      <c r="BM254" s="54" t="s">
        <v>10</v>
      </c>
      <c r="BN254" s="54" t="s">
        <v>11</v>
      </c>
      <c r="BO254" s="54" t="s">
        <v>12</v>
      </c>
      <c r="BP254" s="103" t="e">
        <f t="shared" si="273"/>
        <v>#VALUE!</v>
      </c>
      <c r="BQ254" s="33" t="s">
        <v>85</v>
      </c>
      <c r="BR254" s="33" t="s">
        <v>86</v>
      </c>
      <c r="BS254" s="33" t="s">
        <v>87</v>
      </c>
      <c r="BT254" s="33" t="s">
        <v>88</v>
      </c>
      <c r="BU254" s="33" t="s">
        <v>89</v>
      </c>
      <c r="BV254" s="33" t="s">
        <v>90</v>
      </c>
      <c r="BW254" s="33" t="s">
        <v>91</v>
      </c>
      <c r="BX254" s="33" t="s">
        <v>92</v>
      </c>
      <c r="BY254" s="33" t="s">
        <v>93</v>
      </c>
      <c r="BZ254" s="33" t="s">
        <v>94</v>
      </c>
      <c r="CA254" s="33" t="s">
        <v>95</v>
      </c>
      <c r="CB254" s="108" t="s">
        <v>13</v>
      </c>
      <c r="CC254" s="109" t="s">
        <v>13</v>
      </c>
    </row>
    <row r="255" spans="1:81" x14ac:dyDescent="0.2">
      <c r="A255" s="24"/>
      <c r="B255" s="24" t="s">
        <v>2</v>
      </c>
      <c r="C255" s="24" t="s">
        <v>3</v>
      </c>
      <c r="D255" s="24" t="s">
        <v>4</v>
      </c>
      <c r="E255" s="24" t="s">
        <v>5</v>
      </c>
      <c r="F255" s="24" t="s">
        <v>6</v>
      </c>
      <c r="G255" s="24" t="s">
        <v>7</v>
      </c>
      <c r="H255" s="24" t="s">
        <v>8</v>
      </c>
      <c r="I255" s="24" t="s">
        <v>9</v>
      </c>
      <c r="J255" s="24" t="s">
        <v>10</v>
      </c>
      <c r="K255" s="24" t="s">
        <v>11</v>
      </c>
      <c r="L255" s="24" t="s">
        <v>12</v>
      </c>
      <c r="M255" s="90" t="s">
        <v>13</v>
      </c>
      <c r="N255" s="28" t="s">
        <v>85</v>
      </c>
      <c r="O255" s="28" t="s">
        <v>86</v>
      </c>
      <c r="P255" s="28" t="s">
        <v>87</v>
      </c>
      <c r="Q255" s="28" t="s">
        <v>88</v>
      </c>
      <c r="R255" s="28" t="s">
        <v>89</v>
      </c>
      <c r="S255" s="28" t="s">
        <v>90</v>
      </c>
      <c r="T255" s="28" t="s">
        <v>91</v>
      </c>
      <c r="U255" s="28" t="s">
        <v>92</v>
      </c>
      <c r="V255" s="28" t="s">
        <v>93</v>
      </c>
      <c r="W255" s="28" t="s">
        <v>94</v>
      </c>
      <c r="X255" s="28" t="s">
        <v>95</v>
      </c>
      <c r="Y255" s="90" t="str">
        <f>Y4</f>
        <v>Total 2nd 11</v>
      </c>
      <c r="Z255" s="98" t="str">
        <f>Z4</f>
        <v>Total 22</v>
      </c>
      <c r="AA255" s="94"/>
      <c r="AB255" s="24"/>
      <c r="AD255" s="54" t="s">
        <v>2</v>
      </c>
      <c r="AE255" s="54" t="s">
        <v>3</v>
      </c>
      <c r="AF255" s="54" t="s">
        <v>4</v>
      </c>
      <c r="AG255" s="54" t="s">
        <v>5</v>
      </c>
      <c r="AH255" s="54" t="s">
        <v>6</v>
      </c>
      <c r="AI255" s="54" t="s">
        <v>7</v>
      </c>
      <c r="AJ255" s="54" t="s">
        <v>8</v>
      </c>
      <c r="AK255" s="54" t="s">
        <v>9</v>
      </c>
      <c r="AL255" s="54" t="s">
        <v>10</v>
      </c>
      <c r="AM255" s="54" t="s">
        <v>11</v>
      </c>
      <c r="AN255" s="54" t="s">
        <v>12</v>
      </c>
      <c r="AO255" s="103" t="str">
        <f>AO4</f>
        <v>Total 1st 11</v>
      </c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28"/>
      <c r="BA255" s="102"/>
      <c r="BB255" s="98"/>
      <c r="BC255" s="55"/>
      <c r="BD255" s="56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103" t="e">
        <f t="shared" si="273"/>
        <v>#VALUE!</v>
      </c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105" t="s">
        <v>100</v>
      </c>
      <c r="CC255" s="105" t="s">
        <v>99</v>
      </c>
    </row>
    <row r="256" spans="1:81" x14ac:dyDescent="0.2">
      <c r="A256" s="22" t="s">
        <v>14</v>
      </c>
      <c r="B256" s="28">
        <v>822947.12958994845</v>
      </c>
      <c r="C256" s="28">
        <v>223285.17139773461</v>
      </c>
      <c r="D256" s="28">
        <v>1054304.1707639538</v>
      </c>
      <c r="E256" s="28">
        <v>552855.8109465196</v>
      </c>
      <c r="F256" s="28">
        <v>1019502.8658652795</v>
      </c>
      <c r="G256" s="28">
        <v>533196.94247694325</v>
      </c>
      <c r="H256" s="28">
        <v>754378.97357987962</v>
      </c>
      <c r="I256" s="28">
        <v>506997.30077706551</v>
      </c>
      <c r="J256" s="28">
        <v>606963.42742955277</v>
      </c>
      <c r="K256" s="28">
        <v>532936.38612772711</v>
      </c>
      <c r="L256" s="28">
        <v>429613.99028121855</v>
      </c>
      <c r="M256" s="90">
        <v>7036982.1692358218</v>
      </c>
      <c r="N256" s="28">
        <f>'GDP by Eco_Activity N''MN'!M256</f>
        <v>603735.9453276596</v>
      </c>
      <c r="O256" s="28">
        <f>'GDP by Eco_Activity N''MN'!N256</f>
        <v>427257.79379744793</v>
      </c>
      <c r="P256" s="28">
        <f>'GDP by Eco_Activity N''MN'!O256</f>
        <v>560014.48416079127</v>
      </c>
      <c r="Q256" s="28">
        <f>'GDP by Eco_Activity N''MN'!P256</f>
        <v>584041.00175827218</v>
      </c>
      <c r="R256" s="28">
        <f>'GDP by Eco_Activity N''MN'!Q256</f>
        <v>555057.93262481247</v>
      </c>
      <c r="S256" s="28">
        <f>'GDP by Eco_Activity N''MN'!R256</f>
        <v>323810.10609369387</v>
      </c>
      <c r="T256" s="28">
        <f>'GDP by Eco_Activity N''MN'!S256</f>
        <v>424700.265281078</v>
      </c>
      <c r="U256" s="28">
        <f>'GDP by Eco_Activity N''MN'!T256</f>
        <v>501132.11137580039</v>
      </c>
      <c r="V256" s="28">
        <f>'GDP by Eco_Activity N''MN'!U256</f>
        <v>1230025.327378941</v>
      </c>
      <c r="W256" s="28">
        <f>'GDP by Eco_Activity N''MN'!V256</f>
        <v>1251162.1876065943</v>
      </c>
      <c r="X256" s="28">
        <f>'GDP by Eco_Activity N''MN'!W256</f>
        <v>117986.47240751384</v>
      </c>
      <c r="Y256" s="90">
        <f t="shared" si="271"/>
        <v>6578923.6278126054</v>
      </c>
      <c r="Z256" s="98">
        <f t="shared" si="272"/>
        <v>13615905.797048427</v>
      </c>
      <c r="AA256" s="94"/>
      <c r="AB256" s="22" t="s">
        <v>14</v>
      </c>
      <c r="AD256" s="37">
        <f t="shared" ref="AD256:AO256" si="298">B256/B$309*100</f>
        <v>16.001733237198007</v>
      </c>
      <c r="AE256" s="37">
        <f t="shared" si="298"/>
        <v>7.075437325422862</v>
      </c>
      <c r="AF256" s="37">
        <f t="shared" si="298"/>
        <v>45.543303690650546</v>
      </c>
      <c r="AG256" s="37">
        <f t="shared" si="298"/>
        <v>13.624479700837586</v>
      </c>
      <c r="AH256" s="37">
        <f t="shared" si="298"/>
        <v>37.879373764107072</v>
      </c>
      <c r="AI256" s="37">
        <f t="shared" si="298"/>
        <v>17.926026307833773</v>
      </c>
      <c r="AJ256" s="37">
        <f t="shared" si="298"/>
        <v>26.843584248938434</v>
      </c>
      <c r="AK256" s="37">
        <f t="shared" si="298"/>
        <v>34.490000125599288</v>
      </c>
      <c r="AL256" s="37">
        <f t="shared" si="298"/>
        <v>24.213123509712194</v>
      </c>
      <c r="AM256" s="37">
        <f t="shared" si="298"/>
        <v>10.428092327380606</v>
      </c>
      <c r="AN256" s="37">
        <f t="shared" si="298"/>
        <v>39.039561823886729</v>
      </c>
      <c r="AO256" s="104">
        <f t="shared" si="298"/>
        <v>21.10967987010563</v>
      </c>
      <c r="AP256" s="37">
        <f t="shared" ref="AP256:BB256" si="299">N256/N$309*100</f>
        <v>19.607116566221606</v>
      </c>
      <c r="AQ256" s="37">
        <f t="shared" si="299"/>
        <v>26.031246870865289</v>
      </c>
      <c r="AR256" s="37">
        <f t="shared" si="299"/>
        <v>42.198233708729802</v>
      </c>
      <c r="AS256" s="37">
        <f t="shared" si="299"/>
        <v>24.929635003808617</v>
      </c>
      <c r="AT256" s="37">
        <f t="shared" si="299"/>
        <v>39.931662464372735</v>
      </c>
      <c r="AU256" s="37">
        <f t="shared" si="299"/>
        <v>26.12953559956112</v>
      </c>
      <c r="AV256" s="37">
        <f t="shared" si="299"/>
        <v>29.666814658953477</v>
      </c>
      <c r="AW256" s="37">
        <f t="shared" si="299"/>
        <v>27.568398634225293</v>
      </c>
      <c r="AX256" s="37">
        <f t="shared" si="299"/>
        <v>47.196376283951082</v>
      </c>
      <c r="AY256" s="37">
        <f t="shared" si="299"/>
        <v>42.651805483662862</v>
      </c>
      <c r="AZ256" s="37">
        <f t="shared" si="299"/>
        <v>1.1102103632581712</v>
      </c>
      <c r="BA256" s="104">
        <f t="shared" si="299"/>
        <v>21.615608561596751</v>
      </c>
      <c r="BB256" s="110">
        <f t="shared" si="299"/>
        <v>21.351143254428262</v>
      </c>
      <c r="BC256" s="35" t="s">
        <v>14</v>
      </c>
      <c r="BD256" s="64">
        <v>23952554.203355622</v>
      </c>
      <c r="BE256" s="37">
        <f t="shared" ref="BE256:BE287" si="300">B256/$BD256*100</f>
        <v>3.4357385129083982</v>
      </c>
      <c r="BF256" s="37">
        <f t="shared" ref="BF256:BF287" si="301">C256/$BD256*100</f>
        <v>0.93219775019423001</v>
      </c>
      <c r="BG256" s="37">
        <f t="shared" ref="BG256:BG287" si="302">D256/$BD256*100</f>
        <v>4.4016356744795573</v>
      </c>
      <c r="BH256" s="37">
        <f t="shared" ref="BH256:BH287" si="303">E256/$BD256*100</f>
        <v>2.3081288377548792</v>
      </c>
      <c r="BI256" s="37">
        <f t="shared" ref="BI256:BI287" si="304">F256/$BD256*100</f>
        <v>4.2563430071372208</v>
      </c>
      <c r="BJ256" s="37">
        <f t="shared" ref="BJ256:BJ287" si="305">G256/$BD256*100</f>
        <v>2.2260546326297233</v>
      </c>
      <c r="BK256" s="37">
        <f t="shared" ref="BK256:BK287" si="306">H256/$BD256*100</f>
        <v>3.1494719401331959</v>
      </c>
      <c r="BL256" s="37">
        <f t="shared" ref="BL256:BL287" si="307">I256/$BD256*100</f>
        <v>2.1166732218730893</v>
      </c>
      <c r="BM256" s="37">
        <f t="shared" ref="BM256:BM287" si="308">J256/$BD256*100</f>
        <v>2.534023813395736</v>
      </c>
      <c r="BN256" s="37">
        <f t="shared" ref="BN256:BN287" si="309">K256/$BD256*100</f>
        <v>2.2249668306900885</v>
      </c>
      <c r="BO256" s="37">
        <f t="shared" ref="BO256:BO287" si="310">L256/$BD256*100</f>
        <v>1.7936040834469</v>
      </c>
      <c r="BP256" s="103">
        <f t="shared" si="273"/>
        <v>29.378838304643011</v>
      </c>
      <c r="BQ256" s="33">
        <f t="shared" si="274"/>
        <v>2.5205493334947948</v>
      </c>
      <c r="BR256" s="33">
        <f t="shared" si="259"/>
        <v>1.7837671513862661</v>
      </c>
      <c r="BS256" s="33">
        <f t="shared" si="260"/>
        <v>2.3380157264494836</v>
      </c>
      <c r="BT256" s="33">
        <f t="shared" si="261"/>
        <v>2.4383245177103126</v>
      </c>
      <c r="BU256" s="33">
        <f t="shared" si="262"/>
        <v>2.317322519813156</v>
      </c>
      <c r="BV256" s="33">
        <f t="shared" si="263"/>
        <v>1.3518813206498448</v>
      </c>
      <c r="BW256" s="33">
        <f t="shared" si="264"/>
        <v>1.7730896741758748</v>
      </c>
      <c r="BX256" s="33">
        <f t="shared" si="265"/>
        <v>2.0921865247489744</v>
      </c>
      <c r="BY256" s="33">
        <f t="shared" si="266"/>
        <v>5.135257463300599</v>
      </c>
      <c r="BZ256" s="33">
        <f t="shared" si="267"/>
        <v>5.2235021659248071</v>
      </c>
      <c r="CA256" s="33">
        <f t="shared" si="268"/>
        <v>0.49258409523183372</v>
      </c>
      <c r="CB256" s="107">
        <f t="shared" si="269"/>
        <v>27.46648049288595</v>
      </c>
      <c r="CC256" s="60">
        <f t="shared" si="270"/>
        <v>56.845318797528961</v>
      </c>
    </row>
    <row r="257" spans="1:81" x14ac:dyDescent="0.2">
      <c r="A257" s="22" t="s">
        <v>15</v>
      </c>
      <c r="B257" s="22">
        <v>642226.90355249052</v>
      </c>
      <c r="C257" s="22">
        <v>159068.20875409601</v>
      </c>
      <c r="D257" s="22">
        <v>1014430.2557690004</v>
      </c>
      <c r="E257" s="22">
        <v>444932.9659038689</v>
      </c>
      <c r="F257" s="22">
        <v>935377.1873793113</v>
      </c>
      <c r="G257" s="22">
        <v>391669.45506798156</v>
      </c>
      <c r="H257" s="22">
        <v>704449.58697609813</v>
      </c>
      <c r="I257" s="22">
        <v>443429.57136788883</v>
      </c>
      <c r="J257" s="22">
        <v>518318.69135831477</v>
      </c>
      <c r="K257" s="22">
        <v>441211.73626746819</v>
      </c>
      <c r="L257" s="22">
        <v>218346.85849800258</v>
      </c>
      <c r="M257" s="89">
        <v>5913461.4208945204</v>
      </c>
      <c r="N257" s="28">
        <f>'GDP by Eco_Activity N''MN'!M257</f>
        <v>584086.83078311337</v>
      </c>
      <c r="O257" s="28">
        <f>'GDP by Eco_Activity N''MN'!N257</f>
        <v>394792.26070864464</v>
      </c>
      <c r="P257" s="28">
        <f>'GDP by Eco_Activity N''MN'!O257</f>
        <v>510941.00517141115</v>
      </c>
      <c r="Q257" s="28">
        <f>'GDP by Eco_Activity N''MN'!P257</f>
        <v>506395.25356402603</v>
      </c>
      <c r="R257" s="28">
        <f>'GDP by Eco_Activity N''MN'!Q257</f>
        <v>491238.78189607995</v>
      </c>
      <c r="S257" s="28">
        <f>'GDP by Eco_Activity N''MN'!R257</f>
        <v>280946.97828079667</v>
      </c>
      <c r="T257" s="28">
        <f>'GDP by Eco_Activity N''MN'!S257</f>
        <v>290838.63315028854</v>
      </c>
      <c r="U257" s="28">
        <f>'GDP by Eco_Activity N''MN'!T257</f>
        <v>426253.20716180623</v>
      </c>
      <c r="V257" s="28">
        <f>'GDP by Eco_Activity N''MN'!U257</f>
        <v>1158672.4771596917</v>
      </c>
      <c r="W257" s="28">
        <f>'GDP by Eco_Activity N''MN'!V257</f>
        <v>1150218.6688313147</v>
      </c>
      <c r="X257" s="28">
        <f>'GDP by Eco_Activity N''MN'!W257</f>
        <v>99836.915045873713</v>
      </c>
      <c r="Y257" s="90">
        <f t="shared" si="271"/>
        <v>5894221.011753046</v>
      </c>
      <c r="Z257" s="98">
        <f t="shared" si="272"/>
        <v>11807682.432647567</v>
      </c>
      <c r="AA257" s="93"/>
      <c r="AB257" s="22" t="s">
        <v>15</v>
      </c>
      <c r="AD257" s="37">
        <f t="shared" ref="AD257:AD288" si="311">B257/B$309*100</f>
        <v>12.487732466506397</v>
      </c>
      <c r="AE257" s="37">
        <f t="shared" ref="AE257:AE288" si="312">C257/C$309*100</f>
        <v>5.0405368814308344</v>
      </c>
      <c r="AF257" s="37">
        <f t="shared" ref="AF257:AF288" si="313">D257/D$309*100</f>
        <v>43.820850275110629</v>
      </c>
      <c r="AG257" s="37">
        <f t="shared" ref="AG257:AG288" si="314">E257/E$309*100</f>
        <v>10.964848414656762</v>
      </c>
      <c r="AH257" s="37">
        <f t="shared" ref="AH257:AH288" si="315">F257/F$309*100</f>
        <v>34.753705239551707</v>
      </c>
      <c r="AI257" s="37">
        <f t="shared" ref="AI257:AI288" si="316">G257/G$309*100</f>
        <v>13.167886752889929</v>
      </c>
      <c r="AJ257" s="37">
        <f t="shared" ref="AJ257:AJ288" si="317">H257/H$309*100</f>
        <v>25.066912651854871</v>
      </c>
      <c r="AK257" s="37">
        <f t="shared" ref="AK257:AK288" si="318">I257/I$309*100</f>
        <v>30.165616165475168</v>
      </c>
      <c r="AL257" s="37">
        <f t="shared" ref="AL257:AL288" si="319">J257/J$309*100</f>
        <v>20.676887476400545</v>
      </c>
      <c r="AM257" s="37">
        <f t="shared" ref="AM257:AM288" si="320">K257/K$309*100</f>
        <v>8.633294407145911</v>
      </c>
      <c r="AN257" s="37">
        <f t="shared" ref="AN257:AN288" si="321">L257/L$309*100</f>
        <v>19.84145273249699</v>
      </c>
      <c r="AO257" s="104">
        <f t="shared" ref="AO257:AO309" si="322">M257/M$309*100</f>
        <v>17.739319855752779</v>
      </c>
      <c r="AP257" s="37">
        <f t="shared" ref="AP257:AP309" si="323">N257/N$309*100</f>
        <v>18.96898580346096</v>
      </c>
      <c r="AQ257" s="37">
        <f t="shared" ref="AQ257:AQ309" si="324">O257/O$309*100</f>
        <v>24.053241275888283</v>
      </c>
      <c r="AR257" s="37">
        <f t="shared" ref="AR257:AR309" si="325">P257/P$309*100</f>
        <v>38.500446965950246</v>
      </c>
      <c r="AS257" s="37">
        <f t="shared" ref="AS257:AS309" si="326">Q257/Q$309*100</f>
        <v>21.615346869494815</v>
      </c>
      <c r="AT257" s="37">
        <f t="shared" ref="AT257:AT309" si="327">R257/R$309*100</f>
        <v>35.340421377858526</v>
      </c>
      <c r="AU257" s="37">
        <f t="shared" ref="AU257:AU309" si="328">S257/S$309*100</f>
        <v>22.670737980157703</v>
      </c>
      <c r="AV257" s="37">
        <f t="shared" ref="AV257:AV309" si="329">T257/T$309*100</f>
        <v>20.316106512489608</v>
      </c>
      <c r="AW257" s="37">
        <f t="shared" ref="AW257:AW309" si="330">U257/U$309*100</f>
        <v>23.449142586158271</v>
      </c>
      <c r="AX257" s="37">
        <f t="shared" ref="AX257:AX309" si="331">V257/V$309*100</f>
        <v>44.458549758820823</v>
      </c>
      <c r="AY257" s="37">
        <f t="shared" ref="AY257:AY309" si="332">W257/W$309*100</f>
        <v>39.210666221073943</v>
      </c>
      <c r="AZ257" s="37">
        <f t="shared" ref="AZ257:AZ309" si="333">X257/X$309*100</f>
        <v>0.93942954186157968</v>
      </c>
      <c r="BA257" s="104">
        <f t="shared" ref="BA257:BA309" si="334">Y257/Y$309*100</f>
        <v>19.365960356641747</v>
      </c>
      <c r="BB257" s="110">
        <f t="shared" ref="BB257:BB309" si="335">Z257/Z$309*100</f>
        <v>18.515662702139473</v>
      </c>
      <c r="BC257" s="38" t="s">
        <v>15</v>
      </c>
      <c r="BD257" s="64">
        <v>21096105.254235357</v>
      </c>
      <c r="BE257" s="37">
        <f t="shared" si="300"/>
        <v>3.0442913315648816</v>
      </c>
      <c r="BF257" s="37">
        <f t="shared" si="301"/>
        <v>0.75401694690616261</v>
      </c>
      <c r="BG257" s="37">
        <f t="shared" si="302"/>
        <v>4.8086139291769907</v>
      </c>
      <c r="BH257" s="37">
        <f t="shared" si="303"/>
        <v>2.1090763462821744</v>
      </c>
      <c r="BI257" s="37">
        <f t="shared" si="304"/>
        <v>4.4338856680264254</v>
      </c>
      <c r="BJ257" s="37">
        <f t="shared" si="305"/>
        <v>1.8565960415340081</v>
      </c>
      <c r="BK257" s="37">
        <f t="shared" si="306"/>
        <v>3.339240008933257</v>
      </c>
      <c r="BL257" s="37">
        <f t="shared" si="307"/>
        <v>2.1019499382658027</v>
      </c>
      <c r="BM257" s="37">
        <f t="shared" si="308"/>
        <v>2.4569402034731249</v>
      </c>
      <c r="BN257" s="37">
        <f t="shared" si="309"/>
        <v>2.0914369308945706</v>
      </c>
      <c r="BO257" s="37">
        <f t="shared" si="310"/>
        <v>1.0350102820716929</v>
      </c>
      <c r="BP257" s="103">
        <f t="shared" si="273"/>
        <v>28.031057627129087</v>
      </c>
      <c r="BQ257" s="33">
        <f t="shared" si="274"/>
        <v>2.7686950920281799</v>
      </c>
      <c r="BR257" s="33">
        <f t="shared" si="259"/>
        <v>1.8713988006358862</v>
      </c>
      <c r="BS257" s="33">
        <f t="shared" si="260"/>
        <v>2.4219684108223349</v>
      </c>
      <c r="BT257" s="33">
        <f t="shared" si="261"/>
        <v>2.4004205869344517</v>
      </c>
      <c r="BU257" s="33">
        <f t="shared" si="262"/>
        <v>2.3285757061600574</v>
      </c>
      <c r="BV257" s="33">
        <f t="shared" si="263"/>
        <v>1.331748087597318</v>
      </c>
      <c r="BW257" s="33">
        <f t="shared" si="264"/>
        <v>1.3786366234208012</v>
      </c>
      <c r="BX257" s="33">
        <f t="shared" si="265"/>
        <v>2.0205303397233929</v>
      </c>
      <c r="BY257" s="33">
        <f t="shared" si="266"/>
        <v>5.4923525607982588</v>
      </c>
      <c r="BZ257" s="33">
        <f t="shared" si="267"/>
        <v>5.4522797216343584</v>
      </c>
      <c r="CA257" s="33">
        <f t="shared" si="268"/>
        <v>0.47324808936393586</v>
      </c>
      <c r="CB257" s="107">
        <f t="shared" si="269"/>
        <v>27.939854019118972</v>
      </c>
      <c r="CC257" s="60">
        <f t="shared" si="270"/>
        <v>55.970911646248055</v>
      </c>
    </row>
    <row r="258" spans="1:81" x14ac:dyDescent="0.2">
      <c r="A258" s="22" t="s">
        <v>16</v>
      </c>
      <c r="B258" s="22">
        <v>41217.290050236661</v>
      </c>
      <c r="C258" s="22">
        <v>25590.922038834349</v>
      </c>
      <c r="D258" s="22">
        <v>9964.5540274320283</v>
      </c>
      <c r="E258" s="22">
        <v>59264.517947727698</v>
      </c>
      <c r="F258" s="22">
        <v>67503.555319220526</v>
      </c>
      <c r="G258" s="22">
        <v>132877.07314663305</v>
      </c>
      <c r="H258" s="22">
        <v>29959.591712075962</v>
      </c>
      <c r="I258" s="22">
        <v>49339.250708000873</v>
      </c>
      <c r="J258" s="22">
        <v>65954.871978393916</v>
      </c>
      <c r="K258" s="22">
        <v>21069.578260180569</v>
      </c>
      <c r="L258" s="22">
        <v>182551.06691649865</v>
      </c>
      <c r="M258" s="89">
        <v>685292.27210523421</v>
      </c>
      <c r="N258" s="28">
        <f>'GDP by Eco_Activity N''MN'!M258</f>
        <v>15628.835022058758</v>
      </c>
      <c r="O258" s="28">
        <f>'GDP by Eco_Activity N''MN'!N258</f>
        <v>30736.499032503401</v>
      </c>
      <c r="P258" s="28">
        <f>'GDP by Eco_Activity N''MN'!O258</f>
        <v>28774.652140478338</v>
      </c>
      <c r="Q258" s="28">
        <f>'GDP by Eco_Activity N''MN'!P258</f>
        <v>30621.978972228102</v>
      </c>
      <c r="R258" s="28">
        <f>'GDP by Eco_Activity N''MN'!Q258</f>
        <v>10678.80214652599</v>
      </c>
      <c r="S258" s="28">
        <f>'GDP by Eco_Activity N''MN'!R258</f>
        <v>41262.460698881019</v>
      </c>
      <c r="T258" s="28">
        <f>'GDP by Eco_Activity N''MN'!S258</f>
        <v>132514.89532514277</v>
      </c>
      <c r="U258" s="28">
        <f>'GDP by Eco_Activity N''MN'!T258</f>
        <v>65309.556141074667</v>
      </c>
      <c r="V258" s="28">
        <f>'GDP by Eco_Activity N''MN'!U258</f>
        <v>60155.08919488782</v>
      </c>
      <c r="W258" s="28">
        <f>'GDP by Eco_Activity N''MN'!V258</f>
        <v>32417.76513548314</v>
      </c>
      <c r="X258" s="28">
        <f>'GDP by Eco_Activity N''MN'!W258</f>
        <v>17089.812091554282</v>
      </c>
      <c r="Y258" s="90">
        <f t="shared" si="271"/>
        <v>465190.34590081836</v>
      </c>
      <c r="Z258" s="98">
        <f t="shared" si="272"/>
        <v>1150482.6180060524</v>
      </c>
      <c r="AA258" s="93"/>
      <c r="AB258" s="22" t="s">
        <v>16</v>
      </c>
      <c r="AD258" s="37">
        <f t="shared" si="311"/>
        <v>0.80144647988837026</v>
      </c>
      <c r="AE258" s="37">
        <f t="shared" si="312"/>
        <v>0.81092248021711733</v>
      </c>
      <c r="AF258" s="37">
        <f t="shared" si="313"/>
        <v>0.43044381573905061</v>
      </c>
      <c r="AG258" s="37">
        <f t="shared" si="314"/>
        <v>1.460504178071937</v>
      </c>
      <c r="AH258" s="37">
        <f t="shared" si="315"/>
        <v>2.5080776993918934</v>
      </c>
      <c r="AI258" s="37">
        <f t="shared" si="316"/>
        <v>4.4673135180956116</v>
      </c>
      <c r="AJ258" s="37">
        <f t="shared" si="317"/>
        <v>1.066072693371207</v>
      </c>
      <c r="AK258" s="37">
        <f t="shared" si="318"/>
        <v>3.3564493548737708</v>
      </c>
      <c r="AL258" s="37">
        <f t="shared" si="319"/>
        <v>2.6310867988260469</v>
      </c>
      <c r="AM258" s="37">
        <f t="shared" si="320"/>
        <v>0.41227342158520908</v>
      </c>
      <c r="AN258" s="37">
        <f t="shared" si="321"/>
        <v>16.588644280969756</v>
      </c>
      <c r="AO258" s="104">
        <f t="shared" si="322"/>
        <v>2.0557534655753966</v>
      </c>
      <c r="AP258" s="37">
        <f t="shared" si="323"/>
        <v>0.50756691305740209</v>
      </c>
      <c r="AQ258" s="37">
        <f t="shared" si="324"/>
        <v>1.8726619054736766</v>
      </c>
      <c r="AR258" s="37">
        <f t="shared" si="325"/>
        <v>2.168228733817311</v>
      </c>
      <c r="AS258" s="37">
        <f t="shared" si="326"/>
        <v>1.3070910373993045</v>
      </c>
      <c r="AT258" s="37">
        <f t="shared" si="327"/>
        <v>0.76824831747271338</v>
      </c>
      <c r="AU258" s="37">
        <f t="shared" si="328"/>
        <v>3.3296333729773613</v>
      </c>
      <c r="AV258" s="37">
        <f t="shared" si="329"/>
        <v>9.256633820465817</v>
      </c>
      <c r="AW258" s="37">
        <f t="shared" si="330"/>
        <v>3.5928248009860178</v>
      </c>
      <c r="AX258" s="37">
        <f t="shared" si="331"/>
        <v>2.308165662805012</v>
      </c>
      <c r="AY258" s="37">
        <f t="shared" si="332"/>
        <v>1.1051134908565927</v>
      </c>
      <c r="AZ258" s="37">
        <f t="shared" si="333"/>
        <v>0.16080899871848423</v>
      </c>
      <c r="BA258" s="104">
        <f t="shared" si="334"/>
        <v>1.5284221238131543</v>
      </c>
      <c r="BB258" s="110">
        <f t="shared" si="335"/>
        <v>1.8040752892181255</v>
      </c>
      <c r="BC258" s="38" t="s">
        <v>16</v>
      </c>
      <c r="BD258" s="64">
        <v>1974447.75601662</v>
      </c>
      <c r="BE258" s="37">
        <f t="shared" si="300"/>
        <v>2.0875351056839873</v>
      </c>
      <c r="BF258" s="37">
        <f t="shared" si="301"/>
        <v>1.2961053013863051</v>
      </c>
      <c r="BG258" s="37">
        <f t="shared" si="302"/>
        <v>0.50467549708862247</v>
      </c>
      <c r="BH258" s="37">
        <f t="shared" si="303"/>
        <v>3.0015743778043444</v>
      </c>
      <c r="BI258" s="37">
        <f t="shared" si="304"/>
        <v>3.4188575065367446</v>
      </c>
      <c r="BJ258" s="37">
        <f t="shared" si="305"/>
        <v>6.7298348483379442</v>
      </c>
      <c r="BK258" s="37">
        <f t="shared" si="306"/>
        <v>1.5173656340504245</v>
      </c>
      <c r="BL258" s="37">
        <f t="shared" si="307"/>
        <v>2.4988886415278522</v>
      </c>
      <c r="BM258" s="37">
        <f t="shared" si="308"/>
        <v>3.3404212280326724</v>
      </c>
      <c r="BN258" s="37">
        <f t="shared" si="309"/>
        <v>1.0671124721318388</v>
      </c>
      <c r="BO258" s="37">
        <f t="shared" si="310"/>
        <v>9.2456772462184116</v>
      </c>
      <c r="BP258" s="103">
        <f t="shared" si="273"/>
        <v>34.708047858799148</v>
      </c>
      <c r="BQ258" s="33">
        <f t="shared" si="274"/>
        <v>0.79155475116694862</v>
      </c>
      <c r="BR258" s="33">
        <f t="shared" si="259"/>
        <v>1.5567137159664952</v>
      </c>
      <c r="BS258" s="33">
        <f t="shared" si="260"/>
        <v>1.4573519128472765</v>
      </c>
      <c r="BT258" s="33">
        <f t="shared" si="261"/>
        <v>1.5509136100925196</v>
      </c>
      <c r="BU258" s="33">
        <f t="shared" si="262"/>
        <v>0.54085007384900896</v>
      </c>
      <c r="BV258" s="33">
        <f t="shared" si="263"/>
        <v>2.0898228668317165</v>
      </c>
      <c r="BW258" s="33">
        <f t="shared" si="264"/>
        <v>6.7114916017067472</v>
      </c>
      <c r="BX258" s="33">
        <f t="shared" si="265"/>
        <v>3.3077378695921755</v>
      </c>
      <c r="BY258" s="33">
        <f t="shared" si="266"/>
        <v>3.046679204936201</v>
      </c>
      <c r="BZ258" s="33">
        <f t="shared" si="267"/>
        <v>1.6418649233284783</v>
      </c>
      <c r="CA258" s="33">
        <f t="shared" si="268"/>
        <v>0.86554896372808499</v>
      </c>
      <c r="CB258" s="107">
        <f t="shared" si="269"/>
        <v>23.560529494045653</v>
      </c>
      <c r="CC258" s="60">
        <f t="shared" si="270"/>
        <v>58.268577352844801</v>
      </c>
    </row>
    <row r="259" spans="1:81" x14ac:dyDescent="0.2">
      <c r="A259" s="22" t="s">
        <v>17</v>
      </c>
      <c r="B259" s="22">
        <v>9045.8856762587802</v>
      </c>
      <c r="C259" s="22">
        <v>5363.923784172518</v>
      </c>
      <c r="D259" s="22">
        <v>10727.847568345036</v>
      </c>
      <c r="E259" s="22">
        <v>15562.283784172501</v>
      </c>
      <c r="F259" s="22">
        <v>9013.4553362587794</v>
      </c>
      <c r="G259" s="22">
        <v>5165.5637841725202</v>
      </c>
      <c r="H259" s="22">
        <v>12091.2513525176</v>
      </c>
      <c r="I259" s="22">
        <v>11921.662251760001</v>
      </c>
      <c r="J259" s="22">
        <v>14376.792685361357</v>
      </c>
      <c r="K259" s="22">
        <v>8045.8856762587802</v>
      </c>
      <c r="L259" s="22">
        <v>1940.98094604313</v>
      </c>
      <c r="M259" s="89">
        <v>103255.53284532099</v>
      </c>
      <c r="N259" s="28">
        <f>'GDP by Eco_Activity N''MN'!M259</f>
        <v>1111.0576284233196</v>
      </c>
      <c r="O259" s="28">
        <f>'GDP by Eco_Activity N''MN'!N259</f>
        <v>189.36895020771894</v>
      </c>
      <c r="P259" s="28">
        <f>'GDP by Eco_Activity N''MN'!O259</f>
        <v>2543.7625354296574</v>
      </c>
      <c r="Q259" s="28">
        <f>'GDP by Eco_Activity N''MN'!P259</f>
        <v>43178.014707162889</v>
      </c>
      <c r="R259" s="28">
        <f>'GDP by Eco_Activity N''MN'!Q259</f>
        <v>47980.545535388766</v>
      </c>
      <c r="S259" s="28">
        <f>'GDP by Eco_Activity N''MN'!R259</f>
        <v>546.50967404034225</v>
      </c>
      <c r="T259" s="28">
        <f>'GDP by Eco_Activity N''MN'!S259</f>
        <v>585.88091203938086</v>
      </c>
      <c r="U259" s="28">
        <f>'GDP by Eco_Activity N''MN'!T259</f>
        <v>1579.257108935346</v>
      </c>
      <c r="V259" s="28">
        <f>'GDP by Eco_Activity N''MN'!U259</f>
        <v>1262.5671702215527</v>
      </c>
      <c r="W259" s="28">
        <f>'GDP by Eco_Activity N''MN'!V259</f>
        <v>37161.305560720706</v>
      </c>
      <c r="X259" s="28">
        <f>'GDP by Eco_Activity N''MN'!W259</f>
        <v>180.32066624446773</v>
      </c>
      <c r="Y259" s="90">
        <f t="shared" si="271"/>
        <v>136318.59044881412</v>
      </c>
      <c r="Z259" s="98">
        <f t="shared" si="272"/>
        <v>239574.12329413512</v>
      </c>
      <c r="AA259" s="93"/>
      <c r="AB259" s="22" t="s">
        <v>17</v>
      </c>
      <c r="AD259" s="37">
        <f t="shared" si="311"/>
        <v>0.17589204006071241</v>
      </c>
      <c r="AE259" s="37">
        <f t="shared" si="312"/>
        <v>0.16997145988550286</v>
      </c>
      <c r="AF259" s="37">
        <f t="shared" si="313"/>
        <v>0.46341618794708583</v>
      </c>
      <c r="AG259" s="37">
        <f t="shared" si="314"/>
        <v>0.38351413753457436</v>
      </c>
      <c r="AH259" s="37">
        <f t="shared" si="315"/>
        <v>0.33489267663652511</v>
      </c>
      <c r="AI259" s="37">
        <f t="shared" si="316"/>
        <v>0.17366572257468288</v>
      </c>
      <c r="AJ259" s="37">
        <f t="shared" si="317"/>
        <v>0.43025128711653932</v>
      </c>
      <c r="AK259" s="37">
        <f t="shared" si="318"/>
        <v>0.81100655157404078</v>
      </c>
      <c r="AL259" s="37">
        <f t="shared" si="319"/>
        <v>0.57352229349038397</v>
      </c>
      <c r="AM259" s="37">
        <f t="shared" si="320"/>
        <v>0.15743574818977904</v>
      </c>
      <c r="AN259" s="37">
        <f t="shared" si="321"/>
        <v>0.17637937161319109</v>
      </c>
      <c r="AO259" s="104">
        <f t="shared" si="322"/>
        <v>0.30974801282161069</v>
      </c>
      <c r="AP259" s="37">
        <f t="shared" si="323"/>
        <v>3.6083053528414309E-2</v>
      </c>
      <c r="AQ259" s="37">
        <f t="shared" si="324"/>
        <v>1.1537554057751568E-2</v>
      </c>
      <c r="AR259" s="37">
        <f t="shared" si="325"/>
        <v>0.19167769585536587</v>
      </c>
      <c r="AS259" s="37">
        <f t="shared" si="326"/>
        <v>1.8430420871104625</v>
      </c>
      <c r="AT259" s="37">
        <f t="shared" si="327"/>
        <v>3.4517891494952808</v>
      </c>
      <c r="AU259" s="37">
        <f t="shared" si="328"/>
        <v>4.4100056528840269E-2</v>
      </c>
      <c r="AV259" s="37">
        <f t="shared" si="329"/>
        <v>4.0925852537877699E-2</v>
      </c>
      <c r="AW259" s="37">
        <f t="shared" si="330"/>
        <v>8.6878466848864161E-2</v>
      </c>
      <c r="AX259" s="37">
        <f t="shared" si="331"/>
        <v>4.8445014849016935E-2</v>
      </c>
      <c r="AY259" s="37">
        <f t="shared" si="332"/>
        <v>1.2668195954089949</v>
      </c>
      <c r="AZ259" s="37">
        <f t="shared" si="333"/>
        <v>1.6967527572379292E-3</v>
      </c>
      <c r="BA259" s="104">
        <f t="shared" si="334"/>
        <v>0.44788622843306841</v>
      </c>
      <c r="BB259" s="110">
        <f t="shared" si="335"/>
        <v>0.37567691072128129</v>
      </c>
      <c r="BC259" s="38" t="s">
        <v>17</v>
      </c>
      <c r="BD259" s="64">
        <v>257209.4551925436</v>
      </c>
      <c r="BE259" s="37">
        <f t="shared" si="300"/>
        <v>3.5169335705357914</v>
      </c>
      <c r="BF259" s="37">
        <f t="shared" si="301"/>
        <v>2.0854302498938679</v>
      </c>
      <c r="BG259" s="37">
        <f t="shared" si="302"/>
        <v>4.1708604997877359</v>
      </c>
      <c r="BH259" s="37">
        <f t="shared" si="303"/>
        <v>6.0504322333418035</v>
      </c>
      <c r="BI259" s="37">
        <f t="shared" si="304"/>
        <v>3.5043250371614163</v>
      </c>
      <c r="BJ259" s="37">
        <f t="shared" si="305"/>
        <v>2.008310223395811</v>
      </c>
      <c r="BK259" s="37">
        <f t="shared" si="306"/>
        <v>4.7009357970399064</v>
      </c>
      <c r="BL259" s="37">
        <f t="shared" si="307"/>
        <v>4.6350015565468237</v>
      </c>
      <c r="BM259" s="37">
        <f t="shared" si="308"/>
        <v>5.5895272880225502</v>
      </c>
      <c r="BN259" s="37">
        <f t="shared" si="309"/>
        <v>3.1281453748408032</v>
      </c>
      <c r="BO259" s="37">
        <f t="shared" si="310"/>
        <v>0.75463047989046028</v>
      </c>
      <c r="BP259" s="103">
        <f t="shared" si="273"/>
        <v>40.144532310456967</v>
      </c>
      <c r="BQ259" s="33">
        <f t="shared" si="274"/>
        <v>0.4319660906678553</v>
      </c>
      <c r="BR259" s="33">
        <f t="shared" si="259"/>
        <v>7.3624412471913162E-2</v>
      </c>
      <c r="BS259" s="33">
        <f t="shared" si="260"/>
        <v>0.98898484642620554</v>
      </c>
      <c r="BT259" s="33">
        <f t="shared" si="261"/>
        <v>16.787102431689537</v>
      </c>
      <c r="BU259" s="33">
        <f t="shared" si="262"/>
        <v>18.654269727165033</v>
      </c>
      <c r="BV259" s="33">
        <f t="shared" si="263"/>
        <v>0.21247651010000093</v>
      </c>
      <c r="BW259" s="33">
        <f t="shared" si="264"/>
        <v>0.22778358268392512</v>
      </c>
      <c r="BX259" s="33">
        <f t="shared" si="265"/>
        <v>0.61399652192145704</v>
      </c>
      <c r="BY259" s="33">
        <f t="shared" si="266"/>
        <v>0.49087121205416478</v>
      </c>
      <c r="BZ259" s="33">
        <f t="shared" si="267"/>
        <v>14.447876938622745</v>
      </c>
      <c r="CA259" s="33">
        <f t="shared" si="268"/>
        <v>7.0106546475704815E-2</v>
      </c>
      <c r="CB259" s="107">
        <f t="shared" si="269"/>
        <v>52.999058820278542</v>
      </c>
      <c r="CC259" s="60">
        <f t="shared" si="270"/>
        <v>93.143591130735501</v>
      </c>
    </row>
    <row r="260" spans="1:81" x14ac:dyDescent="0.2">
      <c r="A260" s="22" t="s">
        <v>18</v>
      </c>
      <c r="B260" s="22">
        <v>130457.05031096251</v>
      </c>
      <c r="C260" s="22">
        <v>33262.116820631767</v>
      </c>
      <c r="D260" s="22">
        <v>19181.513399176503</v>
      </c>
      <c r="E260" s="22">
        <v>33096.043310750487</v>
      </c>
      <c r="F260" s="22">
        <v>7608.6678304888728</v>
      </c>
      <c r="G260" s="22">
        <v>3484.8504781561569</v>
      </c>
      <c r="H260" s="22">
        <v>7878.5435391879128</v>
      </c>
      <c r="I260" s="22">
        <v>2306.8164494157932</v>
      </c>
      <c r="J260" s="22">
        <v>8313.0714074827119</v>
      </c>
      <c r="K260" s="22">
        <v>62609.185923819576</v>
      </c>
      <c r="L260" s="22">
        <v>26775.083920674155</v>
      </c>
      <c r="M260" s="89">
        <v>334972.94339074637</v>
      </c>
      <c r="N260" s="28">
        <f>'GDP by Eco_Activity N''MN'!M260</f>
        <v>2909.2218940640996</v>
      </c>
      <c r="O260" s="28">
        <f>'GDP by Eco_Activity N''MN'!N260</f>
        <v>1539.6651060921531</v>
      </c>
      <c r="P260" s="28">
        <f>'GDP by Eco_Activity N''MN'!O260</f>
        <v>17755.064313472118</v>
      </c>
      <c r="Q260" s="28">
        <f>'GDP by Eco_Activity N''MN'!P260</f>
        <v>3845.7545148552331</v>
      </c>
      <c r="R260" s="28">
        <f>'GDP by Eco_Activity N''MN'!Q260</f>
        <v>5159.8030468177758</v>
      </c>
      <c r="S260" s="28">
        <f>'GDP by Eco_Activity N''MN'!R260</f>
        <v>1054.157439975796</v>
      </c>
      <c r="T260" s="28">
        <f>'GDP by Eco_Activity N''MN'!S260</f>
        <v>760.85589360730262</v>
      </c>
      <c r="U260" s="28">
        <f>'GDP by Eco_Activity N''MN'!T260</f>
        <v>7990.0909639841211</v>
      </c>
      <c r="V260" s="28">
        <f>'GDP by Eco_Activity N''MN'!U260</f>
        <v>9935.1938541398231</v>
      </c>
      <c r="W260" s="28">
        <f>'GDP by Eco_Activity N''MN'!V260</f>
        <v>31364.448079075853</v>
      </c>
      <c r="X260" s="28">
        <f>'GDP by Eco_Activity N''MN'!W260</f>
        <v>879.42460384137462</v>
      </c>
      <c r="Y260" s="90">
        <f t="shared" si="271"/>
        <v>83193.679709925651</v>
      </c>
      <c r="Z260" s="98">
        <f t="shared" si="272"/>
        <v>418166.62310067203</v>
      </c>
      <c r="AA260" s="93"/>
      <c r="AB260" s="22" t="s">
        <v>18</v>
      </c>
      <c r="AD260" s="37">
        <f t="shared" si="311"/>
        <v>2.5366622507425283</v>
      </c>
      <c r="AE260" s="37">
        <f t="shared" si="312"/>
        <v>1.0540065038894086</v>
      </c>
      <c r="AF260" s="37">
        <f t="shared" si="313"/>
        <v>0.8285934118537831</v>
      </c>
      <c r="AG260" s="37">
        <f t="shared" si="314"/>
        <v>0.81561297057431292</v>
      </c>
      <c r="AH260" s="37">
        <f t="shared" si="315"/>
        <v>0.28269814852694186</v>
      </c>
      <c r="AI260" s="37">
        <f t="shared" si="316"/>
        <v>0.1171603142735495</v>
      </c>
      <c r="AJ260" s="37">
        <f t="shared" si="317"/>
        <v>0.28034761659582003</v>
      </c>
      <c r="AK260" s="37">
        <f t="shared" si="318"/>
        <v>0.15692805367630522</v>
      </c>
      <c r="AL260" s="37">
        <f t="shared" si="319"/>
        <v>0.3316269409952185</v>
      </c>
      <c r="AM260" s="37">
        <f t="shared" si="320"/>
        <v>1.2250887504597063</v>
      </c>
      <c r="AN260" s="37">
        <f t="shared" si="321"/>
        <v>2.4330854388067884</v>
      </c>
      <c r="AO260" s="104">
        <f t="shared" si="322"/>
        <v>1.0048585359558417</v>
      </c>
      <c r="AP260" s="37">
        <f t="shared" si="323"/>
        <v>9.4480796174826492E-2</v>
      </c>
      <c r="AQ260" s="37">
        <f t="shared" si="324"/>
        <v>9.3806135445577046E-2</v>
      </c>
      <c r="AR260" s="37">
        <f t="shared" si="325"/>
        <v>1.3378803131068751</v>
      </c>
      <c r="AS260" s="37">
        <f t="shared" si="326"/>
        <v>0.16415500980403921</v>
      </c>
      <c r="AT260" s="37">
        <f t="shared" si="327"/>
        <v>0.37120361954621489</v>
      </c>
      <c r="AU260" s="37">
        <f t="shared" si="328"/>
        <v>8.5064189897210263E-2</v>
      </c>
      <c r="AV260" s="37">
        <f t="shared" si="329"/>
        <v>5.3148473460174088E-2</v>
      </c>
      <c r="AW260" s="37">
        <f t="shared" si="330"/>
        <v>0.43955278023214045</v>
      </c>
      <c r="AX260" s="37">
        <f t="shared" si="331"/>
        <v>0.38121584747622267</v>
      </c>
      <c r="AY260" s="37">
        <f t="shared" si="332"/>
        <v>1.0692061763233358</v>
      </c>
      <c r="AZ260" s="37">
        <f t="shared" si="333"/>
        <v>8.2750699208694063E-3</v>
      </c>
      <c r="BA260" s="104">
        <f t="shared" si="334"/>
        <v>0.27333985270877947</v>
      </c>
      <c r="BB260" s="110">
        <f t="shared" si="335"/>
        <v>0.65572835234938165</v>
      </c>
      <c r="BC260" s="38" t="s">
        <v>18</v>
      </c>
      <c r="BD260" s="64">
        <v>624791.73791110108</v>
      </c>
      <c r="BE260" s="37">
        <f t="shared" si="300"/>
        <v>20.880085698176227</v>
      </c>
      <c r="BF260" s="37">
        <f t="shared" si="301"/>
        <v>5.3237126553303575</v>
      </c>
      <c r="BG260" s="37">
        <f t="shared" si="302"/>
        <v>3.0700651489578048</v>
      </c>
      <c r="BH260" s="37">
        <f t="shared" si="303"/>
        <v>5.2971320365730534</v>
      </c>
      <c r="BI260" s="37">
        <f t="shared" si="304"/>
        <v>1.21779264494235</v>
      </c>
      <c r="BJ260" s="37">
        <f t="shared" si="305"/>
        <v>0.55776193356961468</v>
      </c>
      <c r="BK260" s="37">
        <f t="shared" si="306"/>
        <v>1.2609871515792861</v>
      </c>
      <c r="BL260" s="37">
        <f t="shared" si="307"/>
        <v>0.36921366103980396</v>
      </c>
      <c r="BM260" s="37">
        <f t="shared" si="308"/>
        <v>1.3305347851231579</v>
      </c>
      <c r="BN260" s="37">
        <f t="shared" si="309"/>
        <v>10.020808875153206</v>
      </c>
      <c r="BO260" s="37">
        <f t="shared" si="310"/>
        <v>4.2854414192787971</v>
      </c>
      <c r="BP260" s="103">
        <f t="shared" si="273"/>
        <v>53.613536009723653</v>
      </c>
      <c r="BQ260" s="33">
        <f t="shared" si="274"/>
        <v>0.46563066019257132</v>
      </c>
      <c r="BR260" s="33">
        <f t="shared" ref="BR260:BR309" si="336">O260/$BD260*100</f>
        <v>0.24642853172799564</v>
      </c>
      <c r="BS260" s="33">
        <f t="shared" ref="BS260:BS309" si="337">P260/$BD260*100</f>
        <v>2.8417572186267304</v>
      </c>
      <c r="BT260" s="33">
        <f t="shared" ref="BT260:BT309" si="338">Q260/$BD260*100</f>
        <v>0.61552582748820361</v>
      </c>
      <c r="BU260" s="33">
        <f t="shared" ref="BU260:BU309" si="339">R260/$BD260*100</f>
        <v>0.82584367457687824</v>
      </c>
      <c r="BV260" s="33">
        <f t="shared" ref="BV260:BV309" si="340">S260/$BD260*100</f>
        <v>0.16872141163393353</v>
      </c>
      <c r="BW260" s="33">
        <f t="shared" ref="BW260:BW309" si="341">T260/$BD260*100</f>
        <v>0.12177752160281632</v>
      </c>
      <c r="BX260" s="33">
        <f t="shared" ref="BX260:BX309" si="342">U260/$BD260*100</f>
        <v>1.2788406886905725</v>
      </c>
      <c r="BY260" s="33">
        <f t="shared" ref="BY260:BY309" si="343">V260/$BD260*100</f>
        <v>1.5901608890278665</v>
      </c>
      <c r="BZ260" s="33">
        <f t="shared" ref="BZ260:BZ309" si="344">W260/$BD260*100</f>
        <v>5.0199844485681346</v>
      </c>
      <c r="CA260" s="33">
        <f t="shared" ref="CA260:CA309" si="345">X260/$BD260*100</f>
        <v>0.14075483884943821</v>
      </c>
      <c r="CB260" s="107">
        <f t="shared" si="269"/>
        <v>13.315425710985142</v>
      </c>
      <c r="CC260" s="60">
        <f t="shared" si="270"/>
        <v>66.928961720708799</v>
      </c>
    </row>
    <row r="261" spans="1:81" x14ac:dyDescent="0.2">
      <c r="A261" s="22" t="s">
        <v>19</v>
      </c>
      <c r="B261" s="28">
        <v>3077471.4984175912</v>
      </c>
      <c r="C261" s="28">
        <v>2160253.7693670369</v>
      </c>
      <c r="D261" s="28">
        <v>7172.3291154211001</v>
      </c>
      <c r="E261" s="28">
        <v>2001492.1973724836</v>
      </c>
      <c r="F261" s="28">
        <v>645.56015938145902</v>
      </c>
      <c r="G261" s="28">
        <v>954.85860007398503</v>
      </c>
      <c r="H261" s="28">
        <v>19648.731850468201</v>
      </c>
      <c r="I261" s="28">
        <v>1188.7263352273701</v>
      </c>
      <c r="J261" s="28">
        <v>3605.9294899910333</v>
      </c>
      <c r="K261" s="28">
        <v>2281302.4323648284</v>
      </c>
      <c r="L261" s="28">
        <v>6012.3136692010612</v>
      </c>
      <c r="M261" s="90">
        <v>9559748.3467417043</v>
      </c>
      <c r="N261" s="28">
        <f>'GDP by Eco_Activity N''MN'!M261</f>
        <v>515.37374885442318</v>
      </c>
      <c r="O261" s="28">
        <f>'GDP by Eco_Activity N''MN'!N261</f>
        <v>219.89161236809869</v>
      </c>
      <c r="P261" s="28">
        <f>'GDP by Eco_Activity N''MN'!O261</f>
        <v>2522.5599949400867</v>
      </c>
      <c r="Q261" s="28">
        <f>'GDP by Eco_Activity N''MN'!P261</f>
        <v>215268.50556772572</v>
      </c>
      <c r="R261" s="28">
        <f>'GDP by Eco_Activity N''MN'!Q261</f>
        <v>304.86875391681559</v>
      </c>
      <c r="S261" s="28">
        <f>'GDP by Eco_Activity N''MN'!R261</f>
        <v>3211.28889585158</v>
      </c>
      <c r="T261" s="28">
        <f>'GDP by Eco_Activity N''MN'!S261</f>
        <v>1624.0047652705014</v>
      </c>
      <c r="U261" s="28">
        <f>'GDP by Eco_Activity N''MN'!T261</f>
        <v>33075.448965518663</v>
      </c>
      <c r="V261" s="28">
        <f>'GDP by Eco_Activity N''MN'!U261</f>
        <v>622.36021901604602</v>
      </c>
      <c r="W261" s="28">
        <f>'GDP by Eco_Activity N''MN'!V261</f>
        <v>428469.40521690191</v>
      </c>
      <c r="X261" s="28">
        <f>'GDP by Eco_Activity N''MN'!W261</f>
        <v>7811.0807575563967</v>
      </c>
      <c r="Y261" s="90">
        <f t="shared" si="271"/>
        <v>693644.78849792026</v>
      </c>
      <c r="Z261" s="98">
        <f t="shared" si="272"/>
        <v>10253393.135239625</v>
      </c>
      <c r="AA261" s="94"/>
      <c r="AB261" s="22" t="s">
        <v>19</v>
      </c>
      <c r="AD261" s="37">
        <f t="shared" si="311"/>
        <v>59.839661859317339</v>
      </c>
      <c r="AE261" s="37">
        <f t="shared" si="312"/>
        <v>68.453897123954007</v>
      </c>
      <c r="AF261" s="37">
        <f t="shared" si="313"/>
        <v>0.30982668202500319</v>
      </c>
      <c r="AG261" s="37">
        <f t="shared" si="314"/>
        <v>49.324415651523488</v>
      </c>
      <c r="AH261" s="37">
        <f t="shared" si="315"/>
        <v>2.3985626115599536E-2</v>
      </c>
      <c r="AI261" s="37">
        <f t="shared" si="316"/>
        <v>3.2102247821737567E-2</v>
      </c>
      <c r="AJ261" s="37">
        <f t="shared" si="317"/>
        <v>0.69917429738249903</v>
      </c>
      <c r="AK261" s="37">
        <f t="shared" si="318"/>
        <v>8.0866646407104115E-2</v>
      </c>
      <c r="AL261" s="37">
        <f t="shared" si="319"/>
        <v>0.14384856181240033</v>
      </c>
      <c r="AM261" s="37">
        <f t="shared" si="320"/>
        <v>44.638784310134902</v>
      </c>
      <c r="AN261" s="37">
        <f t="shared" si="321"/>
        <v>0.54634647963799154</v>
      </c>
      <c r="AO261" s="104">
        <f t="shared" si="322"/>
        <v>28.677524311590467</v>
      </c>
      <c r="AP261" s="37">
        <f t="shared" si="323"/>
        <v>1.6737438357219414E-2</v>
      </c>
      <c r="AQ261" s="37">
        <f t="shared" si="324"/>
        <v>1.339718766862383E-2</v>
      </c>
      <c r="AR261" s="37">
        <f t="shared" si="325"/>
        <v>0.19008004118016852</v>
      </c>
      <c r="AS261" s="37">
        <f t="shared" si="326"/>
        <v>9.1886789719600976</v>
      </c>
      <c r="AT261" s="37">
        <f t="shared" si="327"/>
        <v>2.1932694700481054E-2</v>
      </c>
      <c r="AU261" s="37">
        <f t="shared" si="328"/>
        <v>0.25913177490621658</v>
      </c>
      <c r="AV261" s="37">
        <f t="shared" si="329"/>
        <v>0.11344247299834162</v>
      </c>
      <c r="AW261" s="37">
        <f t="shared" si="330"/>
        <v>1.8195544475967611</v>
      </c>
      <c r="AX261" s="37">
        <f t="shared" si="331"/>
        <v>2.3880115658622011E-2</v>
      </c>
      <c r="AY261" s="37">
        <f t="shared" si="332"/>
        <v>14.606414666328032</v>
      </c>
      <c r="AZ261" s="37">
        <f t="shared" si="333"/>
        <v>7.3499466746777112E-2</v>
      </c>
      <c r="BA261" s="104">
        <f t="shared" si="334"/>
        <v>2.2790284668417331</v>
      </c>
      <c r="BB261" s="110">
        <f t="shared" si="335"/>
        <v>16.078376931920982</v>
      </c>
      <c r="BC261" s="35" t="s">
        <v>19</v>
      </c>
      <c r="BD261" s="64">
        <v>10481972.505517844</v>
      </c>
      <c r="BE261" s="37">
        <f t="shared" si="300"/>
        <v>29.359660090670637</v>
      </c>
      <c r="BF261" s="37">
        <f t="shared" si="301"/>
        <v>20.6092294959737</v>
      </c>
      <c r="BG261" s="37">
        <f t="shared" si="302"/>
        <v>6.8425376155542242E-2</v>
      </c>
      <c r="BH261" s="37">
        <f t="shared" si="303"/>
        <v>19.094614074964159</v>
      </c>
      <c r="BI261" s="37">
        <f t="shared" si="304"/>
        <v>6.1587660055550412E-3</v>
      </c>
      <c r="BJ261" s="37">
        <f t="shared" si="305"/>
        <v>9.1095316227106614E-3</v>
      </c>
      <c r="BK261" s="37">
        <f t="shared" si="306"/>
        <v>0.18745261772175856</v>
      </c>
      <c r="BL261" s="37">
        <f t="shared" si="307"/>
        <v>1.1340674043951263E-2</v>
      </c>
      <c r="BM261" s="37">
        <f t="shared" si="308"/>
        <v>3.4401249269570451E-2</v>
      </c>
      <c r="BN261" s="37">
        <f t="shared" si="309"/>
        <v>21.764056633080479</v>
      </c>
      <c r="BO261" s="37">
        <f t="shared" si="310"/>
        <v>5.7358609422378304E-2</v>
      </c>
      <c r="BP261" s="103">
        <f t="shared" si="273"/>
        <v>91.201807118930432</v>
      </c>
      <c r="BQ261" s="33">
        <f t="shared" si="274"/>
        <v>4.9167630289349059E-3</v>
      </c>
      <c r="BR261" s="33">
        <f t="shared" si="336"/>
        <v>2.0978075667756708E-3</v>
      </c>
      <c r="BS261" s="33">
        <f t="shared" si="337"/>
        <v>2.4065699405452352E-2</v>
      </c>
      <c r="BT261" s="33">
        <f t="shared" si="338"/>
        <v>2.0537022536016538</v>
      </c>
      <c r="BU261" s="33">
        <f t="shared" si="339"/>
        <v>2.9085055675954958E-3</v>
      </c>
      <c r="BV261" s="33">
        <f t="shared" si="340"/>
        <v>3.0636303369056886E-2</v>
      </c>
      <c r="BW261" s="33">
        <f t="shared" si="341"/>
        <v>1.5493312584206881E-2</v>
      </c>
      <c r="BX261" s="33">
        <f t="shared" si="342"/>
        <v>0.31554603819183197</v>
      </c>
      <c r="BY261" s="33">
        <f t="shared" si="343"/>
        <v>5.9374341870142063E-3</v>
      </c>
      <c r="BZ261" s="33">
        <f t="shared" si="344"/>
        <v>4.0876791557252243</v>
      </c>
      <c r="CA261" s="33">
        <f t="shared" si="345"/>
        <v>7.4519187618976718E-2</v>
      </c>
      <c r="CB261" s="107">
        <f t="shared" ref="CB261:CB309" si="346">SUM(BQ261:CA261)</f>
        <v>6.6175024608467226</v>
      </c>
      <c r="CC261" s="60">
        <f t="shared" ref="CC261:CC309" si="347">CB261+BP261</f>
        <v>97.819309579777155</v>
      </c>
    </row>
    <row r="262" spans="1:81" x14ac:dyDescent="0.2">
      <c r="A262" s="22" t="s">
        <v>20</v>
      </c>
      <c r="B262" s="22">
        <v>3075609.8395059495</v>
      </c>
      <c r="C262" s="22">
        <v>2159389.3700912842</v>
      </c>
      <c r="D262" s="22">
        <v>0</v>
      </c>
      <c r="E262" s="22">
        <v>2000109.1256674165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2269210.5144566111</v>
      </c>
      <c r="L262" s="22">
        <v>0</v>
      </c>
      <c r="M262" s="89">
        <v>9504318.8497212604</v>
      </c>
      <c r="N262" s="28">
        <f>'GDP by Eco_Activity N''MN'!M262</f>
        <v>0</v>
      </c>
      <c r="O262" s="28">
        <f>'GDP by Eco_Activity N''MN'!N262</f>
        <v>0</v>
      </c>
      <c r="P262" s="28">
        <f>'GDP by Eco_Activity N''MN'!O262</f>
        <v>0</v>
      </c>
      <c r="Q262" s="28">
        <f>'GDP by Eco_Activity N''MN'!P262</f>
        <v>213499.44397043902</v>
      </c>
      <c r="R262" s="28">
        <f>'GDP by Eco_Activity N''MN'!Q262</f>
        <v>0</v>
      </c>
      <c r="S262" s="28">
        <f>'GDP by Eco_Activity N''MN'!R262</f>
        <v>0</v>
      </c>
      <c r="T262" s="28">
        <f>'GDP by Eco_Activity N''MN'!S262</f>
        <v>0</v>
      </c>
      <c r="U262" s="28">
        <f>'GDP by Eco_Activity N''MN'!T262</f>
        <v>0</v>
      </c>
      <c r="V262" s="28">
        <f>'GDP by Eco_Activity N''MN'!U262</f>
        <v>0</v>
      </c>
      <c r="W262" s="28">
        <f>'GDP by Eco_Activity N''MN'!V262</f>
        <v>426711.10174183833</v>
      </c>
      <c r="X262" s="28">
        <f>'GDP by Eco_Activity N''MN'!W262</f>
        <v>0</v>
      </c>
      <c r="Y262" s="90">
        <f t="shared" ref="Y262:Y309" si="348">SUM(N262:X262)</f>
        <v>640210.54571227729</v>
      </c>
      <c r="Z262" s="98">
        <f t="shared" ref="Z262:Z309" si="349">Y262+M262</f>
        <v>10144529.395433538</v>
      </c>
      <c r="AA262" s="93"/>
      <c r="AB262" s="22" t="s">
        <v>20</v>
      </c>
      <c r="AD262" s="37">
        <f t="shared" si="311"/>
        <v>59.803462973372405</v>
      </c>
      <c r="AE262" s="37">
        <f t="shared" si="312"/>
        <v>68.42650612946278</v>
      </c>
      <c r="AF262" s="37">
        <f t="shared" si="313"/>
        <v>0</v>
      </c>
      <c r="AG262" s="37">
        <f t="shared" si="314"/>
        <v>49.290331479850899</v>
      </c>
      <c r="AH262" s="37">
        <f t="shared" si="315"/>
        <v>0</v>
      </c>
      <c r="AI262" s="37">
        <f t="shared" si="316"/>
        <v>0</v>
      </c>
      <c r="AJ262" s="37">
        <f t="shared" si="317"/>
        <v>0</v>
      </c>
      <c r="AK262" s="37">
        <f t="shared" si="318"/>
        <v>0</v>
      </c>
      <c r="AL262" s="37">
        <f t="shared" si="319"/>
        <v>0</v>
      </c>
      <c r="AM262" s="37">
        <f t="shared" si="320"/>
        <v>44.402178892219645</v>
      </c>
      <c r="AN262" s="37">
        <f t="shared" si="321"/>
        <v>0</v>
      </c>
      <c r="AO262" s="104">
        <f t="shared" si="322"/>
        <v>28.511245797687458</v>
      </c>
      <c r="AP262" s="37">
        <f t="shared" si="323"/>
        <v>0</v>
      </c>
      <c r="AQ262" s="37">
        <f t="shared" si="324"/>
        <v>0</v>
      </c>
      <c r="AR262" s="37">
        <f t="shared" si="325"/>
        <v>0</v>
      </c>
      <c r="AS262" s="37">
        <f t="shared" si="326"/>
        <v>9.1131670476485471</v>
      </c>
      <c r="AT262" s="37">
        <f t="shared" si="327"/>
        <v>0</v>
      </c>
      <c r="AU262" s="37">
        <f t="shared" si="328"/>
        <v>0</v>
      </c>
      <c r="AV262" s="37">
        <f t="shared" si="329"/>
        <v>0</v>
      </c>
      <c r="AW262" s="37">
        <f t="shared" si="330"/>
        <v>0</v>
      </c>
      <c r="AX262" s="37">
        <f t="shared" si="331"/>
        <v>0</v>
      </c>
      <c r="AY262" s="37">
        <f t="shared" si="332"/>
        <v>14.546474541424544</v>
      </c>
      <c r="AZ262" s="37">
        <f t="shared" si="333"/>
        <v>0</v>
      </c>
      <c r="BA262" s="104">
        <f t="shared" si="334"/>
        <v>2.1034657545833135</v>
      </c>
      <c r="BB262" s="110">
        <f t="shared" si="335"/>
        <v>15.907667370731415</v>
      </c>
      <c r="BC262" s="40" t="s">
        <v>20</v>
      </c>
      <c r="BD262" s="64">
        <v>10355946.140000001</v>
      </c>
      <c r="BE262" s="37">
        <f t="shared" si="300"/>
        <v>29.698974849109728</v>
      </c>
      <c r="BF262" s="37">
        <f t="shared" si="301"/>
        <v>20.851685986957865</v>
      </c>
      <c r="BG262" s="37">
        <f t="shared" si="302"/>
        <v>0</v>
      </c>
      <c r="BH262" s="37">
        <f t="shared" si="303"/>
        <v>19.313630050101981</v>
      </c>
      <c r="BI262" s="37">
        <f t="shared" si="304"/>
        <v>0</v>
      </c>
      <c r="BJ262" s="37">
        <f t="shared" si="305"/>
        <v>0</v>
      </c>
      <c r="BK262" s="37">
        <f t="shared" si="306"/>
        <v>0</v>
      </c>
      <c r="BL262" s="37">
        <f t="shared" si="307"/>
        <v>0</v>
      </c>
      <c r="BM262" s="37">
        <f t="shared" si="308"/>
        <v>0</v>
      </c>
      <c r="BN262" s="37">
        <f t="shared" si="309"/>
        <v>21.912150601978805</v>
      </c>
      <c r="BO262" s="37">
        <f t="shared" si="310"/>
        <v>0</v>
      </c>
      <c r="BP262" s="103">
        <f t="shared" ref="BP262:BP309" si="350">M262/$BD262*100</f>
        <v>91.776441488148379</v>
      </c>
      <c r="BQ262" s="33">
        <f t="shared" ref="BQ262:BQ309" si="351">N262/$BD262*100</f>
        <v>0</v>
      </c>
      <c r="BR262" s="33">
        <f t="shared" si="336"/>
        <v>0</v>
      </c>
      <c r="BS262" s="33">
        <f t="shared" si="337"/>
        <v>0</v>
      </c>
      <c r="BT262" s="33">
        <f t="shared" si="338"/>
        <v>2.0616121509728034</v>
      </c>
      <c r="BU262" s="33">
        <f t="shared" si="339"/>
        <v>0</v>
      </c>
      <c r="BV262" s="33">
        <f t="shared" si="340"/>
        <v>0</v>
      </c>
      <c r="BW262" s="33">
        <f t="shared" si="341"/>
        <v>0</v>
      </c>
      <c r="BX262" s="33">
        <f t="shared" si="342"/>
        <v>0</v>
      </c>
      <c r="BY262" s="33">
        <f t="shared" si="343"/>
        <v>0</v>
      </c>
      <c r="BZ262" s="33">
        <f t="shared" si="344"/>
        <v>4.1204453554819116</v>
      </c>
      <c r="CA262" s="33">
        <f t="shared" si="345"/>
        <v>0</v>
      </c>
      <c r="CB262" s="107">
        <f t="shared" si="346"/>
        <v>6.182057506454715</v>
      </c>
      <c r="CC262" s="60">
        <f t="shared" si="347"/>
        <v>97.95849899460309</v>
      </c>
    </row>
    <row r="263" spans="1:81" x14ac:dyDescent="0.2">
      <c r="A263" s="22" t="s">
        <v>21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89">
        <v>0</v>
      </c>
      <c r="N263" s="28">
        <f>'GDP by Eco_Activity N''MN'!M263</f>
        <v>0</v>
      </c>
      <c r="O263" s="28">
        <f>'GDP by Eco_Activity N''MN'!N263</f>
        <v>0</v>
      </c>
      <c r="P263" s="28">
        <f>'GDP by Eco_Activity N''MN'!O263</f>
        <v>0</v>
      </c>
      <c r="Q263" s="28">
        <f>'GDP by Eco_Activity N''MN'!P263</f>
        <v>0</v>
      </c>
      <c r="R263" s="28">
        <f>'GDP by Eco_Activity N''MN'!Q263</f>
        <v>0</v>
      </c>
      <c r="S263" s="28">
        <f>'GDP by Eco_Activity N''MN'!R263</f>
        <v>737.95536894295083</v>
      </c>
      <c r="T263" s="28">
        <f>'GDP by Eco_Activity N''MN'!S263</f>
        <v>0</v>
      </c>
      <c r="U263" s="28">
        <f>'GDP by Eco_Activity N''MN'!T263</f>
        <v>8697.0174602667685</v>
      </c>
      <c r="V263" s="28">
        <f>'GDP by Eco_Activity N''MN'!U263</f>
        <v>0</v>
      </c>
      <c r="W263" s="28">
        <f>'GDP by Eco_Activity N''MN'!V263</f>
        <v>0</v>
      </c>
      <c r="X263" s="28">
        <f>'GDP by Eco_Activity N''MN'!W263</f>
        <v>0</v>
      </c>
      <c r="Y263" s="90">
        <f t="shared" si="348"/>
        <v>9434.9728292097188</v>
      </c>
      <c r="Z263" s="98">
        <f t="shared" si="349"/>
        <v>9434.9728292097188</v>
      </c>
      <c r="AA263" s="93"/>
      <c r="AB263" s="22" t="s">
        <v>21</v>
      </c>
      <c r="AD263" s="37">
        <f t="shared" si="311"/>
        <v>0</v>
      </c>
      <c r="AE263" s="37">
        <f t="shared" si="312"/>
        <v>0</v>
      </c>
      <c r="AF263" s="37">
        <f t="shared" si="313"/>
        <v>0</v>
      </c>
      <c r="AG263" s="37">
        <f t="shared" si="314"/>
        <v>0</v>
      </c>
      <c r="AH263" s="37">
        <f t="shared" si="315"/>
        <v>0</v>
      </c>
      <c r="AI263" s="37">
        <f t="shared" si="316"/>
        <v>0</v>
      </c>
      <c r="AJ263" s="37">
        <f t="shared" si="317"/>
        <v>0</v>
      </c>
      <c r="AK263" s="37">
        <f t="shared" si="318"/>
        <v>0</v>
      </c>
      <c r="AL263" s="37">
        <f t="shared" si="319"/>
        <v>0</v>
      </c>
      <c r="AM263" s="37">
        <f t="shared" si="320"/>
        <v>0</v>
      </c>
      <c r="AN263" s="37">
        <f t="shared" si="321"/>
        <v>0</v>
      </c>
      <c r="AO263" s="104">
        <f t="shared" si="322"/>
        <v>0</v>
      </c>
      <c r="AP263" s="37">
        <f t="shared" si="323"/>
        <v>0</v>
      </c>
      <c r="AQ263" s="37">
        <f t="shared" si="324"/>
        <v>0</v>
      </c>
      <c r="AR263" s="37">
        <f t="shared" si="325"/>
        <v>0</v>
      </c>
      <c r="AS263" s="37">
        <f t="shared" si="326"/>
        <v>0</v>
      </c>
      <c r="AT263" s="37">
        <f t="shared" si="327"/>
        <v>0</v>
      </c>
      <c r="AU263" s="37">
        <f t="shared" si="328"/>
        <v>5.9548577146949069E-2</v>
      </c>
      <c r="AV263" s="37">
        <f t="shared" si="329"/>
        <v>0</v>
      </c>
      <c r="AW263" s="37">
        <f t="shared" si="330"/>
        <v>0.47844238840574532</v>
      </c>
      <c r="AX263" s="37">
        <f t="shared" si="331"/>
        <v>0</v>
      </c>
      <c r="AY263" s="37">
        <f t="shared" si="332"/>
        <v>0</v>
      </c>
      <c r="AZ263" s="37">
        <f t="shared" si="333"/>
        <v>0</v>
      </c>
      <c r="BA263" s="104">
        <f t="shared" si="334"/>
        <v>3.0999399142334513E-2</v>
      </c>
      <c r="BB263" s="110">
        <f t="shared" si="335"/>
        <v>1.4795009563136341E-2</v>
      </c>
      <c r="BC263" s="40" t="s">
        <v>21</v>
      </c>
      <c r="BD263" s="64">
        <v>9435.2271969156682</v>
      </c>
      <c r="BE263" s="37">
        <f t="shared" si="300"/>
        <v>0</v>
      </c>
      <c r="BF263" s="37">
        <f t="shared" si="301"/>
        <v>0</v>
      </c>
      <c r="BG263" s="37">
        <f t="shared" si="302"/>
        <v>0</v>
      </c>
      <c r="BH263" s="37">
        <f t="shared" si="303"/>
        <v>0</v>
      </c>
      <c r="BI263" s="37">
        <f t="shared" si="304"/>
        <v>0</v>
      </c>
      <c r="BJ263" s="37">
        <f t="shared" si="305"/>
        <v>0</v>
      </c>
      <c r="BK263" s="37">
        <f t="shared" si="306"/>
        <v>0</v>
      </c>
      <c r="BL263" s="37">
        <f t="shared" si="307"/>
        <v>0</v>
      </c>
      <c r="BM263" s="37">
        <f t="shared" si="308"/>
        <v>0</v>
      </c>
      <c r="BN263" s="37">
        <f t="shared" si="309"/>
        <v>0</v>
      </c>
      <c r="BO263" s="37">
        <f t="shared" si="310"/>
        <v>0</v>
      </c>
      <c r="BP263" s="103">
        <f t="shared" si="350"/>
        <v>0</v>
      </c>
      <c r="BQ263" s="33">
        <f t="shared" si="351"/>
        <v>0</v>
      </c>
      <c r="BR263" s="33">
        <f t="shared" si="336"/>
        <v>0</v>
      </c>
      <c r="BS263" s="33">
        <f t="shared" si="337"/>
        <v>0</v>
      </c>
      <c r="BT263" s="33">
        <f t="shared" si="338"/>
        <v>0</v>
      </c>
      <c r="BU263" s="33">
        <f t="shared" si="339"/>
        <v>0</v>
      </c>
      <c r="BV263" s="33">
        <f t="shared" si="340"/>
        <v>7.8212782113416939</v>
      </c>
      <c r="BW263" s="33">
        <f t="shared" si="341"/>
        <v>0</v>
      </c>
      <c r="BX263" s="33">
        <f t="shared" si="342"/>
        <v>92.176025852454131</v>
      </c>
      <c r="BY263" s="33">
        <f t="shared" si="343"/>
        <v>0</v>
      </c>
      <c r="BZ263" s="33">
        <f t="shared" si="344"/>
        <v>0</v>
      </c>
      <c r="CA263" s="33">
        <f t="shared" si="345"/>
        <v>0</v>
      </c>
      <c r="CB263" s="107">
        <f t="shared" si="346"/>
        <v>99.997304063795823</v>
      </c>
      <c r="CC263" s="60">
        <f t="shared" si="347"/>
        <v>99.997304063795823</v>
      </c>
    </row>
    <row r="264" spans="1:81" x14ac:dyDescent="0.2">
      <c r="A264" s="22" t="s">
        <v>22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89.036856662363121</v>
      </c>
      <c r="K264" s="22">
        <v>0</v>
      </c>
      <c r="L264" s="22">
        <v>1125.139009846501</v>
      </c>
      <c r="M264" s="89">
        <v>1214.1758665088641</v>
      </c>
      <c r="N264" s="28">
        <f>'GDP by Eco_Activity N''MN'!M264</f>
        <v>0</v>
      </c>
      <c r="O264" s="28">
        <f>'GDP by Eco_Activity N''MN'!N264</f>
        <v>0.34800576224067936</v>
      </c>
      <c r="P264" s="28">
        <f>'GDP by Eco_Activity N''MN'!O264</f>
        <v>21.576357258922123</v>
      </c>
      <c r="Q264" s="28">
        <f>'GDP by Eco_Activity N''MN'!P264</f>
        <v>0</v>
      </c>
      <c r="R264" s="28">
        <f>'GDP by Eco_Activity N''MN'!Q264</f>
        <v>0</v>
      </c>
      <c r="S264" s="28">
        <f>'GDP by Eco_Activity N''MN'!R264</f>
        <v>25.659578468444462</v>
      </c>
      <c r="T264" s="28">
        <f>'GDP by Eco_Activity N''MN'!S264</f>
        <v>0</v>
      </c>
      <c r="U264" s="28">
        <f>'GDP by Eco_Activity N''MN'!T264</f>
        <v>0</v>
      </c>
      <c r="V264" s="28">
        <f>'GDP by Eco_Activity N''MN'!U264</f>
        <v>0</v>
      </c>
      <c r="W264" s="28">
        <f>'GDP by Eco_Activity N''MN'!V264</f>
        <v>0</v>
      </c>
      <c r="X264" s="28">
        <f>'GDP by Eco_Activity N''MN'!W264</f>
        <v>0</v>
      </c>
      <c r="Y264" s="90">
        <f t="shared" si="348"/>
        <v>47.583941489607263</v>
      </c>
      <c r="Z264" s="98">
        <f t="shared" si="349"/>
        <v>1261.7598079984714</v>
      </c>
      <c r="AA264" s="93"/>
      <c r="AB264" s="22" t="s">
        <v>22</v>
      </c>
      <c r="AD264" s="37">
        <f t="shared" si="311"/>
        <v>0</v>
      </c>
      <c r="AE264" s="37">
        <f t="shared" si="312"/>
        <v>0</v>
      </c>
      <c r="AF264" s="37">
        <f t="shared" si="313"/>
        <v>0</v>
      </c>
      <c r="AG264" s="37">
        <f t="shared" si="314"/>
        <v>0</v>
      </c>
      <c r="AH264" s="37">
        <f t="shared" si="315"/>
        <v>0</v>
      </c>
      <c r="AI264" s="37">
        <f t="shared" si="316"/>
        <v>0</v>
      </c>
      <c r="AJ264" s="37">
        <f t="shared" si="317"/>
        <v>0</v>
      </c>
      <c r="AK264" s="37">
        <f t="shared" si="318"/>
        <v>0</v>
      </c>
      <c r="AL264" s="37">
        <f t="shared" si="319"/>
        <v>3.551878597384781E-3</v>
      </c>
      <c r="AM264" s="37">
        <f t="shared" si="320"/>
        <v>0</v>
      </c>
      <c r="AN264" s="37">
        <f t="shared" si="321"/>
        <v>0.10224279220194063</v>
      </c>
      <c r="AO264" s="104">
        <f t="shared" si="322"/>
        <v>3.6423090511814669E-3</v>
      </c>
      <c r="AP264" s="37">
        <f t="shared" si="323"/>
        <v>0</v>
      </c>
      <c r="AQ264" s="37">
        <f t="shared" si="324"/>
        <v>2.1202711901062305E-5</v>
      </c>
      <c r="AR264" s="37">
        <f t="shared" si="325"/>
        <v>1.6258225312858628E-3</v>
      </c>
      <c r="AS264" s="37">
        <f t="shared" si="326"/>
        <v>0</v>
      </c>
      <c r="AT264" s="37">
        <f t="shared" si="327"/>
        <v>0</v>
      </c>
      <c r="AU264" s="37">
        <f t="shared" si="328"/>
        <v>2.0705742546125211E-3</v>
      </c>
      <c r="AV264" s="37">
        <f t="shared" si="329"/>
        <v>0</v>
      </c>
      <c r="AW264" s="37">
        <f t="shared" si="330"/>
        <v>0</v>
      </c>
      <c r="AX264" s="37">
        <f t="shared" si="331"/>
        <v>0</v>
      </c>
      <c r="AY264" s="37">
        <f t="shared" si="332"/>
        <v>0</v>
      </c>
      <c r="AZ264" s="37">
        <f t="shared" si="333"/>
        <v>0</v>
      </c>
      <c r="BA264" s="104">
        <f t="shared" si="334"/>
        <v>1.5634105383273059E-4</v>
      </c>
      <c r="BB264" s="110">
        <f t="shared" si="335"/>
        <v>1.9785693889785251E-3</v>
      </c>
      <c r="BC264" s="40" t="s">
        <v>22</v>
      </c>
      <c r="BD264" s="64">
        <v>7933.1957836660094</v>
      </c>
      <c r="BE264" s="37">
        <f t="shared" si="300"/>
        <v>0</v>
      </c>
      <c r="BF264" s="37">
        <f t="shared" si="301"/>
        <v>0</v>
      </c>
      <c r="BG264" s="37">
        <f t="shared" si="302"/>
        <v>0</v>
      </c>
      <c r="BH264" s="37">
        <f t="shared" si="303"/>
        <v>0</v>
      </c>
      <c r="BI264" s="37">
        <f t="shared" si="304"/>
        <v>0</v>
      </c>
      <c r="BJ264" s="37">
        <f t="shared" si="305"/>
        <v>0</v>
      </c>
      <c r="BK264" s="37">
        <f t="shared" si="306"/>
        <v>0</v>
      </c>
      <c r="BL264" s="37">
        <f t="shared" si="307"/>
        <v>0</v>
      </c>
      <c r="BM264" s="37">
        <f t="shared" si="308"/>
        <v>1.1223327784962127</v>
      </c>
      <c r="BN264" s="37">
        <f t="shared" si="309"/>
        <v>0</v>
      </c>
      <c r="BO264" s="37">
        <f t="shared" si="310"/>
        <v>14.182670395745141</v>
      </c>
      <c r="BP264" s="103">
        <f t="shared" si="350"/>
        <v>15.305003174241355</v>
      </c>
      <c r="BQ264" s="33">
        <f t="shared" si="351"/>
        <v>0</v>
      </c>
      <c r="BR264" s="33">
        <f t="shared" si="336"/>
        <v>4.3867033126448619E-3</v>
      </c>
      <c r="BS264" s="33">
        <f t="shared" si="337"/>
        <v>0.27197560538398147</v>
      </c>
      <c r="BT264" s="33">
        <f t="shared" si="338"/>
        <v>0</v>
      </c>
      <c r="BU264" s="33">
        <f t="shared" si="339"/>
        <v>0</v>
      </c>
      <c r="BV264" s="33">
        <f t="shared" si="340"/>
        <v>0.32344567269190616</v>
      </c>
      <c r="BW264" s="33">
        <f t="shared" si="341"/>
        <v>0</v>
      </c>
      <c r="BX264" s="33">
        <f t="shared" si="342"/>
        <v>0</v>
      </c>
      <c r="BY264" s="33">
        <f t="shared" si="343"/>
        <v>0</v>
      </c>
      <c r="BZ264" s="33">
        <f t="shared" si="344"/>
        <v>0</v>
      </c>
      <c r="CA264" s="33">
        <f t="shared" si="345"/>
        <v>0</v>
      </c>
      <c r="CB264" s="107">
        <f t="shared" si="346"/>
        <v>0.59980798138853242</v>
      </c>
      <c r="CC264" s="60">
        <f t="shared" si="347"/>
        <v>15.904811155629886</v>
      </c>
    </row>
    <row r="265" spans="1:81" x14ac:dyDescent="0.2">
      <c r="A265" s="22" t="s">
        <v>23</v>
      </c>
      <c r="B265" s="22">
        <v>1861.6589116417299</v>
      </c>
      <c r="C265" s="22">
        <v>864.39927575274305</v>
      </c>
      <c r="D265" s="22">
        <v>7172.3291154211001</v>
      </c>
      <c r="E265" s="22">
        <v>1383.07170506702</v>
      </c>
      <c r="F265" s="22">
        <v>645.56015938145902</v>
      </c>
      <c r="G265" s="22">
        <v>954.85860007398503</v>
      </c>
      <c r="H265" s="22">
        <v>19648.731850468201</v>
      </c>
      <c r="I265" s="22">
        <v>1188.7263352273701</v>
      </c>
      <c r="J265" s="22">
        <v>3516.8926333286699</v>
      </c>
      <c r="K265" s="22">
        <v>12091.9179082173</v>
      </c>
      <c r="L265" s="22">
        <v>4887.1746593545604</v>
      </c>
      <c r="M265" s="89">
        <v>54215.321153934143</v>
      </c>
      <c r="N265" s="28">
        <f>'GDP by Eco_Activity N''MN'!M265</f>
        <v>515.37374885442318</v>
      </c>
      <c r="O265" s="28">
        <f>'GDP by Eco_Activity N''MN'!N265</f>
        <v>219.543606605858</v>
      </c>
      <c r="P265" s="28">
        <f>'GDP by Eco_Activity N''MN'!O265</f>
        <v>2500.9836376811645</v>
      </c>
      <c r="Q265" s="28">
        <f>'GDP by Eco_Activity N''MN'!P265</f>
        <v>1769.0615972866833</v>
      </c>
      <c r="R265" s="28">
        <f>'GDP by Eco_Activity N''MN'!Q265</f>
        <v>304.86875391681559</v>
      </c>
      <c r="S265" s="28">
        <f>'GDP by Eco_Activity N''MN'!R265</f>
        <v>2447.6739484401846</v>
      </c>
      <c r="T265" s="28">
        <f>'GDP by Eco_Activity N''MN'!S265</f>
        <v>1624.0047652705014</v>
      </c>
      <c r="U265" s="28">
        <f>'GDP by Eco_Activity N''MN'!T265</f>
        <v>24378.431505251894</v>
      </c>
      <c r="V265" s="28">
        <f>'GDP by Eco_Activity N''MN'!U265</f>
        <v>622.36021901604602</v>
      </c>
      <c r="W265" s="28">
        <f>'GDP by Eco_Activity N''MN'!V265</f>
        <v>1758.3034750636014</v>
      </c>
      <c r="X265" s="28">
        <f>'GDP by Eco_Activity N''MN'!W265</f>
        <v>7811.0807575563967</v>
      </c>
      <c r="Y265" s="90">
        <f t="shared" si="348"/>
        <v>43951.686014943567</v>
      </c>
      <c r="Z265" s="98">
        <f t="shared" si="349"/>
        <v>98167.00716887771</v>
      </c>
      <c r="AA265" s="93"/>
      <c r="AB265" s="22" t="s">
        <v>23</v>
      </c>
      <c r="AD265" s="37">
        <f t="shared" si="311"/>
        <v>3.6198885944941257E-2</v>
      </c>
      <c r="AE265" s="37">
        <f t="shared" si="312"/>
        <v>2.7390994491233368E-2</v>
      </c>
      <c r="AF265" s="37">
        <f t="shared" si="313"/>
        <v>0.30982668202500319</v>
      </c>
      <c r="AG265" s="37">
        <f t="shared" si="314"/>
        <v>3.4084171672586941E-2</v>
      </c>
      <c r="AH265" s="37">
        <f t="shared" si="315"/>
        <v>2.3985626115599536E-2</v>
      </c>
      <c r="AI265" s="37">
        <f t="shared" si="316"/>
        <v>3.2102247821737567E-2</v>
      </c>
      <c r="AJ265" s="37">
        <f t="shared" si="317"/>
        <v>0.69917429738249903</v>
      </c>
      <c r="AK265" s="37">
        <f t="shared" si="318"/>
        <v>8.0866646407104115E-2</v>
      </c>
      <c r="AL265" s="37">
        <f t="shared" si="319"/>
        <v>0.14029668321501554</v>
      </c>
      <c r="AM265" s="37">
        <f t="shared" si="320"/>
        <v>0.23660541791525572</v>
      </c>
      <c r="AN265" s="37">
        <f t="shared" si="321"/>
        <v>0.44410368743605089</v>
      </c>
      <c r="AO265" s="104">
        <f t="shared" si="322"/>
        <v>0.16263620485183047</v>
      </c>
      <c r="AP265" s="37">
        <f t="shared" si="323"/>
        <v>1.6737438357219414E-2</v>
      </c>
      <c r="AQ265" s="37">
        <f t="shared" si="324"/>
        <v>1.3375984956722766E-2</v>
      </c>
      <c r="AR265" s="37">
        <f t="shared" si="325"/>
        <v>0.18845421864888265</v>
      </c>
      <c r="AS265" s="37">
        <f t="shared" si="326"/>
        <v>7.5511924311548628E-2</v>
      </c>
      <c r="AT265" s="37">
        <f t="shared" si="327"/>
        <v>2.1932694700481054E-2</v>
      </c>
      <c r="AU265" s="37">
        <f t="shared" si="328"/>
        <v>0.19751262350465493</v>
      </c>
      <c r="AV265" s="37">
        <f t="shared" si="329"/>
        <v>0.11344247299834162</v>
      </c>
      <c r="AW265" s="37">
        <f t="shared" si="330"/>
        <v>1.3411120591910159</v>
      </c>
      <c r="AX265" s="37">
        <f t="shared" si="331"/>
        <v>2.3880115658622011E-2</v>
      </c>
      <c r="AY265" s="37">
        <f t="shared" si="332"/>
        <v>5.9940124903488511E-2</v>
      </c>
      <c r="AZ265" s="37">
        <f t="shared" si="333"/>
        <v>7.3499466746777112E-2</v>
      </c>
      <c r="BA265" s="104">
        <f t="shared" si="334"/>
        <v>0.14440697206225228</v>
      </c>
      <c r="BB265" s="110">
        <f t="shared" si="335"/>
        <v>0.1539359822374467</v>
      </c>
      <c r="BC265" s="40" t="s">
        <v>23</v>
      </c>
      <c r="BD265" s="64">
        <v>108657.94253726283</v>
      </c>
      <c r="BE265" s="37">
        <f t="shared" si="300"/>
        <v>1.7133205987250295</v>
      </c>
      <c r="BF265" s="37">
        <f t="shared" si="301"/>
        <v>0.79552332353091304</v>
      </c>
      <c r="BG265" s="37">
        <f t="shared" si="302"/>
        <v>6.6008328042484727</v>
      </c>
      <c r="BH265" s="37">
        <f t="shared" si="303"/>
        <v>1.2728675628960244</v>
      </c>
      <c r="BI265" s="37">
        <f t="shared" si="304"/>
        <v>0.59412146439278701</v>
      </c>
      <c r="BJ265" s="37">
        <f t="shared" si="305"/>
        <v>0.8787747842239223</v>
      </c>
      <c r="BK265" s="37">
        <f t="shared" si="306"/>
        <v>18.083106850408033</v>
      </c>
      <c r="BL265" s="37">
        <f t="shared" si="307"/>
        <v>1.0940077710561396</v>
      </c>
      <c r="BM265" s="37">
        <f t="shared" si="308"/>
        <v>3.2366641141972639</v>
      </c>
      <c r="BN265" s="37">
        <f t="shared" si="309"/>
        <v>11.128425245186778</v>
      </c>
      <c r="BO265" s="37">
        <f t="shared" si="310"/>
        <v>4.4977610888210648</v>
      </c>
      <c r="BP265" s="103">
        <f t="shared" si="350"/>
        <v>49.895405607686435</v>
      </c>
      <c r="BQ265" s="33">
        <f t="shared" si="351"/>
        <v>0.47430840012241393</v>
      </c>
      <c r="BR265" s="33">
        <f t="shared" si="336"/>
        <v>0.20205021508719287</v>
      </c>
      <c r="BS265" s="33">
        <f t="shared" si="337"/>
        <v>2.301703473561985</v>
      </c>
      <c r="BT265" s="33">
        <f t="shared" si="338"/>
        <v>1.6281015045724858</v>
      </c>
      <c r="BU265" s="33">
        <f t="shared" si="339"/>
        <v>0.28057659366434701</v>
      </c>
      <c r="BV265" s="33">
        <f t="shared" si="340"/>
        <v>2.2526415384690233</v>
      </c>
      <c r="BW265" s="33">
        <f t="shared" si="341"/>
        <v>1.4946029046275839</v>
      </c>
      <c r="BX265" s="33">
        <f t="shared" si="342"/>
        <v>22.435940655596003</v>
      </c>
      <c r="BY265" s="33">
        <f t="shared" si="343"/>
        <v>0.57277011186054405</v>
      </c>
      <c r="BZ265" s="33">
        <f t="shared" si="344"/>
        <v>1.6182005972187572</v>
      </c>
      <c r="CA265" s="33">
        <f t="shared" si="345"/>
        <v>7.1886882589164509</v>
      </c>
      <c r="CB265" s="107">
        <f t="shared" si="346"/>
        <v>40.449584253696784</v>
      </c>
      <c r="CC265" s="60">
        <f t="shared" si="347"/>
        <v>90.344989861383226</v>
      </c>
    </row>
    <row r="266" spans="1:81" x14ac:dyDescent="0.2">
      <c r="A266" s="22" t="s">
        <v>24</v>
      </c>
      <c r="B266" s="28">
        <v>201591.85838081432</v>
      </c>
      <c r="C266" s="28">
        <v>75834.960256539372</v>
      </c>
      <c r="D266" s="28">
        <v>569310.03245300369</v>
      </c>
      <c r="E266" s="28">
        <v>225446.62065605918</v>
      </c>
      <c r="F266" s="28">
        <v>255151.31017912642</v>
      </c>
      <c r="G266" s="28">
        <v>320108.90241784207</v>
      </c>
      <c r="H266" s="28">
        <v>736511.8005960068</v>
      </c>
      <c r="I266" s="28">
        <v>124386.19098684189</v>
      </c>
      <c r="J266" s="28">
        <v>400323.15414047835</v>
      </c>
      <c r="K266" s="28">
        <v>369591.55568936607</v>
      </c>
      <c r="L266" s="28">
        <v>111268.69763670904</v>
      </c>
      <c r="M266" s="90">
        <v>3389525.0833927873</v>
      </c>
      <c r="N266" s="28">
        <f>'GDP by Eco_Activity N''MN'!M266</f>
        <v>529852.85614240484</v>
      </c>
      <c r="O266" s="28">
        <f>'GDP by Eco_Activity N''MN'!N266</f>
        <v>263454.94065971312</v>
      </c>
      <c r="P266" s="28">
        <f>'GDP by Eco_Activity N''MN'!O266</f>
        <v>109033.54787496099</v>
      </c>
      <c r="Q266" s="28">
        <f>'GDP by Eco_Activity N''MN'!P266</f>
        <v>266142.28334645089</v>
      </c>
      <c r="R266" s="28">
        <f>'GDP by Eco_Activity N''MN'!Q266</f>
        <v>173216.7189866649</v>
      </c>
      <c r="S266" s="28">
        <f>'GDP by Eco_Activity N''MN'!R266</f>
        <v>181829.5997880761</v>
      </c>
      <c r="T266" s="28">
        <f>'GDP by Eco_Activity N''MN'!S266</f>
        <v>136859.79836631991</v>
      </c>
      <c r="U266" s="28">
        <f>'GDP by Eco_Activity N''MN'!T266</f>
        <v>383139.56264515471</v>
      </c>
      <c r="V266" s="28">
        <f>'GDP by Eco_Activity N''MN'!U266</f>
        <v>239918.99456593566</v>
      </c>
      <c r="W266" s="28">
        <f>'GDP by Eco_Activity N''MN'!V266</f>
        <v>181671.25896158747</v>
      </c>
      <c r="X266" s="28">
        <f>'GDP by Eco_Activity N''MN'!W266</f>
        <v>157125.50500415752</v>
      </c>
      <c r="Y266" s="90">
        <f t="shared" si="348"/>
        <v>2622245.0663414262</v>
      </c>
      <c r="Z266" s="98">
        <f t="shared" si="349"/>
        <v>6011770.1497342139</v>
      </c>
      <c r="AA266" s="94"/>
      <c r="AB266" s="22" t="s">
        <v>24</v>
      </c>
      <c r="AD266" s="37">
        <f t="shared" si="311"/>
        <v>3.9198376476604584</v>
      </c>
      <c r="AE266" s="37">
        <f t="shared" si="312"/>
        <v>2.4030503459421482</v>
      </c>
      <c r="AF266" s="37">
        <f t="shared" si="313"/>
        <v>24.592769734898727</v>
      </c>
      <c r="AG266" s="37">
        <f t="shared" si="314"/>
        <v>5.5558661877717697</v>
      </c>
      <c r="AH266" s="37">
        <f t="shared" si="315"/>
        <v>9.4800830564353795</v>
      </c>
      <c r="AI266" s="37">
        <f t="shared" si="316"/>
        <v>10.762028340704839</v>
      </c>
      <c r="AJ266" s="37">
        <f t="shared" si="317"/>
        <v>26.207804382213183</v>
      </c>
      <c r="AK266" s="37">
        <f t="shared" si="318"/>
        <v>8.4617407946426262</v>
      </c>
      <c r="AL266" s="37">
        <f t="shared" si="319"/>
        <v>15.969782588137868</v>
      </c>
      <c r="AM266" s="37">
        <f t="shared" si="320"/>
        <v>7.2318853928379205</v>
      </c>
      <c r="AN266" s="37">
        <f t="shared" si="321"/>
        <v>10.111126031087176</v>
      </c>
      <c r="AO266" s="104">
        <f t="shared" si="322"/>
        <v>10.167965144905997</v>
      </c>
      <c r="AP266" s="37">
        <f t="shared" si="323"/>
        <v>17.207666354355165</v>
      </c>
      <c r="AQ266" s="37">
        <f t="shared" si="324"/>
        <v>16.051341132265897</v>
      </c>
      <c r="AR266" s="37">
        <f t="shared" si="325"/>
        <v>8.2159002408918731</v>
      </c>
      <c r="AS266" s="37">
        <f t="shared" si="326"/>
        <v>11.360212661324955</v>
      </c>
      <c r="AT266" s="37">
        <f t="shared" si="327"/>
        <v>12.461458794134542</v>
      </c>
      <c r="AU266" s="37">
        <f t="shared" si="328"/>
        <v>14.672559352862683</v>
      </c>
      <c r="AV266" s="37">
        <f t="shared" si="329"/>
        <v>9.5601406552176549</v>
      </c>
      <c r="AW266" s="37">
        <f t="shared" si="330"/>
        <v>21.077364542747247</v>
      </c>
      <c r="AX266" s="37">
        <f t="shared" si="331"/>
        <v>9.2057512094730036</v>
      </c>
      <c r="AY266" s="37">
        <f t="shared" si="332"/>
        <v>6.1931276983557506</v>
      </c>
      <c r="AZ266" s="37">
        <f t="shared" si="333"/>
        <v>1.4784946140713682</v>
      </c>
      <c r="BA266" s="104">
        <f t="shared" si="334"/>
        <v>8.6156073718491122</v>
      </c>
      <c r="BB266" s="110">
        <f t="shared" si="335"/>
        <v>9.4270750395097149</v>
      </c>
      <c r="BC266" s="35" t="s">
        <v>24</v>
      </c>
      <c r="BD266" s="64">
        <v>10044484.948909488</v>
      </c>
      <c r="BE266" s="37">
        <f t="shared" si="300"/>
        <v>2.006990496836782</v>
      </c>
      <c r="BF266" s="37">
        <f t="shared" si="301"/>
        <v>0.75499102883092717</v>
      </c>
      <c r="BG266" s="37">
        <f t="shared" si="302"/>
        <v>5.667886759239086</v>
      </c>
      <c r="BH266" s="37">
        <f t="shared" si="303"/>
        <v>2.244481641445792</v>
      </c>
      <c r="BI266" s="37">
        <f t="shared" si="304"/>
        <v>2.5402129773396469</v>
      </c>
      <c r="BJ266" s="37">
        <f t="shared" si="305"/>
        <v>3.1869120621520342</v>
      </c>
      <c r="BK266" s="37">
        <f t="shared" si="306"/>
        <v>7.3324994197534101</v>
      </c>
      <c r="BL266" s="37">
        <f t="shared" si="307"/>
        <v>1.238353102419117</v>
      </c>
      <c r="BM266" s="37">
        <f t="shared" si="308"/>
        <v>3.9855020558713741</v>
      </c>
      <c r="BN266" s="37">
        <f t="shared" si="309"/>
        <v>3.6795471103721646</v>
      </c>
      <c r="BO266" s="37">
        <f t="shared" si="310"/>
        <v>1.1077591156009376</v>
      </c>
      <c r="BP266" s="103">
        <f t="shared" si="350"/>
        <v>33.745135769861271</v>
      </c>
      <c r="BQ266" s="33">
        <f t="shared" si="351"/>
        <v>5.2750624729636337</v>
      </c>
      <c r="BR266" s="33">
        <f t="shared" si="336"/>
        <v>2.6228815315046687</v>
      </c>
      <c r="BS266" s="33">
        <f t="shared" si="337"/>
        <v>1.0855066081491673</v>
      </c>
      <c r="BT266" s="33">
        <f t="shared" si="338"/>
        <v>2.6496359415158017</v>
      </c>
      <c r="BU266" s="33">
        <f t="shared" si="339"/>
        <v>1.7244957792033999</v>
      </c>
      <c r="BV266" s="33">
        <f t="shared" si="340"/>
        <v>1.8102431405187882</v>
      </c>
      <c r="BW266" s="33">
        <f t="shared" si="341"/>
        <v>1.3625367459102873</v>
      </c>
      <c r="BX266" s="33">
        <f t="shared" si="342"/>
        <v>3.8144271666886365</v>
      </c>
      <c r="BY266" s="33">
        <f t="shared" si="343"/>
        <v>2.388564429000247</v>
      </c>
      <c r="BZ266" s="33">
        <f t="shared" si="344"/>
        <v>1.8086667448420162</v>
      </c>
      <c r="CA266" s="33">
        <f t="shared" si="345"/>
        <v>1.5642962860053504</v>
      </c>
      <c r="CB266" s="107">
        <f t="shared" si="346"/>
        <v>26.106316846301993</v>
      </c>
      <c r="CC266" s="60">
        <f t="shared" si="347"/>
        <v>59.851452616163265</v>
      </c>
    </row>
    <row r="267" spans="1:81" x14ac:dyDescent="0.2">
      <c r="A267" s="22" t="s">
        <v>25</v>
      </c>
      <c r="B267" s="22">
        <v>0</v>
      </c>
      <c r="C267" s="22">
        <v>0</v>
      </c>
      <c r="D267" s="22">
        <v>0</v>
      </c>
      <c r="E267" s="22">
        <v>34507.580431735587</v>
      </c>
      <c r="F267" s="22">
        <v>39405.373125630249</v>
      </c>
      <c r="G267" s="22">
        <v>0</v>
      </c>
      <c r="H267" s="22">
        <v>0</v>
      </c>
      <c r="I267" s="22">
        <v>0</v>
      </c>
      <c r="J267" s="22">
        <v>0</v>
      </c>
      <c r="K267" s="22">
        <v>137927.26710847821</v>
      </c>
      <c r="L267" s="22">
        <v>0</v>
      </c>
      <c r="M267" s="89">
        <v>211840.22066584404</v>
      </c>
      <c r="N267" s="28">
        <f>'GDP by Eco_Activity N''MN'!M267</f>
        <v>0</v>
      </c>
      <c r="O267" s="28">
        <f>'GDP by Eco_Activity N''MN'!N267</f>
        <v>0</v>
      </c>
      <c r="P267" s="28">
        <f>'GDP by Eco_Activity N''MN'!O267</f>
        <v>0</v>
      </c>
      <c r="Q267" s="28">
        <f>'GDP by Eco_Activity N''MN'!P267</f>
        <v>0</v>
      </c>
      <c r="R267" s="28">
        <f>'GDP by Eco_Activity N''MN'!Q267</f>
        <v>0</v>
      </c>
      <c r="S267" s="28">
        <f>'GDP by Eco_Activity N''MN'!R267</f>
        <v>0</v>
      </c>
      <c r="T267" s="28">
        <f>'GDP by Eco_Activity N''MN'!S267</f>
        <v>0</v>
      </c>
      <c r="U267" s="28">
        <f>'GDP by Eco_Activity N''MN'!T267</f>
        <v>0</v>
      </c>
      <c r="V267" s="28">
        <f>'GDP by Eco_Activity N''MN'!U267</f>
        <v>0</v>
      </c>
      <c r="W267" s="28">
        <f>'GDP by Eco_Activity N''MN'!V267</f>
        <v>0</v>
      </c>
      <c r="X267" s="28">
        <f>'GDP by Eco_Activity N''MN'!W267</f>
        <v>0</v>
      </c>
      <c r="Y267" s="90">
        <f t="shared" si="348"/>
        <v>0</v>
      </c>
      <c r="Z267" s="98">
        <f t="shared" si="349"/>
        <v>211840.22066584404</v>
      </c>
      <c r="AA267" s="93"/>
      <c r="AB267" s="22" t="s">
        <v>25</v>
      </c>
      <c r="AD267" s="37">
        <f t="shared" si="311"/>
        <v>0</v>
      </c>
      <c r="AE267" s="37">
        <f t="shared" si="312"/>
        <v>0</v>
      </c>
      <c r="AF267" s="37">
        <f t="shared" si="313"/>
        <v>0</v>
      </c>
      <c r="AG267" s="37">
        <f t="shared" si="314"/>
        <v>0.85039863886441358</v>
      </c>
      <c r="AH267" s="37">
        <f t="shared" si="315"/>
        <v>1.4640967739438333</v>
      </c>
      <c r="AI267" s="37">
        <f t="shared" si="316"/>
        <v>0</v>
      </c>
      <c r="AJ267" s="37">
        <f t="shared" si="317"/>
        <v>0</v>
      </c>
      <c r="AK267" s="37">
        <f t="shared" si="318"/>
        <v>0</v>
      </c>
      <c r="AL267" s="37">
        <f t="shared" si="319"/>
        <v>0</v>
      </c>
      <c r="AM267" s="37">
        <f t="shared" si="320"/>
        <v>2.6988554606323687</v>
      </c>
      <c r="AN267" s="37">
        <f t="shared" si="321"/>
        <v>0</v>
      </c>
      <c r="AO267" s="104">
        <f t="shared" si="322"/>
        <v>0.63548253133546373</v>
      </c>
      <c r="AP267" s="37">
        <f t="shared" si="323"/>
        <v>0</v>
      </c>
      <c r="AQ267" s="37">
        <f t="shared" si="324"/>
        <v>0</v>
      </c>
      <c r="AR267" s="37">
        <f t="shared" si="325"/>
        <v>0</v>
      </c>
      <c r="AS267" s="37">
        <f t="shared" si="326"/>
        <v>0</v>
      </c>
      <c r="AT267" s="37">
        <f t="shared" si="327"/>
        <v>0</v>
      </c>
      <c r="AU267" s="37">
        <f t="shared" si="328"/>
        <v>0</v>
      </c>
      <c r="AV267" s="37">
        <f t="shared" si="329"/>
        <v>0</v>
      </c>
      <c r="AW267" s="37">
        <f t="shared" si="330"/>
        <v>0</v>
      </c>
      <c r="AX267" s="37">
        <f t="shared" si="331"/>
        <v>0</v>
      </c>
      <c r="AY267" s="37">
        <f t="shared" si="332"/>
        <v>0</v>
      </c>
      <c r="AZ267" s="37">
        <f t="shared" si="333"/>
        <v>0</v>
      </c>
      <c r="BA267" s="104">
        <f t="shared" si="334"/>
        <v>0</v>
      </c>
      <c r="BB267" s="110">
        <f t="shared" si="335"/>
        <v>0.33218729373602202</v>
      </c>
      <c r="BC267" s="40" t="s">
        <v>25</v>
      </c>
      <c r="BD267" s="64">
        <v>211840.22066584404</v>
      </c>
      <c r="BE267" s="37">
        <f t="shared" si="300"/>
        <v>0</v>
      </c>
      <c r="BF267" s="37">
        <f t="shared" si="301"/>
        <v>0</v>
      </c>
      <c r="BG267" s="37">
        <f t="shared" si="302"/>
        <v>0</v>
      </c>
      <c r="BH267" s="37">
        <f t="shared" si="303"/>
        <v>16.289437540837778</v>
      </c>
      <c r="BI267" s="37">
        <f t="shared" si="304"/>
        <v>18.601459629230717</v>
      </c>
      <c r="BJ267" s="37">
        <f t="shared" si="305"/>
        <v>0</v>
      </c>
      <c r="BK267" s="37">
        <f t="shared" si="306"/>
        <v>0</v>
      </c>
      <c r="BL267" s="37">
        <f t="shared" si="307"/>
        <v>0</v>
      </c>
      <c r="BM267" s="37">
        <f t="shared" si="308"/>
        <v>0</v>
      </c>
      <c r="BN267" s="37">
        <f t="shared" si="309"/>
        <v>65.109102829931516</v>
      </c>
      <c r="BO267" s="37">
        <f t="shared" si="310"/>
        <v>0</v>
      </c>
      <c r="BP267" s="103">
        <f t="shared" si="350"/>
        <v>100</v>
      </c>
      <c r="BQ267" s="33">
        <f t="shared" si="351"/>
        <v>0</v>
      </c>
      <c r="BR267" s="33">
        <f t="shared" si="336"/>
        <v>0</v>
      </c>
      <c r="BS267" s="33">
        <f t="shared" si="337"/>
        <v>0</v>
      </c>
      <c r="BT267" s="33">
        <f t="shared" si="338"/>
        <v>0</v>
      </c>
      <c r="BU267" s="33">
        <f t="shared" si="339"/>
        <v>0</v>
      </c>
      <c r="BV267" s="33">
        <f t="shared" si="340"/>
        <v>0</v>
      </c>
      <c r="BW267" s="33">
        <f t="shared" si="341"/>
        <v>0</v>
      </c>
      <c r="BX267" s="33">
        <f t="shared" si="342"/>
        <v>0</v>
      </c>
      <c r="BY267" s="33">
        <f t="shared" si="343"/>
        <v>0</v>
      </c>
      <c r="BZ267" s="33">
        <f t="shared" si="344"/>
        <v>0</v>
      </c>
      <c r="CA267" s="33">
        <f t="shared" si="345"/>
        <v>0</v>
      </c>
      <c r="CB267" s="107">
        <f t="shared" si="346"/>
        <v>0</v>
      </c>
      <c r="CC267" s="60">
        <f t="shared" si="347"/>
        <v>100</v>
      </c>
    </row>
    <row r="268" spans="1:81" x14ac:dyDescent="0.2">
      <c r="A268" s="22" t="s">
        <v>26</v>
      </c>
      <c r="B268" s="22">
        <v>0</v>
      </c>
      <c r="C268" s="22">
        <v>0</v>
      </c>
      <c r="D268" s="22">
        <v>47295.127247320153</v>
      </c>
      <c r="E268" s="22">
        <v>0</v>
      </c>
      <c r="F268" s="22">
        <v>0</v>
      </c>
      <c r="G268" s="22">
        <v>0</v>
      </c>
      <c r="H268" s="22">
        <v>155117.72873006391</v>
      </c>
      <c r="I268" s="22">
        <v>0</v>
      </c>
      <c r="J268" s="22">
        <v>0</v>
      </c>
      <c r="K268" s="22">
        <v>33400.492176588021</v>
      </c>
      <c r="L268" s="22">
        <v>0</v>
      </c>
      <c r="M268" s="89">
        <v>235813.3481539721</v>
      </c>
      <c r="N268" s="28">
        <f>'GDP by Eco_Activity N''MN'!M268</f>
        <v>0</v>
      </c>
      <c r="O268" s="28">
        <f>'GDP by Eco_Activity N''MN'!N268</f>
        <v>0</v>
      </c>
      <c r="P268" s="28">
        <f>'GDP by Eco_Activity N''MN'!O268</f>
        <v>0</v>
      </c>
      <c r="Q268" s="28">
        <f>'GDP by Eco_Activity N''MN'!P268</f>
        <v>90319.10662729149</v>
      </c>
      <c r="R268" s="28">
        <f>'GDP by Eco_Activity N''MN'!Q268</f>
        <v>0</v>
      </c>
      <c r="S268" s="28">
        <f>'GDP by Eco_Activity N''MN'!R268</f>
        <v>39628.34162200705</v>
      </c>
      <c r="T268" s="28">
        <f>'GDP by Eco_Activity N''MN'!S268</f>
        <v>0</v>
      </c>
      <c r="U268" s="28">
        <f>'GDP by Eco_Activity N''MN'!T268</f>
        <v>203551.01911958377</v>
      </c>
      <c r="V268" s="28">
        <f>'GDP by Eco_Activity N''MN'!U268</f>
        <v>0</v>
      </c>
      <c r="W268" s="28">
        <f>'GDP by Eco_Activity N''MN'!V268</f>
        <v>0</v>
      </c>
      <c r="X268" s="28">
        <f>'GDP by Eco_Activity N''MN'!W268</f>
        <v>0</v>
      </c>
      <c r="Y268" s="90">
        <f t="shared" si="348"/>
        <v>333498.46736888232</v>
      </c>
      <c r="Z268" s="98">
        <f t="shared" si="349"/>
        <v>569311.81552285445</v>
      </c>
      <c r="AA268" s="93"/>
      <c r="AB268" s="22" t="s">
        <v>26</v>
      </c>
      <c r="AD268" s="37">
        <f t="shared" si="311"/>
        <v>0</v>
      </c>
      <c r="AE268" s="37">
        <f t="shared" si="312"/>
        <v>0</v>
      </c>
      <c r="AF268" s="37">
        <f t="shared" si="313"/>
        <v>2.0430312267017605</v>
      </c>
      <c r="AG268" s="37">
        <f t="shared" si="314"/>
        <v>0</v>
      </c>
      <c r="AH268" s="37">
        <f t="shared" si="315"/>
        <v>0</v>
      </c>
      <c r="AI268" s="37">
        <f t="shared" si="316"/>
        <v>0</v>
      </c>
      <c r="AJ268" s="37">
        <f t="shared" si="317"/>
        <v>5.519660496248628</v>
      </c>
      <c r="AK268" s="37">
        <f t="shared" si="318"/>
        <v>0</v>
      </c>
      <c r="AL268" s="37">
        <f t="shared" si="319"/>
        <v>0</v>
      </c>
      <c r="AM268" s="37">
        <f t="shared" si="320"/>
        <v>0.65355533092449936</v>
      </c>
      <c r="AN268" s="37">
        <f t="shared" si="321"/>
        <v>0</v>
      </c>
      <c r="AO268" s="104">
        <f t="shared" si="322"/>
        <v>0.70739759870227059</v>
      </c>
      <c r="AP268" s="37">
        <f t="shared" si="323"/>
        <v>0</v>
      </c>
      <c r="AQ268" s="37">
        <f t="shared" si="324"/>
        <v>0</v>
      </c>
      <c r="AR268" s="37">
        <f t="shared" si="325"/>
        <v>0</v>
      </c>
      <c r="AS268" s="37">
        <f t="shared" si="326"/>
        <v>3.8552470722258798</v>
      </c>
      <c r="AT268" s="37">
        <f t="shared" si="327"/>
        <v>0</v>
      </c>
      <c r="AU268" s="37">
        <f t="shared" si="328"/>
        <v>3.1977697535610314</v>
      </c>
      <c r="AV268" s="37">
        <f t="shared" si="329"/>
        <v>0</v>
      </c>
      <c r="AW268" s="37">
        <f t="shared" si="330"/>
        <v>11.197796968319524</v>
      </c>
      <c r="AX268" s="37">
        <f t="shared" si="331"/>
        <v>0</v>
      </c>
      <c r="AY268" s="37">
        <f t="shared" si="332"/>
        <v>0</v>
      </c>
      <c r="AZ268" s="37">
        <f t="shared" si="333"/>
        <v>0</v>
      </c>
      <c r="BA268" s="104">
        <f t="shared" si="334"/>
        <v>1.0957373476814503</v>
      </c>
      <c r="BB268" s="110">
        <f t="shared" si="335"/>
        <v>0.89273958786510454</v>
      </c>
      <c r="BC268" s="40" t="s">
        <v>26</v>
      </c>
      <c r="BD268" s="64">
        <v>846353.13289891963</v>
      </c>
      <c r="BE268" s="37">
        <f t="shared" si="300"/>
        <v>0</v>
      </c>
      <c r="BF268" s="37">
        <f t="shared" si="301"/>
        <v>0</v>
      </c>
      <c r="BG268" s="37">
        <f t="shared" si="302"/>
        <v>5.5881080141247184</v>
      </c>
      <c r="BH268" s="37">
        <f t="shared" si="303"/>
        <v>0</v>
      </c>
      <c r="BI268" s="37">
        <f t="shared" si="304"/>
        <v>0</v>
      </c>
      <c r="BJ268" s="37">
        <f t="shared" si="305"/>
        <v>0</v>
      </c>
      <c r="BK268" s="37">
        <f t="shared" si="306"/>
        <v>18.327778642321125</v>
      </c>
      <c r="BL268" s="37">
        <f t="shared" si="307"/>
        <v>0</v>
      </c>
      <c r="BM268" s="37">
        <f t="shared" si="308"/>
        <v>0</v>
      </c>
      <c r="BN268" s="37">
        <f t="shared" si="309"/>
        <v>3.9464014343735005</v>
      </c>
      <c r="BO268" s="37">
        <f t="shared" si="310"/>
        <v>0</v>
      </c>
      <c r="BP268" s="103">
        <f t="shared" si="350"/>
        <v>27.862288090819341</v>
      </c>
      <c r="BQ268" s="33">
        <f t="shared" si="351"/>
        <v>0</v>
      </c>
      <c r="BR268" s="33">
        <f t="shared" si="336"/>
        <v>0</v>
      </c>
      <c r="BS268" s="33">
        <f t="shared" si="337"/>
        <v>0</v>
      </c>
      <c r="BT268" s="33">
        <f t="shared" si="338"/>
        <v>10.671562863828656</v>
      </c>
      <c r="BU268" s="33">
        <f t="shared" si="339"/>
        <v>0</v>
      </c>
      <c r="BV268" s="33">
        <f t="shared" si="340"/>
        <v>4.6822466984050131</v>
      </c>
      <c r="BW268" s="33">
        <f t="shared" si="341"/>
        <v>0</v>
      </c>
      <c r="BX268" s="33">
        <f t="shared" si="342"/>
        <v>24.050365173504236</v>
      </c>
      <c r="BY268" s="33">
        <f t="shared" si="343"/>
        <v>0</v>
      </c>
      <c r="BZ268" s="33">
        <f t="shared" si="344"/>
        <v>0</v>
      </c>
      <c r="CA268" s="33">
        <f t="shared" si="345"/>
        <v>0</v>
      </c>
      <c r="CB268" s="107">
        <f t="shared" si="346"/>
        <v>39.404174735737904</v>
      </c>
      <c r="CC268" s="60">
        <f t="shared" si="347"/>
        <v>67.266462826557245</v>
      </c>
    </row>
    <row r="269" spans="1:81" x14ac:dyDescent="0.2">
      <c r="A269" s="22" t="s">
        <v>27</v>
      </c>
      <c r="B269" s="22">
        <v>142020.80674329601</v>
      </c>
      <c r="C269" s="22">
        <v>22615.504640994801</v>
      </c>
      <c r="D269" s="22">
        <v>389373.39655727363</v>
      </c>
      <c r="E269" s="22">
        <v>81296.043445042465</v>
      </c>
      <c r="F269" s="22">
        <v>66258.646400215002</v>
      </c>
      <c r="G269" s="22">
        <v>119616.47700227045</v>
      </c>
      <c r="H269" s="22">
        <v>459950.41820176126</v>
      </c>
      <c r="I269" s="22">
        <v>27278.2293821073</v>
      </c>
      <c r="J269" s="22">
        <v>264383.12421022495</v>
      </c>
      <c r="K269" s="22">
        <v>42814.875556665596</v>
      </c>
      <c r="L269" s="22">
        <v>37214.045466469397</v>
      </c>
      <c r="M269" s="89">
        <v>1652821.5676063208</v>
      </c>
      <c r="N269" s="28">
        <f>'GDP by Eco_Activity N''MN'!M269</f>
        <v>253824.65844990851</v>
      </c>
      <c r="O269" s="28">
        <f>'GDP by Eco_Activity N''MN'!N269</f>
        <v>169216.43896660567</v>
      </c>
      <c r="P269" s="28">
        <f>'GDP by Eco_Activity N''MN'!O269</f>
        <v>63456.164612477129</v>
      </c>
      <c r="Q269" s="28">
        <f>'GDP by Eco_Activity N''MN'!P269</f>
        <v>88838.630457467982</v>
      </c>
      <c r="R269" s="28">
        <f>'GDP by Eco_Activity N''MN'!Q269</f>
        <v>106229.863379963</v>
      </c>
      <c r="S269" s="28">
        <f>'GDP by Eco_Activity N''MN'!R269</f>
        <v>94658.2564231</v>
      </c>
      <c r="T269" s="28">
        <f>'GDP by Eco_Activity N''MN'!S269</f>
        <v>81262.603022055104</v>
      </c>
      <c r="U269" s="28">
        <f>'GDP by Eco_Activity N''MN'!T269</f>
        <v>102365.25496126999</v>
      </c>
      <c r="V269" s="28">
        <f>'GDP by Eco_Activity N''MN'!U269</f>
        <v>126912.32922495426</v>
      </c>
      <c r="W269" s="28">
        <f>'GDP by Eco_Activity N''MN'!V269</f>
        <v>84608.219483302833</v>
      </c>
      <c r="X269" s="28">
        <f>'GDP by Eco_Activity N''MN'!W269</f>
        <v>64304.109741651002</v>
      </c>
      <c r="Y269" s="90">
        <f t="shared" si="348"/>
        <v>1235676.5287227556</v>
      </c>
      <c r="Z269" s="98">
        <f t="shared" si="349"/>
        <v>2888498.0963290762</v>
      </c>
      <c r="AA269" s="93"/>
      <c r="AB269" s="22" t="s">
        <v>27</v>
      </c>
      <c r="AD269" s="37">
        <f t="shared" si="311"/>
        <v>2.7615128383402192</v>
      </c>
      <c r="AE269" s="37">
        <f t="shared" si="312"/>
        <v>0.71663776268033907</v>
      </c>
      <c r="AF269" s="37">
        <f t="shared" si="313"/>
        <v>16.819957029685607</v>
      </c>
      <c r="AG269" s="37">
        <f t="shared" si="314"/>
        <v>2.0034451510586306</v>
      </c>
      <c r="AH269" s="37">
        <f t="shared" si="315"/>
        <v>2.4618234201503557</v>
      </c>
      <c r="AI269" s="37">
        <f t="shared" si="316"/>
        <v>4.0214936410401787</v>
      </c>
      <c r="AJ269" s="37">
        <f t="shared" si="317"/>
        <v>16.366731091062253</v>
      </c>
      <c r="AK269" s="37">
        <f t="shared" si="318"/>
        <v>1.8556827292236462</v>
      </c>
      <c r="AL269" s="37">
        <f t="shared" si="319"/>
        <v>10.546831903028872</v>
      </c>
      <c r="AM269" s="37">
        <f t="shared" si="320"/>
        <v>0.83776879738741306</v>
      </c>
      <c r="AN269" s="37">
        <f t="shared" si="321"/>
        <v>3.3816869598547536</v>
      </c>
      <c r="AO269" s="104">
        <f t="shared" si="322"/>
        <v>4.9581671994437508</v>
      </c>
      <c r="AP269" s="37">
        <f t="shared" si="323"/>
        <v>8.2432886498214852</v>
      </c>
      <c r="AQ269" s="37">
        <f t="shared" si="324"/>
        <v>10.30973562400755</v>
      </c>
      <c r="AR269" s="37">
        <f t="shared" si="325"/>
        <v>4.7815514425303824</v>
      </c>
      <c r="AS269" s="37">
        <f t="shared" si="326"/>
        <v>3.7920533402200363</v>
      </c>
      <c r="AT269" s="37">
        <f t="shared" si="327"/>
        <v>7.6423284828404006</v>
      </c>
      <c r="AU269" s="37">
        <f t="shared" si="328"/>
        <v>7.6383541910952886</v>
      </c>
      <c r="AV269" s="37">
        <f t="shared" si="329"/>
        <v>5.6764800487324578</v>
      </c>
      <c r="AW269" s="37">
        <f t="shared" si="330"/>
        <v>5.6313416981378372</v>
      </c>
      <c r="AX269" s="37">
        <f t="shared" si="331"/>
        <v>4.8696574874090448</v>
      </c>
      <c r="AY269" s="37">
        <f t="shared" si="332"/>
        <v>2.8842730027064856</v>
      </c>
      <c r="AZ269" s="37">
        <f t="shared" si="333"/>
        <v>0.6050785956943755</v>
      </c>
      <c r="BA269" s="104">
        <f t="shared" si="334"/>
        <v>4.059919473864511</v>
      </c>
      <c r="BB269" s="110">
        <f t="shared" si="335"/>
        <v>4.529462642010528</v>
      </c>
      <c r="BC269" s="40" t="s">
        <v>27</v>
      </c>
      <c r="BD269" s="64">
        <v>4568843.8520983532</v>
      </c>
      <c r="BE269" s="37">
        <f t="shared" si="300"/>
        <v>3.1084626951754868</v>
      </c>
      <c r="BF269" s="37">
        <f t="shared" si="301"/>
        <v>0.49499403729037661</v>
      </c>
      <c r="BG269" s="37">
        <f t="shared" si="302"/>
        <v>8.5223616556395196</v>
      </c>
      <c r="BH269" s="37">
        <f t="shared" si="303"/>
        <v>1.7793570118993074</v>
      </c>
      <c r="BI269" s="37">
        <f t="shared" si="304"/>
        <v>1.4502278595006941</v>
      </c>
      <c r="BJ269" s="37">
        <f t="shared" si="305"/>
        <v>2.6180907221710727</v>
      </c>
      <c r="BK269" s="37">
        <f t="shared" si="306"/>
        <v>10.067107414724138</v>
      </c>
      <c r="BL269" s="37">
        <f t="shared" si="307"/>
        <v>0.59704884354012466</v>
      </c>
      <c r="BM269" s="37">
        <f t="shared" si="308"/>
        <v>5.7866526580636046</v>
      </c>
      <c r="BN269" s="37">
        <f t="shared" si="309"/>
        <v>0.93710524900083458</v>
      </c>
      <c r="BO269" s="37">
        <f t="shared" si="310"/>
        <v>0.81451777892076438</v>
      </c>
      <c r="BP269" s="103">
        <f t="shared" si="350"/>
        <v>36.175925925925924</v>
      </c>
      <c r="BQ269" s="33">
        <f t="shared" si="351"/>
        <v>5.5555555555555562</v>
      </c>
      <c r="BR269" s="33">
        <f t="shared" si="336"/>
        <v>3.7037037037037033</v>
      </c>
      <c r="BS269" s="33">
        <f t="shared" si="337"/>
        <v>1.3888888888888891</v>
      </c>
      <c r="BT269" s="33">
        <f t="shared" si="338"/>
        <v>1.9444444444444444</v>
      </c>
      <c r="BU269" s="33">
        <f t="shared" si="339"/>
        <v>2.3250928860520008</v>
      </c>
      <c r="BV269" s="33">
        <f t="shared" si="340"/>
        <v>2.0718207819605365</v>
      </c>
      <c r="BW269" s="33">
        <f t="shared" si="341"/>
        <v>1.7786250888117627</v>
      </c>
      <c r="BX269" s="33">
        <f t="shared" si="342"/>
        <v>2.2405067512704826</v>
      </c>
      <c r="BY269" s="33">
        <f t="shared" si="343"/>
        <v>2.7777777777777781</v>
      </c>
      <c r="BZ269" s="33">
        <f t="shared" si="344"/>
        <v>1.8518518518518516</v>
      </c>
      <c r="CA269" s="33">
        <f t="shared" si="345"/>
        <v>1.407448182150453</v>
      </c>
      <c r="CB269" s="107">
        <f t="shared" si="346"/>
        <v>27.045715912467461</v>
      </c>
      <c r="CC269" s="60">
        <f t="shared" si="347"/>
        <v>63.221641838393381</v>
      </c>
    </row>
    <row r="270" spans="1:81" x14ac:dyDescent="0.2">
      <c r="A270" s="22" t="s">
        <v>28</v>
      </c>
      <c r="B270" s="22">
        <v>18620.906784124498</v>
      </c>
      <c r="C270" s="22">
        <v>19498.766073798848</v>
      </c>
      <c r="D270" s="22">
        <v>51131.015230172001</v>
      </c>
      <c r="E270" s="22">
        <v>56721.4477478154</v>
      </c>
      <c r="F270" s="22">
        <v>81148.661673837792</v>
      </c>
      <c r="G270" s="22">
        <v>112452.03660502601</v>
      </c>
      <c r="H270" s="22">
        <v>42560.982357133093</v>
      </c>
      <c r="I270" s="22">
        <v>55917.291063405501</v>
      </c>
      <c r="J270" s="22">
        <v>60453.165823639698</v>
      </c>
      <c r="K270" s="22">
        <v>102619.93236890199</v>
      </c>
      <c r="L270" s="22">
        <v>53703.359493330689</v>
      </c>
      <c r="M270" s="89">
        <v>654827.56522118556</v>
      </c>
      <c r="N270" s="28">
        <f>'GDP by Eco_Activity N''MN'!M270</f>
        <v>146548.66862690484</v>
      </c>
      <c r="O270" s="28">
        <f>'GDP by Eco_Activity N''MN'!N270</f>
        <v>73254.486521300001</v>
      </c>
      <c r="P270" s="28">
        <f>'GDP by Eco_Activity N''MN'!O270</f>
        <v>18368.995394994799</v>
      </c>
      <c r="Q270" s="28">
        <f>'GDP by Eco_Activity N''MN'!P270</f>
        <v>26941.193245992377</v>
      </c>
      <c r="R270" s="28">
        <f>'GDP by Eco_Activity N''MN'!Q270</f>
        <v>28165.792938992025</v>
      </c>
      <c r="S270" s="28">
        <f>'GDP by Eco_Activity N''MN'!R270</f>
        <v>24491.993859993068</v>
      </c>
      <c r="T270" s="28">
        <f>'GDP by Eco_Activity N''MN'!S270</f>
        <v>38562.2563142</v>
      </c>
      <c r="U270" s="28">
        <f>'GDP by Eco_Activity N''MN'!T270</f>
        <v>24512.362484099998</v>
      </c>
      <c r="V270" s="28">
        <f>'GDP by Eco_Activity N''MN'!U270</f>
        <v>73475.981579979198</v>
      </c>
      <c r="W270" s="28">
        <f>'GDP by Eco_Activity N''MN'!V270</f>
        <v>48671.254213</v>
      </c>
      <c r="X270" s="28">
        <f>'GDP by Eco_Activity N''MN'!W270</f>
        <v>48983.352146869998</v>
      </c>
      <c r="Y270" s="90">
        <f t="shared" si="348"/>
        <v>551976.33732632629</v>
      </c>
      <c r="Z270" s="98">
        <f t="shared" si="349"/>
        <v>1206803.9025475117</v>
      </c>
      <c r="AA270" s="93"/>
      <c r="AB270" s="22" t="s">
        <v>28</v>
      </c>
      <c r="AD270" s="37">
        <f t="shared" si="311"/>
        <v>0.36207281401268071</v>
      </c>
      <c r="AE270" s="37">
        <f t="shared" si="312"/>
        <v>0.61787487460371981</v>
      </c>
      <c r="AF270" s="37">
        <f t="shared" si="313"/>
        <v>2.2087319951998601</v>
      </c>
      <c r="AG270" s="37">
        <f t="shared" si="314"/>
        <v>1.3978332110123872</v>
      </c>
      <c r="AH270" s="37">
        <f t="shared" si="315"/>
        <v>3.0150582101517727</v>
      </c>
      <c r="AI270" s="37">
        <f t="shared" si="316"/>
        <v>3.7806258925394189</v>
      </c>
      <c r="AJ270" s="37">
        <f t="shared" si="317"/>
        <v>1.5144766167058457</v>
      </c>
      <c r="AK270" s="37">
        <f t="shared" si="318"/>
        <v>3.8039401252119425</v>
      </c>
      <c r="AL270" s="37">
        <f t="shared" si="319"/>
        <v>2.4116114818314838</v>
      </c>
      <c r="AM270" s="37">
        <f t="shared" si="320"/>
        <v>2.0079884902360354</v>
      </c>
      <c r="AN270" s="37">
        <f t="shared" si="321"/>
        <v>4.8800915950570536</v>
      </c>
      <c r="AO270" s="104">
        <f t="shared" si="322"/>
        <v>1.964364828487418</v>
      </c>
      <c r="AP270" s="37">
        <f t="shared" si="323"/>
        <v>4.7593601981622218</v>
      </c>
      <c r="AQ270" s="37">
        <f t="shared" si="324"/>
        <v>4.4631265964417954</v>
      </c>
      <c r="AR270" s="37">
        <f t="shared" si="325"/>
        <v>1.3841412724068296</v>
      </c>
      <c r="AS270" s="37">
        <f t="shared" si="326"/>
        <v>1.1499776765119061</v>
      </c>
      <c r="AT270" s="37">
        <f t="shared" si="327"/>
        <v>2.0262874748273894</v>
      </c>
      <c r="AU270" s="37">
        <f t="shared" si="328"/>
        <v>1.9763571717670501</v>
      </c>
      <c r="AV270" s="37">
        <f t="shared" si="329"/>
        <v>2.6937099042009951</v>
      </c>
      <c r="AW270" s="37">
        <f t="shared" si="330"/>
        <v>1.3484799019824503</v>
      </c>
      <c r="AX270" s="37">
        <f t="shared" si="331"/>
        <v>2.8192916009875066</v>
      </c>
      <c r="AY270" s="37">
        <f t="shared" si="332"/>
        <v>1.6591908610264987</v>
      </c>
      <c r="AZ270" s="37">
        <f t="shared" si="333"/>
        <v>0.46091576492557479</v>
      </c>
      <c r="BA270" s="104">
        <f t="shared" si="334"/>
        <v>1.813564819702389</v>
      </c>
      <c r="BB270" s="110">
        <f t="shared" si="335"/>
        <v>1.8923928666486913</v>
      </c>
      <c r="BC270" s="40" t="s">
        <v>28</v>
      </c>
      <c r="BD270" s="64">
        <v>2344799.6335545676</v>
      </c>
      <c r="BE270" s="37">
        <f t="shared" si="300"/>
        <v>0.79413637385708657</v>
      </c>
      <c r="BF270" s="37">
        <f t="shared" si="301"/>
        <v>0.83157493692712481</v>
      </c>
      <c r="BG270" s="37">
        <f t="shared" si="302"/>
        <v>2.1806134092856633</v>
      </c>
      <c r="BH270" s="37">
        <f t="shared" si="303"/>
        <v>2.419031755895888</v>
      </c>
      <c r="BI270" s="37">
        <f t="shared" si="304"/>
        <v>3.4607930039131563</v>
      </c>
      <c r="BJ270" s="37">
        <f t="shared" si="305"/>
        <v>4.7958057906447147</v>
      </c>
      <c r="BK270" s="37">
        <f t="shared" si="306"/>
        <v>1.815122356216567</v>
      </c>
      <c r="BL270" s="37">
        <f t="shared" si="307"/>
        <v>2.3847364296384859</v>
      </c>
      <c r="BM270" s="37">
        <f t="shared" si="308"/>
        <v>2.5781804533974841</v>
      </c>
      <c r="BN270" s="37">
        <f t="shared" si="309"/>
        <v>4.3764904642763307</v>
      </c>
      <c r="BO270" s="37">
        <f t="shared" si="310"/>
        <v>2.2903176341732787</v>
      </c>
      <c r="BP270" s="103">
        <f t="shared" si="350"/>
        <v>27.926802608225781</v>
      </c>
      <c r="BQ270" s="33">
        <f t="shared" si="351"/>
        <v>6.249944196926811</v>
      </c>
      <c r="BR270" s="33">
        <f t="shared" si="336"/>
        <v>3.1241256384133278</v>
      </c>
      <c r="BS270" s="33">
        <f t="shared" si="337"/>
        <v>0.78339296595456076</v>
      </c>
      <c r="BT270" s="33">
        <f t="shared" si="338"/>
        <v>1.1489763500666894</v>
      </c>
      <c r="BU270" s="33">
        <f t="shared" si="339"/>
        <v>1.2012025477969932</v>
      </c>
      <c r="BV270" s="33">
        <f t="shared" si="340"/>
        <v>1.0445239546060812</v>
      </c>
      <c r="BW270" s="33">
        <f t="shared" si="341"/>
        <v>1.6445864184882211</v>
      </c>
      <c r="BX270" s="33">
        <f t="shared" si="342"/>
        <v>1.045392626871952</v>
      </c>
      <c r="BY270" s="33">
        <f t="shared" si="343"/>
        <v>3.133571863818243</v>
      </c>
      <c r="BZ270" s="33">
        <f t="shared" si="344"/>
        <v>2.0757105859496177</v>
      </c>
      <c r="CA270" s="33">
        <f t="shared" si="345"/>
        <v>2.0890208035649658</v>
      </c>
      <c r="CB270" s="107">
        <f t="shared" si="346"/>
        <v>23.540447952457466</v>
      </c>
      <c r="CC270" s="60">
        <f t="shared" si="347"/>
        <v>51.467250560683247</v>
      </c>
    </row>
    <row r="271" spans="1:81" x14ac:dyDescent="0.2">
      <c r="A271" s="22" t="s">
        <v>29</v>
      </c>
      <c r="B271" s="22">
        <v>8298.6673674023004</v>
      </c>
      <c r="C271" s="22">
        <v>5598.3822449348636</v>
      </c>
      <c r="D271" s="22">
        <v>14196.7644898697</v>
      </c>
      <c r="E271" s="22">
        <v>14598.382244934801</v>
      </c>
      <c r="F271" s="22">
        <v>8397.5733674022977</v>
      </c>
      <c r="G271" s="22">
        <v>8988.4224493485999</v>
      </c>
      <c r="H271" s="22">
        <v>12136.146734804601</v>
      </c>
      <c r="I271" s="22">
        <v>12206.201652858366</v>
      </c>
      <c r="J271" s="22">
        <v>12795.1687348046</v>
      </c>
      <c r="K271" s="22">
        <v>9153.5533674023009</v>
      </c>
      <c r="L271" s="22">
        <v>1399.5955612337159</v>
      </c>
      <c r="M271" s="89">
        <v>107768.85821499614</v>
      </c>
      <c r="N271" s="28">
        <f>'GDP by Eco_Activity N''MN'!M271</f>
        <v>16795.146734804592</v>
      </c>
      <c r="O271" s="28">
        <f>'GDP by Eco_Activity N''MN'!N271</f>
        <v>2686.25417836</v>
      </c>
      <c r="P271" s="28">
        <f>'GDP by Eco_Activity N''MN'!O271</f>
        <v>2798.7134540884344</v>
      </c>
      <c r="Q271" s="28">
        <f>'GDP by Eco_Activity N''MN'!P271</f>
        <v>25192.720102206884</v>
      </c>
      <c r="R271" s="28">
        <f>'GDP by Eco_Activity N''MN'!Q271</f>
        <v>19594.337857272018</v>
      </c>
      <c r="S271" s="28">
        <f>'GDP by Eco_Activity N''MN'!R271</f>
        <v>2467.3692540000002</v>
      </c>
      <c r="T271" s="28">
        <f>'GDP by Eco_Activity N''MN'!S271</f>
        <v>2363.732458</v>
      </c>
      <c r="U271" s="28">
        <f>'GDP by Eco_Activity N''MN'!T271</f>
        <v>5598.3822449348627</v>
      </c>
      <c r="V271" s="28">
        <f>'GDP by Eco_Activity N''MN'!U271</f>
        <v>5463.32564</v>
      </c>
      <c r="W271" s="28">
        <f>'GDP by Eco_Activity N''MN'!V271</f>
        <v>22393.528979739451</v>
      </c>
      <c r="X271" s="28">
        <f>'GDP by Eco_Activity N''MN'!W271</f>
        <v>9254.5634721000006</v>
      </c>
      <c r="Y271" s="90">
        <f t="shared" si="348"/>
        <v>114608.07437550624</v>
      </c>
      <c r="Z271" s="98">
        <f t="shared" si="349"/>
        <v>222376.93259050237</v>
      </c>
      <c r="AA271" s="93"/>
      <c r="AB271" s="22" t="s">
        <v>29</v>
      </c>
      <c r="AD271" s="37">
        <f t="shared" si="311"/>
        <v>0.16136281015231069</v>
      </c>
      <c r="AE271" s="37">
        <f t="shared" si="312"/>
        <v>0.17740095524408234</v>
      </c>
      <c r="AF271" s="37">
        <f t="shared" si="313"/>
        <v>0.61326472427617673</v>
      </c>
      <c r="AG271" s="37">
        <f t="shared" si="314"/>
        <v>0.35975992044048916</v>
      </c>
      <c r="AH271" s="37">
        <f t="shared" si="315"/>
        <v>0.31200973626039513</v>
      </c>
      <c r="AI271" s="37">
        <f t="shared" si="316"/>
        <v>0.30218983729433929</v>
      </c>
      <c r="AJ271" s="37">
        <f t="shared" si="317"/>
        <v>0.4318488302865065</v>
      </c>
      <c r="AK271" s="37">
        <f t="shared" si="318"/>
        <v>0.83036319107602474</v>
      </c>
      <c r="AL271" s="37">
        <f t="shared" si="319"/>
        <v>0.51042779004899752</v>
      </c>
      <c r="AM271" s="37">
        <f t="shared" si="320"/>
        <v>0.17910974390853407</v>
      </c>
      <c r="AN271" s="37">
        <f t="shared" si="321"/>
        <v>0.12718300306155036</v>
      </c>
      <c r="AO271" s="104">
        <f t="shared" si="322"/>
        <v>0.32328717654437672</v>
      </c>
      <c r="AP271" s="37">
        <f t="shared" si="323"/>
        <v>0.54544441543461475</v>
      </c>
      <c r="AQ271" s="37">
        <f t="shared" si="324"/>
        <v>0.16366359301085787</v>
      </c>
      <c r="AR271" s="37">
        <f t="shared" si="325"/>
        <v>0.21088876762959063</v>
      </c>
      <c r="AS271" s="37">
        <f t="shared" si="326"/>
        <v>1.0753445648685305</v>
      </c>
      <c r="AT271" s="37">
        <f t="shared" si="327"/>
        <v>1.4096447227218494</v>
      </c>
      <c r="AU271" s="37">
        <f t="shared" si="328"/>
        <v>0.19910191666779212</v>
      </c>
      <c r="AV271" s="37">
        <f t="shared" si="329"/>
        <v>0.16511506694828249</v>
      </c>
      <c r="AW271" s="37">
        <f t="shared" si="330"/>
        <v>0.30797953260551403</v>
      </c>
      <c r="AX271" s="37">
        <f t="shared" si="331"/>
        <v>0.20962915716268071</v>
      </c>
      <c r="AY271" s="37">
        <f t="shared" si="332"/>
        <v>0.76338979198509493</v>
      </c>
      <c r="AZ271" s="37">
        <f t="shared" si="333"/>
        <v>8.7082121064428253E-2</v>
      </c>
      <c r="BA271" s="104">
        <f t="shared" si="334"/>
        <v>0.37655449642648969</v>
      </c>
      <c r="BB271" s="110">
        <f t="shared" si="335"/>
        <v>0.34870994372253927</v>
      </c>
      <c r="BC271" s="40" t="s">
        <v>29</v>
      </c>
      <c r="BD271" s="64">
        <v>305125.82830456243</v>
      </c>
      <c r="BE271" s="37">
        <f t="shared" si="300"/>
        <v>2.7197525078470104</v>
      </c>
      <c r="BF271" s="37">
        <f t="shared" si="301"/>
        <v>1.8347782211825143</v>
      </c>
      <c r="BG271" s="37">
        <f t="shared" si="302"/>
        <v>4.6527573784082117</v>
      </c>
      <c r="BH271" s="37">
        <f t="shared" si="303"/>
        <v>4.7843810293120699</v>
      </c>
      <c r="BI271" s="37">
        <f t="shared" si="304"/>
        <v>2.7521673317737725</v>
      </c>
      <c r="BJ271" s="37">
        <f t="shared" si="305"/>
        <v>2.9458084552503943</v>
      </c>
      <c r="BK271" s="37">
        <f t="shared" si="306"/>
        <v>3.9774236098724698</v>
      </c>
      <c r="BL271" s="37">
        <f t="shared" si="307"/>
        <v>4.0003829635407673</v>
      </c>
      <c r="BM271" s="37">
        <f t="shared" si="308"/>
        <v>4.1934072922968211</v>
      </c>
      <c r="BN271" s="37">
        <f t="shared" si="309"/>
        <v>2.9999274129837508</v>
      </c>
      <c r="BO271" s="37">
        <f t="shared" si="310"/>
        <v>0.45869455529562858</v>
      </c>
      <c r="BP271" s="103">
        <f t="shared" si="350"/>
        <v>35.319480757763408</v>
      </c>
      <c r="BQ271" s="33">
        <f t="shared" si="351"/>
        <v>5.5043346635475432</v>
      </c>
      <c r="BR271" s="33">
        <f t="shared" si="336"/>
        <v>0.8803758742044957</v>
      </c>
      <c r="BS271" s="33">
        <f t="shared" si="337"/>
        <v>0.91723256259214103</v>
      </c>
      <c r="BT271" s="33">
        <f t="shared" si="338"/>
        <v>8.2565019953213135</v>
      </c>
      <c r="BU271" s="33">
        <f t="shared" si="339"/>
        <v>6.4217237741387994</v>
      </c>
      <c r="BV271" s="33">
        <f t="shared" si="340"/>
        <v>0.80863992003233054</v>
      </c>
      <c r="BW271" s="33">
        <f t="shared" si="341"/>
        <v>0.77467465508709143</v>
      </c>
      <c r="BX271" s="33">
        <f t="shared" si="342"/>
        <v>1.8347782211825141</v>
      </c>
      <c r="BY271" s="33">
        <f t="shared" si="343"/>
        <v>1.7905156277189231</v>
      </c>
      <c r="BZ271" s="33">
        <f t="shared" si="344"/>
        <v>7.3391128847300564</v>
      </c>
      <c r="CA271" s="33">
        <f t="shared" si="345"/>
        <v>3.0330318228132835</v>
      </c>
      <c r="CB271" s="107">
        <f t="shared" si="346"/>
        <v>37.560922001368496</v>
      </c>
      <c r="CC271" s="60">
        <f t="shared" si="347"/>
        <v>72.880402759131897</v>
      </c>
    </row>
    <row r="272" spans="1:81" x14ac:dyDescent="0.2">
      <c r="A272" s="22" t="s">
        <v>30</v>
      </c>
      <c r="B272" s="22">
        <v>2066.3690129231099</v>
      </c>
      <c r="C272" s="22">
        <v>4213.6507011283002</v>
      </c>
      <c r="D272" s="22">
        <v>2902.0646751360432</v>
      </c>
      <c r="E272" s="22">
        <v>1310.9126752820755</v>
      </c>
      <c r="F272" s="22">
        <v>2432.36802584623</v>
      </c>
      <c r="G272" s="22">
        <v>2612.7380258462299</v>
      </c>
      <c r="H272" s="22">
        <v>4022.1953505641486</v>
      </c>
      <c r="I272" s="22">
        <v>2451.5428415000001</v>
      </c>
      <c r="J272" s="22">
        <v>2394.0971817436298</v>
      </c>
      <c r="K272" s="22">
        <v>2511.8685350564101</v>
      </c>
      <c r="L272" s="22">
        <v>2250</v>
      </c>
      <c r="M272" s="89">
        <v>29167.807025026181</v>
      </c>
      <c r="N272" s="28">
        <f>'GDP by Eco_Activity N''MN'!M272</f>
        <v>4588.1943634872623</v>
      </c>
      <c r="O272" s="28">
        <f>'GDP by Eco_Activity N''MN'!N272</f>
        <v>1310.9126752820748</v>
      </c>
      <c r="P272" s="28">
        <f>'GDP by Eco_Activity N''MN'!O272</f>
        <v>1638.6408441025937</v>
      </c>
      <c r="Q272" s="28">
        <f>'GDP by Eco_Activity N''MN'!P272</f>
        <v>3277.2816882051875</v>
      </c>
      <c r="R272" s="28">
        <f>'GDP by Eco_Activity N''MN'!Q272</f>
        <v>2621.8253505641496</v>
      </c>
      <c r="S272" s="28">
        <f>'GDP by Eco_Activity N''MN'!R272</f>
        <v>1216.2314693210001</v>
      </c>
      <c r="T272" s="28">
        <f>'GDP by Eco_Activity N''MN'!S272</f>
        <v>1221.25486123</v>
      </c>
      <c r="U272" s="28">
        <f>'GDP by Eco_Activity N''MN'!T272</f>
        <v>2015.35214875</v>
      </c>
      <c r="V272" s="28">
        <f>'GDP by Eco_Activity N''MN'!U272</f>
        <v>1321.3254168000001</v>
      </c>
      <c r="W272" s="28">
        <f>'GDP by Eco_Activity N''MN'!V272</f>
        <v>3265.24587621</v>
      </c>
      <c r="X272" s="28">
        <f>'GDP by Eco_Activity N''MN'!W272</f>
        <v>3966.3690129231099</v>
      </c>
      <c r="Y272" s="90">
        <f t="shared" si="348"/>
        <v>26442.633706875375</v>
      </c>
      <c r="Z272" s="98">
        <f t="shared" si="349"/>
        <v>55610.440731901559</v>
      </c>
      <c r="AA272" s="93"/>
      <c r="AB272" s="22" t="s">
        <v>30</v>
      </c>
      <c r="AD272" s="37">
        <f t="shared" si="311"/>
        <v>4.0179356030907325E-2</v>
      </c>
      <c r="AE272" s="37">
        <f t="shared" si="312"/>
        <v>0.13352172587382069</v>
      </c>
      <c r="AF272" s="37">
        <f t="shared" si="313"/>
        <v>0.12536193680601604</v>
      </c>
      <c r="AG272" s="37">
        <f t="shared" si="314"/>
        <v>3.2305897451585373E-2</v>
      </c>
      <c r="AH272" s="37">
        <f t="shared" si="315"/>
        <v>9.0374025093783145E-2</v>
      </c>
      <c r="AI272" s="37">
        <f t="shared" si="316"/>
        <v>8.7839983420052142E-2</v>
      </c>
      <c r="AJ272" s="37">
        <f t="shared" si="317"/>
        <v>0.14312453493525754</v>
      </c>
      <c r="AK272" s="37">
        <f t="shared" si="318"/>
        <v>0.16677349717967549</v>
      </c>
      <c r="AL272" s="37">
        <f t="shared" si="319"/>
        <v>9.5505870924225522E-2</v>
      </c>
      <c r="AM272" s="37">
        <f t="shared" si="320"/>
        <v>4.9150325779281065E-2</v>
      </c>
      <c r="AN272" s="37">
        <f t="shared" si="321"/>
        <v>0.20446032040587667</v>
      </c>
      <c r="AO272" s="104">
        <f t="shared" si="322"/>
        <v>8.7498170949349585E-2</v>
      </c>
      <c r="AP272" s="37">
        <f t="shared" si="323"/>
        <v>0.14900762893047872</v>
      </c>
      <c r="AQ272" s="37">
        <f t="shared" si="324"/>
        <v>7.98690906796935E-2</v>
      </c>
      <c r="AR272" s="37">
        <f t="shared" si="325"/>
        <v>0.12347493013101753</v>
      </c>
      <c r="AS272" s="37">
        <f t="shared" si="326"/>
        <v>0.1398898982188862</v>
      </c>
      <c r="AT272" s="37">
        <f t="shared" si="327"/>
        <v>0.18861786992967888</v>
      </c>
      <c r="AU272" s="37">
        <f t="shared" si="328"/>
        <v>9.8142593071922954E-2</v>
      </c>
      <c r="AV272" s="37">
        <f t="shared" si="329"/>
        <v>8.5308968656937101E-2</v>
      </c>
      <c r="AW272" s="37">
        <f t="shared" si="330"/>
        <v>0.11086903066847753</v>
      </c>
      <c r="AX272" s="37">
        <f t="shared" si="331"/>
        <v>5.069958331486385E-2</v>
      </c>
      <c r="AY272" s="37">
        <f t="shared" si="332"/>
        <v>0.11131141377830049</v>
      </c>
      <c r="AZ272" s="37">
        <f t="shared" si="333"/>
        <v>3.7322108990970118E-2</v>
      </c>
      <c r="BA272" s="104">
        <f t="shared" si="334"/>
        <v>8.6879503681902739E-2</v>
      </c>
      <c r="BB272" s="110">
        <f t="shared" si="335"/>
        <v>8.7202901092787263E-2</v>
      </c>
      <c r="BC272" s="40" t="s">
        <v>30</v>
      </c>
      <c r="BD272" s="64">
        <v>86192.508399796439</v>
      </c>
      <c r="BE272" s="37">
        <f t="shared" si="300"/>
        <v>2.3973881852218959</v>
      </c>
      <c r="BF272" s="37">
        <f t="shared" si="301"/>
        <v>4.8886507416440983</v>
      </c>
      <c r="BG272" s="37">
        <f t="shared" si="302"/>
        <v>3.3669569769046155</v>
      </c>
      <c r="BH272" s="37">
        <f t="shared" si="303"/>
        <v>1.5209125475285177</v>
      </c>
      <c r="BI272" s="37">
        <f t="shared" si="304"/>
        <v>2.8220179120021696</v>
      </c>
      <c r="BJ272" s="37">
        <f t="shared" si="305"/>
        <v>3.031282038721129</v>
      </c>
      <c r="BK272" s="37">
        <f t="shared" si="306"/>
        <v>4.6665254617112959</v>
      </c>
      <c r="BL272" s="37">
        <f t="shared" si="307"/>
        <v>2.8442644111582553</v>
      </c>
      <c r="BM272" s="37">
        <f t="shared" si="308"/>
        <v>2.7776163221040262</v>
      </c>
      <c r="BN272" s="37">
        <f t="shared" si="309"/>
        <v>2.9142538971082343</v>
      </c>
      <c r="BO272" s="37">
        <f t="shared" si="310"/>
        <v>2.6104356884052744</v>
      </c>
      <c r="BP272" s="103">
        <f t="shared" si="350"/>
        <v>33.84030418250952</v>
      </c>
      <c r="BQ272" s="33">
        <f t="shared" si="351"/>
        <v>5.3231939163498092</v>
      </c>
      <c r="BR272" s="33">
        <f t="shared" si="336"/>
        <v>1.5209125475285168</v>
      </c>
      <c r="BS272" s="33">
        <f t="shared" si="337"/>
        <v>1.9011406844106464</v>
      </c>
      <c r="BT272" s="33">
        <f t="shared" si="338"/>
        <v>3.8022813688212929</v>
      </c>
      <c r="BU272" s="33">
        <f t="shared" si="339"/>
        <v>3.0418250950570336</v>
      </c>
      <c r="BV272" s="33">
        <f t="shared" si="340"/>
        <v>1.4110640146120548</v>
      </c>
      <c r="BW272" s="33">
        <f t="shared" si="341"/>
        <v>1.4168921219525434</v>
      </c>
      <c r="BX272" s="33">
        <f t="shared" si="342"/>
        <v>2.3381987439116689</v>
      </c>
      <c r="BY272" s="33">
        <f t="shared" si="343"/>
        <v>1.5329933440051975</v>
      </c>
      <c r="BZ272" s="33">
        <f t="shared" si="344"/>
        <v>3.7883174963007709</v>
      </c>
      <c r="CA272" s="33">
        <f t="shared" si="345"/>
        <v>4.6017560998752387</v>
      </c>
      <c r="CB272" s="107">
        <f t="shared" si="346"/>
        <v>30.678575432824772</v>
      </c>
      <c r="CC272" s="60">
        <f t="shared" si="347"/>
        <v>64.518879615334299</v>
      </c>
    </row>
    <row r="273" spans="1:81" x14ac:dyDescent="0.2">
      <c r="A273" s="22" t="s">
        <v>31</v>
      </c>
      <c r="B273" s="22">
        <v>3679.2950003332398</v>
      </c>
      <c r="C273" s="22">
        <v>2961.0764557476414</v>
      </c>
      <c r="D273" s="22">
        <v>6720.1735165903938</v>
      </c>
      <c r="E273" s="22">
        <v>7553.8950434923863</v>
      </c>
      <c r="F273" s="22">
        <v>7245.1870725739991</v>
      </c>
      <c r="G273" s="22">
        <v>7560.195206164195</v>
      </c>
      <c r="H273" s="22">
        <v>14198.466608021175</v>
      </c>
      <c r="I273" s="22">
        <v>3360.0867582951969</v>
      </c>
      <c r="J273" s="22">
        <v>12684.327512564385</v>
      </c>
      <c r="K273" s="22">
        <v>10684.3275125644</v>
      </c>
      <c r="L273" s="22">
        <v>3155.0298231639335</v>
      </c>
      <c r="M273" s="89">
        <v>79802.060509510949</v>
      </c>
      <c r="N273" s="28">
        <f>'GDP by Eco_Activity N''MN'!M273</f>
        <v>15120.390412328388</v>
      </c>
      <c r="O273" s="28">
        <f>'GDP by Eco_Activity N''MN'!N273</f>
        <v>3121.865245</v>
      </c>
      <c r="P273" s="28">
        <f>'GDP by Eco_Activity N''MN'!O273</f>
        <v>4102.3623148790002</v>
      </c>
      <c r="Q273" s="28">
        <f>'GDP by Eco_Activity N''MN'!P273</f>
        <v>5880.1518270165943</v>
      </c>
      <c r="R273" s="28">
        <f>'GDP by Eco_Activity N''MN'!Q273</f>
        <v>3360.0867582951969</v>
      </c>
      <c r="S273" s="28">
        <f>'GDP by Eco_Activity N''MN'!R273</f>
        <v>2520.0650687213979</v>
      </c>
      <c r="T273" s="28">
        <f>'GDP by Eco_Activity N''MN'!S273</f>
        <v>2321.4587562000002</v>
      </c>
      <c r="U273" s="28">
        <f>'GDP by Eco_Activity N''MN'!T273</f>
        <v>5257.1301374428003</v>
      </c>
      <c r="V273" s="28">
        <f>'GDP by Eco_Activity N''MN'!U273</f>
        <v>5323.3574595999999</v>
      </c>
      <c r="W273" s="28">
        <f>'GDP by Eco_Activity N''MN'!V273</f>
        <v>4330.2547812299999</v>
      </c>
      <c r="X273" s="28">
        <f>'GDP by Eco_Activity N''MN'!W273</f>
        <v>6720.1735165903938</v>
      </c>
      <c r="Y273" s="90">
        <f t="shared" si="348"/>
        <v>58057.296277303773</v>
      </c>
      <c r="Z273" s="98">
        <f t="shared" si="349"/>
        <v>137859.35678681472</v>
      </c>
      <c r="AA273" s="93"/>
      <c r="AB273" s="22" t="s">
        <v>31</v>
      </c>
      <c r="AD273" s="37">
        <f t="shared" si="311"/>
        <v>7.1541773437650447E-2</v>
      </c>
      <c r="AE273" s="37">
        <f t="shared" si="312"/>
        <v>9.3830283252926597E-2</v>
      </c>
      <c r="AF273" s="37">
        <f t="shared" si="313"/>
        <v>0.2902946908558387</v>
      </c>
      <c r="AG273" s="37">
        <f t="shared" si="314"/>
        <v>0.18615683808427116</v>
      </c>
      <c r="AH273" s="37">
        <f t="shared" si="315"/>
        <v>0.26919311195852302</v>
      </c>
      <c r="AI273" s="37">
        <f t="shared" si="316"/>
        <v>0.25417298442951691</v>
      </c>
      <c r="AJ273" s="37">
        <f t="shared" si="317"/>
        <v>0.50523377234320244</v>
      </c>
      <c r="AK273" s="37">
        <f t="shared" si="318"/>
        <v>0.22857990079632431</v>
      </c>
      <c r="AL273" s="37">
        <f t="shared" si="319"/>
        <v>0.50600608672589031</v>
      </c>
      <c r="AM273" s="37">
        <f t="shared" si="320"/>
        <v>0.20906276369407314</v>
      </c>
      <c r="AN273" s="37">
        <f t="shared" si="321"/>
        <v>0.28670151490408635</v>
      </c>
      <c r="AO273" s="104">
        <f t="shared" si="322"/>
        <v>0.23939181737524748</v>
      </c>
      <c r="AP273" s="37">
        <f t="shared" si="323"/>
        <v>0.49105450758013675</v>
      </c>
      <c r="AQ273" s="37">
        <f t="shared" si="324"/>
        <v>0.19020377409123521</v>
      </c>
      <c r="AR273" s="37">
        <f t="shared" si="325"/>
        <v>0.30912136849561522</v>
      </c>
      <c r="AS273" s="37">
        <f t="shared" si="326"/>
        <v>0.250992718615968</v>
      </c>
      <c r="AT273" s="37">
        <f t="shared" si="327"/>
        <v>0.24172945272353408</v>
      </c>
      <c r="AU273" s="37">
        <f t="shared" si="328"/>
        <v>0.20335415321260283</v>
      </c>
      <c r="AV273" s="37">
        <f t="shared" si="329"/>
        <v>0.16216209945856724</v>
      </c>
      <c r="AW273" s="37">
        <f t="shared" si="330"/>
        <v>0.28920649068592374</v>
      </c>
      <c r="AX273" s="37">
        <f t="shared" si="331"/>
        <v>0.20425854343392522</v>
      </c>
      <c r="AY273" s="37">
        <f t="shared" si="332"/>
        <v>0.14761730050124927</v>
      </c>
      <c r="AZ273" s="37">
        <f t="shared" si="333"/>
        <v>6.3234421105860861E-2</v>
      </c>
      <c r="BA273" s="104">
        <f t="shared" si="334"/>
        <v>0.1907521444951166</v>
      </c>
      <c r="BB273" s="110">
        <f t="shared" si="335"/>
        <v>0.21617767628479648</v>
      </c>
      <c r="BC273" s="40" t="s">
        <v>31</v>
      </c>
      <c r="BD273" s="64">
        <v>225125.81280577823</v>
      </c>
      <c r="BE273" s="37">
        <f t="shared" si="300"/>
        <v>1.6343283582089547</v>
      </c>
      <c r="BF273" s="37">
        <f t="shared" si="301"/>
        <v>1.315298507462686</v>
      </c>
      <c r="BG273" s="37">
        <f t="shared" si="302"/>
        <v>2.9850746268656714</v>
      </c>
      <c r="BH273" s="37">
        <f t="shared" si="303"/>
        <v>3.3554104477611926</v>
      </c>
      <c r="BI273" s="37">
        <f t="shared" si="304"/>
        <v>3.2182835820895437</v>
      </c>
      <c r="BJ273" s="37">
        <f t="shared" si="305"/>
        <v>3.3582089552238807</v>
      </c>
      <c r="BK273" s="37">
        <f t="shared" si="306"/>
        <v>6.3069029850746405</v>
      </c>
      <c r="BL273" s="37">
        <f t="shared" si="307"/>
        <v>1.4925373134328357</v>
      </c>
      <c r="BM273" s="37">
        <f t="shared" si="308"/>
        <v>5.6343283582089612</v>
      </c>
      <c r="BN273" s="37">
        <f t="shared" si="309"/>
        <v>4.745936229792556</v>
      </c>
      <c r="BO273" s="37">
        <f t="shared" si="310"/>
        <v>1.4014518299089311</v>
      </c>
      <c r="BP273" s="103">
        <f t="shared" si="350"/>
        <v>35.447761194029852</v>
      </c>
      <c r="BQ273" s="33">
        <f t="shared" si="351"/>
        <v>6.7164179104477615</v>
      </c>
      <c r="BR273" s="33">
        <f t="shared" si="336"/>
        <v>1.3867202548173863</v>
      </c>
      <c r="BS273" s="33">
        <f t="shared" si="337"/>
        <v>1.8222531942253164</v>
      </c>
      <c r="BT273" s="33">
        <f t="shared" si="338"/>
        <v>2.6119402985074625</v>
      </c>
      <c r="BU273" s="33">
        <f t="shared" si="339"/>
        <v>1.4925373134328357</v>
      </c>
      <c r="BV273" s="33">
        <f t="shared" si="340"/>
        <v>1.1194029850746268</v>
      </c>
      <c r="BW273" s="33">
        <f t="shared" si="341"/>
        <v>1.031182842725717</v>
      </c>
      <c r="BX273" s="33">
        <f t="shared" si="342"/>
        <v>2.3351965160824362</v>
      </c>
      <c r="BY273" s="33">
        <f t="shared" si="343"/>
        <v>2.3646144319277131</v>
      </c>
      <c r="BZ273" s="33">
        <f t="shared" si="344"/>
        <v>1.9234821308411314</v>
      </c>
      <c r="CA273" s="33">
        <f t="shared" si="345"/>
        <v>2.9850746268656714</v>
      </c>
      <c r="CB273" s="107">
        <f t="shared" si="346"/>
        <v>25.788822504948058</v>
      </c>
      <c r="CC273" s="60">
        <f t="shared" si="347"/>
        <v>61.23658369897791</v>
      </c>
    </row>
    <row r="274" spans="1:81" x14ac:dyDescent="0.2">
      <c r="A274" s="22" t="s">
        <v>32</v>
      </c>
      <c r="B274" s="22">
        <v>11601.667516712356</v>
      </c>
      <c r="C274" s="22">
        <v>9346.392987122661</v>
      </c>
      <c r="D274" s="22">
        <v>11613.7200112747</v>
      </c>
      <c r="E274" s="22">
        <v>13051.875956301403</v>
      </c>
      <c r="F274" s="22">
        <v>21753.12659383567</v>
      </c>
      <c r="G274" s="22">
        <v>25892.116297218512</v>
      </c>
      <c r="H274" s="22">
        <v>15952.292835479489</v>
      </c>
      <c r="I274" s="22">
        <v>10251.4590771233</v>
      </c>
      <c r="J274" s="22">
        <v>18852.70971465758</v>
      </c>
      <c r="K274" s="22">
        <v>11956.525167124</v>
      </c>
      <c r="L274" s="22">
        <v>7800.8337583561797</v>
      </c>
      <c r="M274" s="89">
        <v>158072.71991520585</v>
      </c>
      <c r="N274" s="28">
        <f>'GDP by Eco_Activity N''MN'!M274</f>
        <v>29004.168791780907</v>
      </c>
      <c r="O274" s="28">
        <f>'GDP by Eco_Activity N''MN'!N274</f>
        <v>5658.3652154199999</v>
      </c>
      <c r="P274" s="28">
        <f>'GDP by Eco_Activity N''MN'!O274</f>
        <v>10151.459077123318</v>
      </c>
      <c r="Q274" s="28">
        <f>'GDP by Eco_Activity N''MN'!P274</f>
        <v>11601.667516712363</v>
      </c>
      <c r="R274" s="28">
        <f>'GDP by Eco_Activity N''MN'!Q274</f>
        <v>5800.8337583561815</v>
      </c>
      <c r="S274" s="28">
        <f>'GDP by Eco_Activity N''MN'!R274</f>
        <v>3524.8697412000001</v>
      </c>
      <c r="T274" s="28">
        <f>'GDP by Eco_Activity N''MN'!S274</f>
        <v>1740.2501275068544</v>
      </c>
      <c r="U274" s="28">
        <f>'GDP by Eco_Activity N''MN'!T274</f>
        <v>4612.5478692099996</v>
      </c>
      <c r="V274" s="28">
        <f>'GDP by Eco_Activity N''MN'!U274</f>
        <v>5821.3147852000002</v>
      </c>
      <c r="W274" s="28">
        <f>'GDP by Eco_Activity N''MN'!V274</f>
        <v>8564.8321152299995</v>
      </c>
      <c r="X274" s="28">
        <f>'GDP by Eco_Activity N''MN'!W274</f>
        <v>8635.2145729999993</v>
      </c>
      <c r="Y274" s="90">
        <f t="shared" si="348"/>
        <v>95115.52357073962</v>
      </c>
      <c r="Z274" s="98">
        <f t="shared" si="349"/>
        <v>253188.24348594545</v>
      </c>
      <c r="AA274" s="93"/>
      <c r="AB274" s="22" t="s">
        <v>32</v>
      </c>
      <c r="AD274" s="37">
        <f t="shared" si="311"/>
        <v>0.22558774681138896</v>
      </c>
      <c r="AE274" s="37">
        <f t="shared" si="312"/>
        <v>0.29616753045083355</v>
      </c>
      <c r="AF274" s="37">
        <f t="shared" si="313"/>
        <v>0.5016836621905858</v>
      </c>
      <c r="AG274" s="37">
        <f t="shared" si="314"/>
        <v>0.32164809612841438</v>
      </c>
      <c r="AH274" s="37">
        <f t="shared" si="315"/>
        <v>0.80823197302784633</v>
      </c>
      <c r="AI274" s="37">
        <f t="shared" si="316"/>
        <v>0.87049028404640805</v>
      </c>
      <c r="AJ274" s="37">
        <f t="shared" si="317"/>
        <v>0.56764137348744348</v>
      </c>
      <c r="AK274" s="37">
        <f t="shared" si="318"/>
        <v>0.69738601037055603</v>
      </c>
      <c r="AL274" s="37">
        <f t="shared" si="319"/>
        <v>0.75207659668545124</v>
      </c>
      <c r="AM274" s="37">
        <f t="shared" si="320"/>
        <v>0.23395615612467557</v>
      </c>
      <c r="AN274" s="37">
        <f t="shared" si="321"/>
        <v>0.70887154207399272</v>
      </c>
      <c r="AO274" s="104">
        <f t="shared" si="322"/>
        <v>0.47418970708706965</v>
      </c>
      <c r="AP274" s="37">
        <f t="shared" si="323"/>
        <v>0.94194841769472026</v>
      </c>
      <c r="AQ274" s="37">
        <f t="shared" si="324"/>
        <v>0.34474339367567713</v>
      </c>
      <c r="AR274" s="37">
        <f t="shared" si="325"/>
        <v>0.76493314858274575</v>
      </c>
      <c r="AS274" s="37">
        <f t="shared" si="326"/>
        <v>0.49521409585364851</v>
      </c>
      <c r="AT274" s="37">
        <f t="shared" si="327"/>
        <v>0.4173202868306562</v>
      </c>
      <c r="AU274" s="37">
        <f t="shared" si="328"/>
        <v>0.28443587044763602</v>
      </c>
      <c r="AV274" s="37">
        <f t="shared" si="329"/>
        <v>0.12156262242689542</v>
      </c>
      <c r="AW274" s="37">
        <f t="shared" si="330"/>
        <v>0.25374657798065087</v>
      </c>
      <c r="AX274" s="37">
        <f t="shared" si="331"/>
        <v>0.2233652892782953</v>
      </c>
      <c r="AY274" s="37">
        <f t="shared" si="332"/>
        <v>0.29197298079941858</v>
      </c>
      <c r="AZ274" s="37">
        <f t="shared" si="333"/>
        <v>8.125427019116517E-2</v>
      </c>
      <c r="BA274" s="104">
        <f t="shared" si="334"/>
        <v>0.31251007641200118</v>
      </c>
      <c r="BB274" s="110">
        <f t="shared" si="335"/>
        <v>0.39702525396270988</v>
      </c>
      <c r="BC274" s="40" t="s">
        <v>32</v>
      </c>
      <c r="BD274" s="64">
        <v>418240.11397748062</v>
      </c>
      <c r="BE274" s="37">
        <f t="shared" si="300"/>
        <v>2.7739251040221902</v>
      </c>
      <c r="BF274" s="37">
        <f t="shared" si="301"/>
        <v>2.2346954954267968</v>
      </c>
      <c r="BG274" s="37">
        <f t="shared" si="302"/>
        <v>2.776806820567197</v>
      </c>
      <c r="BH274" s="37">
        <f t="shared" si="303"/>
        <v>3.1206657420249648</v>
      </c>
      <c r="BI274" s="37">
        <f t="shared" si="304"/>
        <v>5.2011095700416075</v>
      </c>
      <c r="BJ274" s="37">
        <f t="shared" si="305"/>
        <v>6.1907300213227812</v>
      </c>
      <c r="BK274" s="37">
        <f t="shared" si="306"/>
        <v>3.8141470180305115</v>
      </c>
      <c r="BL274" s="37">
        <f t="shared" si="307"/>
        <v>2.4510941764125644</v>
      </c>
      <c r="BM274" s="37">
        <f t="shared" si="308"/>
        <v>4.507628294036059</v>
      </c>
      <c r="BN274" s="37">
        <f t="shared" si="309"/>
        <v>2.8587705405435546</v>
      </c>
      <c r="BO274" s="37">
        <f t="shared" si="310"/>
        <v>1.8651567598741141</v>
      </c>
      <c r="BP274" s="103">
        <f t="shared" si="350"/>
        <v>37.794729542302342</v>
      </c>
      <c r="BQ274" s="33">
        <f t="shared" si="351"/>
        <v>6.9348127600554799</v>
      </c>
      <c r="BR274" s="33">
        <f t="shared" si="336"/>
        <v>1.352898735993713</v>
      </c>
      <c r="BS274" s="33">
        <f t="shared" si="337"/>
        <v>2.4271844660194177</v>
      </c>
      <c r="BT274" s="33">
        <f t="shared" si="338"/>
        <v>2.7739251040221919</v>
      </c>
      <c r="BU274" s="33">
        <f t="shared" si="339"/>
        <v>1.386962552011096</v>
      </c>
      <c r="BV274" s="33">
        <f t="shared" si="340"/>
        <v>0.84278614685672892</v>
      </c>
      <c r="BW274" s="33">
        <f t="shared" si="341"/>
        <v>0.4160887656033288</v>
      </c>
      <c r="BX274" s="33">
        <f t="shared" si="342"/>
        <v>1.1028468372735654</v>
      </c>
      <c r="BY274" s="33">
        <f t="shared" si="343"/>
        <v>1.3918595062149965</v>
      </c>
      <c r="BZ274" s="33">
        <f t="shared" si="344"/>
        <v>2.0478265544110763</v>
      </c>
      <c r="CA274" s="33">
        <f t="shared" si="345"/>
        <v>2.0646547962314648</v>
      </c>
      <c r="CB274" s="107">
        <f t="shared" si="346"/>
        <v>22.741846224693059</v>
      </c>
      <c r="CC274" s="60">
        <f t="shared" si="347"/>
        <v>60.536575766995398</v>
      </c>
    </row>
    <row r="275" spans="1:81" x14ac:dyDescent="0.2">
      <c r="A275" s="22" t="s">
        <v>33</v>
      </c>
      <c r="B275" s="22">
        <v>7782.2335065485004</v>
      </c>
      <c r="C275" s="22">
        <v>6671.0953770415754</v>
      </c>
      <c r="D275" s="22">
        <v>31131.778426194014</v>
      </c>
      <c r="E275" s="22">
        <v>7692.9446065484999</v>
      </c>
      <c r="F275" s="22">
        <v>14454.039983590079</v>
      </c>
      <c r="G275" s="22">
        <v>23348.833819645512</v>
      </c>
      <c r="H275" s="22">
        <v>17789.587672110865</v>
      </c>
      <c r="I275" s="22">
        <v>4447.3969180277163</v>
      </c>
      <c r="J275" s="22">
        <v>13654.2532835901</v>
      </c>
      <c r="K275" s="22">
        <v>11118.492295069289</v>
      </c>
      <c r="L275" s="22">
        <v>2135.7689370477437</v>
      </c>
      <c r="M275" s="89">
        <v>140226.42482541391</v>
      </c>
      <c r="N275" s="28">
        <f>'GDP by Eco_Activity N''MN'!M275</f>
        <v>26684.381508166294</v>
      </c>
      <c r="O275" s="28">
        <f>'GDP by Eco_Activity N''MN'!N275</f>
        <v>4447.3969180277154</v>
      </c>
      <c r="P275" s="28">
        <f>'GDP by Eco_Activity N''MN'!O275</f>
        <v>4627.3261457819999</v>
      </c>
      <c r="Q275" s="28">
        <f>'GDP by Eco_Activity N''MN'!P275</f>
        <v>7782.9446065485017</v>
      </c>
      <c r="R275" s="28">
        <f>'GDP by Eco_Activity N''MN'!Q275</f>
        <v>5559.2461475346436</v>
      </c>
      <c r="S275" s="28">
        <f>'GDP by Eco_Activity N''MN'!R275</f>
        <v>3424.4956268813412</v>
      </c>
      <c r="T275" s="28">
        <f>'GDP by Eco_Activity N''MN'!S275</f>
        <v>3335.5476885207868</v>
      </c>
      <c r="U275" s="28">
        <f>'GDP by Eco_Activity N''MN'!T275</f>
        <v>12354.241263</v>
      </c>
      <c r="V275" s="28">
        <f>'GDP by Eco_Activity N''MN'!U275</f>
        <v>2451.54236124</v>
      </c>
      <c r="W275" s="28">
        <f>'GDP by Eco_Activity N''MN'!V275</f>
        <v>4663.5236416999996</v>
      </c>
      <c r="X275" s="28">
        <f>'GDP by Eco_Activity N''MN'!W275</f>
        <v>6671.0953770415699</v>
      </c>
      <c r="Y275" s="90">
        <f t="shared" si="348"/>
        <v>82001.741284442847</v>
      </c>
      <c r="Z275" s="98">
        <f t="shared" si="349"/>
        <v>222228.16610985674</v>
      </c>
      <c r="AA275" s="93"/>
      <c r="AB275" s="22" t="s">
        <v>33</v>
      </c>
      <c r="AD275" s="37">
        <f t="shared" si="311"/>
        <v>0.15132105099318174</v>
      </c>
      <c r="AE275" s="37">
        <f t="shared" si="312"/>
        <v>0.21139297758424611</v>
      </c>
      <c r="AF275" s="37">
        <f t="shared" si="313"/>
        <v>1.3448149771301958</v>
      </c>
      <c r="AG275" s="37">
        <f t="shared" si="314"/>
        <v>0.18958355064070592</v>
      </c>
      <c r="AH275" s="37">
        <f t="shared" si="315"/>
        <v>0.5370362372400691</v>
      </c>
      <c r="AI275" s="37">
        <f t="shared" si="316"/>
        <v>0.78498538900812154</v>
      </c>
      <c r="AJ275" s="37">
        <f t="shared" si="317"/>
        <v>0.63301909538126766</v>
      </c>
      <c r="AK275" s="37">
        <f t="shared" si="318"/>
        <v>0.30254741006760122</v>
      </c>
      <c r="AL275" s="37">
        <f t="shared" si="319"/>
        <v>0.54469858684662331</v>
      </c>
      <c r="AM275" s="37">
        <f t="shared" si="320"/>
        <v>0.21755816869007019</v>
      </c>
      <c r="AN275" s="37">
        <f t="shared" si="321"/>
        <v>0.19408000052520014</v>
      </c>
      <c r="AO275" s="104">
        <f t="shared" si="322"/>
        <v>0.4206540341021463</v>
      </c>
      <c r="AP275" s="37">
        <f t="shared" si="323"/>
        <v>0.86661028348111957</v>
      </c>
      <c r="AQ275" s="37">
        <f t="shared" si="324"/>
        <v>0.2709635465673661</v>
      </c>
      <c r="AR275" s="37">
        <f t="shared" si="325"/>
        <v>0.34867846398444269</v>
      </c>
      <c r="AS275" s="37">
        <f t="shared" si="326"/>
        <v>0.3322129229146486</v>
      </c>
      <c r="AT275" s="37">
        <f t="shared" si="327"/>
        <v>0.39994012817716168</v>
      </c>
      <c r="AU275" s="37">
        <f t="shared" si="328"/>
        <v>0.27633628076835365</v>
      </c>
      <c r="AV275" s="37">
        <f t="shared" si="329"/>
        <v>0.23299979574054594</v>
      </c>
      <c r="AW275" s="37">
        <f t="shared" si="330"/>
        <v>0.67963445213426377</v>
      </c>
      <c r="AX275" s="37">
        <f t="shared" si="331"/>
        <v>9.4066287239533711E-2</v>
      </c>
      <c r="AY275" s="37">
        <f t="shared" si="332"/>
        <v>0.15897835245065323</v>
      </c>
      <c r="AZ275" s="37">
        <f t="shared" si="333"/>
        <v>6.2772613425499488E-2</v>
      </c>
      <c r="BA275" s="104">
        <f t="shared" si="334"/>
        <v>0.26942363846275269</v>
      </c>
      <c r="BB275" s="110">
        <f t="shared" si="335"/>
        <v>0.34847666255218845</v>
      </c>
      <c r="BC275" s="40" t="s">
        <v>33</v>
      </c>
      <c r="BD275" s="64">
        <v>327230.57043464336</v>
      </c>
      <c r="BE275" s="37">
        <f t="shared" si="300"/>
        <v>2.3782110260088976</v>
      </c>
      <c r="BF275" s="37">
        <f t="shared" si="301"/>
        <v>2.0386528581913073</v>
      </c>
      <c r="BG275" s="37">
        <f t="shared" si="302"/>
        <v>9.5137133382260988</v>
      </c>
      <c r="BH275" s="37">
        <f t="shared" si="303"/>
        <v>2.3509247917547436</v>
      </c>
      <c r="BI275" s="37">
        <f t="shared" si="304"/>
        <v>4.4170811927478324</v>
      </c>
      <c r="BJ275" s="37">
        <f t="shared" si="305"/>
        <v>7.1352850036695736</v>
      </c>
      <c r="BK275" s="37">
        <f t="shared" si="306"/>
        <v>5.4364076218434851</v>
      </c>
      <c r="BL275" s="37">
        <f t="shared" si="307"/>
        <v>1.3591019054608713</v>
      </c>
      <c r="BM275" s="37">
        <f t="shared" si="308"/>
        <v>4.1726704401284591</v>
      </c>
      <c r="BN275" s="37">
        <f t="shared" si="309"/>
        <v>3.3977547636521779</v>
      </c>
      <c r="BO275" s="37">
        <f t="shared" si="310"/>
        <v>0.65268013749782394</v>
      </c>
      <c r="BP275" s="103">
        <f t="shared" si="350"/>
        <v>42.852483079181276</v>
      </c>
      <c r="BQ275" s="33">
        <f t="shared" si="351"/>
        <v>8.1546114327652273</v>
      </c>
      <c r="BR275" s="33">
        <f t="shared" si="336"/>
        <v>1.3591019054608708</v>
      </c>
      <c r="BS275" s="33">
        <f t="shared" si="337"/>
        <v>1.4140873634256612</v>
      </c>
      <c r="BT275" s="33">
        <f t="shared" si="338"/>
        <v>2.3784283345565238</v>
      </c>
      <c r="BU275" s="33">
        <f t="shared" si="339"/>
        <v>1.6988773818260885</v>
      </c>
      <c r="BV275" s="33">
        <f t="shared" si="340"/>
        <v>1.0465084672048708</v>
      </c>
      <c r="BW275" s="33">
        <f t="shared" si="341"/>
        <v>1.0193264290956534</v>
      </c>
      <c r="BX275" s="33">
        <f t="shared" si="342"/>
        <v>3.7753933706714822</v>
      </c>
      <c r="BY275" s="33">
        <f t="shared" si="343"/>
        <v>0.74917889180822672</v>
      </c>
      <c r="BZ275" s="33">
        <f t="shared" si="344"/>
        <v>1.4251491342956386</v>
      </c>
      <c r="CA275" s="33">
        <f t="shared" si="345"/>
        <v>2.0386528581913055</v>
      </c>
      <c r="CB275" s="107">
        <f t="shared" si="346"/>
        <v>25.059315569301546</v>
      </c>
      <c r="CC275" s="60">
        <f t="shared" si="347"/>
        <v>67.911798648482829</v>
      </c>
    </row>
    <row r="276" spans="1:81" x14ac:dyDescent="0.2">
      <c r="A276" s="22" t="s">
        <v>34</v>
      </c>
      <c r="B276" s="22">
        <v>82.36409397058631</v>
      </c>
      <c r="C276" s="22">
        <v>58.595852362742818</v>
      </c>
      <c r="D276" s="22">
        <v>109.81879196078177</v>
      </c>
      <c r="E276" s="22">
        <v>159.84818794117299</v>
      </c>
      <c r="F276" s="22">
        <v>356.91107387254073</v>
      </c>
      <c r="G276" s="22">
        <v>439.27516784312706</v>
      </c>
      <c r="H276" s="22">
        <v>389.2457718627353</v>
      </c>
      <c r="I276" s="22">
        <v>51.222939598038998</v>
      </c>
      <c r="J276" s="22">
        <v>411.82046985293158</v>
      </c>
      <c r="K276" s="22">
        <v>164.72818794117262</v>
      </c>
      <c r="L276" s="22">
        <v>32.945637588234526</v>
      </c>
      <c r="M276" s="89">
        <v>2256.7761747940649</v>
      </c>
      <c r="N276" s="28">
        <f>'GDP by Eco_Activity N''MN'!M276</f>
        <v>823.64093970586316</v>
      </c>
      <c r="O276" s="28">
        <f>'GDP by Eco_Activity N''MN'!N276</f>
        <v>32.945637588234533</v>
      </c>
      <c r="P276" s="28">
        <f>'GDP by Eco_Activity N''MN'!O276</f>
        <v>27.454697990195445</v>
      </c>
      <c r="Q276" s="28">
        <f>'GDP by Eco_Activity N''MN'!P276</f>
        <v>109.81879196078178</v>
      </c>
      <c r="R276" s="28">
        <f>'GDP by Eco_Activity N''MN'!Q276</f>
        <v>54.90939598039089</v>
      </c>
      <c r="S276" s="28">
        <f>'GDP by Eco_Activity N''MN'!R276</f>
        <v>46.235148000000002</v>
      </c>
      <c r="T276" s="28">
        <f>'GDP by Eco_Activity N''MN'!S276</f>
        <v>44.358224630999999</v>
      </c>
      <c r="U276" s="28">
        <f>'GDP by Eco_Activity N''MN'!T276</f>
        <v>51.546213399999999</v>
      </c>
      <c r="V276" s="28">
        <f>'GDP by Eco_Activity N''MN'!U276</f>
        <v>102.36952410000001</v>
      </c>
      <c r="W276" s="28">
        <f>'GDP by Eco_Activity N''MN'!V276</f>
        <v>72.364093970586296</v>
      </c>
      <c r="X276" s="28">
        <f>'GDP by Eco_Activity N''MN'!W276</f>
        <v>106.23584751200001</v>
      </c>
      <c r="Y276" s="90">
        <f t="shared" si="348"/>
        <v>1471.8785148390521</v>
      </c>
      <c r="Z276" s="98">
        <f t="shared" si="349"/>
        <v>3728.654689633117</v>
      </c>
      <c r="AA276" s="93"/>
      <c r="AB276" s="22" t="s">
        <v>34</v>
      </c>
      <c r="AD276" s="37">
        <f t="shared" si="311"/>
        <v>1.6015223975537015E-3</v>
      </c>
      <c r="AE276" s="37">
        <f t="shared" si="312"/>
        <v>1.8567792851044845E-3</v>
      </c>
      <c r="AF276" s="37">
        <f t="shared" si="313"/>
        <v>4.7438971901117852E-3</v>
      </c>
      <c r="AG276" s="37">
        <f t="shared" si="314"/>
        <v>3.9392701472949817E-3</v>
      </c>
      <c r="AH276" s="37">
        <f t="shared" si="315"/>
        <v>1.3260941602446973E-2</v>
      </c>
      <c r="AI276" s="37">
        <f t="shared" si="316"/>
        <v>1.4768385914880791E-2</v>
      </c>
      <c r="AJ276" s="37">
        <f t="shared" si="317"/>
        <v>1.3850799182480141E-2</v>
      </c>
      <c r="AK276" s="37">
        <f t="shared" si="318"/>
        <v>3.4845928971656702E-3</v>
      </c>
      <c r="AL276" s="37">
        <f t="shared" si="319"/>
        <v>1.6428436129348297E-2</v>
      </c>
      <c r="AM276" s="37">
        <f t="shared" si="320"/>
        <v>3.2232754180176264E-3</v>
      </c>
      <c r="AN276" s="37">
        <f t="shared" si="321"/>
        <v>2.9938113854516999E-3</v>
      </c>
      <c r="AO276" s="104">
        <f t="shared" si="322"/>
        <v>6.7699223108245677E-3</v>
      </c>
      <c r="AP276" s="37">
        <f t="shared" si="323"/>
        <v>2.6748819642932888E-2</v>
      </c>
      <c r="AQ276" s="37">
        <f t="shared" si="324"/>
        <v>2.0072565973693296E-3</v>
      </c>
      <c r="AR276" s="37">
        <f t="shared" si="325"/>
        <v>2.0687674961282288E-3</v>
      </c>
      <c r="AS276" s="37">
        <f t="shared" si="326"/>
        <v>4.6875859604024886E-3</v>
      </c>
      <c r="AT276" s="37">
        <f t="shared" si="327"/>
        <v>3.9502605719782449E-3</v>
      </c>
      <c r="AU276" s="37">
        <f t="shared" si="328"/>
        <v>3.7308994465645698E-3</v>
      </c>
      <c r="AV276" s="37">
        <f t="shared" si="329"/>
        <v>3.0985787773340798E-3</v>
      </c>
      <c r="AW276" s="37">
        <f t="shared" si="330"/>
        <v>2.8356725239472805E-3</v>
      </c>
      <c r="AX276" s="37">
        <f t="shared" si="331"/>
        <v>3.927943979599161E-3</v>
      </c>
      <c r="AY276" s="37">
        <f t="shared" si="332"/>
        <v>2.4668738318724109E-3</v>
      </c>
      <c r="AZ276" s="37">
        <f t="shared" si="333"/>
        <v>9.9964119996714192E-4</v>
      </c>
      <c r="BA276" s="104">
        <f t="shared" si="334"/>
        <v>4.8359810246898288E-3</v>
      </c>
      <c r="BB276" s="110">
        <f t="shared" si="335"/>
        <v>5.846914748918873E-3</v>
      </c>
      <c r="BC276" s="40" t="s">
        <v>34</v>
      </c>
      <c r="BD276" s="64">
        <v>6629.7604706723941</v>
      </c>
      <c r="BE276" s="37">
        <f t="shared" si="300"/>
        <v>1.2423389100546629</v>
      </c>
      <c r="BF276" s="37">
        <f t="shared" si="301"/>
        <v>0.88383060929499901</v>
      </c>
      <c r="BG276" s="37">
        <f t="shared" si="302"/>
        <v>1.656451880072884</v>
      </c>
      <c r="BH276" s="37">
        <f t="shared" si="303"/>
        <v>2.4110703342644459</v>
      </c>
      <c r="BI276" s="37">
        <f t="shared" si="304"/>
        <v>5.3834686102368732</v>
      </c>
      <c r="BJ276" s="37">
        <f t="shared" si="305"/>
        <v>6.6258075202915361</v>
      </c>
      <c r="BK276" s="37">
        <f t="shared" si="306"/>
        <v>5.8711890660999666</v>
      </c>
      <c r="BL276" s="37">
        <f t="shared" si="307"/>
        <v>0.77262127077788589</v>
      </c>
      <c r="BM276" s="37">
        <f t="shared" si="308"/>
        <v>6.2116945502733145</v>
      </c>
      <c r="BN276" s="37">
        <f t="shared" si="309"/>
        <v>2.4846778201093258</v>
      </c>
      <c r="BO276" s="37">
        <f t="shared" si="310"/>
        <v>0.49693556402186517</v>
      </c>
      <c r="BP276" s="103">
        <f t="shared" si="350"/>
        <v>34.040086135497766</v>
      </c>
      <c r="BQ276" s="33">
        <f t="shared" si="351"/>
        <v>12.423389100546629</v>
      </c>
      <c r="BR276" s="33">
        <f t="shared" si="336"/>
        <v>0.49693556402186534</v>
      </c>
      <c r="BS276" s="33">
        <f t="shared" si="337"/>
        <v>0.41411297001822112</v>
      </c>
      <c r="BT276" s="33">
        <f t="shared" si="338"/>
        <v>1.6564518800728845</v>
      </c>
      <c r="BU276" s="33">
        <f t="shared" si="339"/>
        <v>0.82822594003644223</v>
      </c>
      <c r="BV276" s="33">
        <f t="shared" si="340"/>
        <v>0.69738791023487468</v>
      </c>
      <c r="BW276" s="33">
        <f t="shared" si="341"/>
        <v>0.66907733435052985</v>
      </c>
      <c r="BX276" s="33">
        <f t="shared" si="342"/>
        <v>0.77749737155695686</v>
      </c>
      <c r="BY276" s="33">
        <f t="shared" si="343"/>
        <v>1.5440908393726271</v>
      </c>
      <c r="BZ276" s="33">
        <f t="shared" si="344"/>
        <v>1.0915038980774383</v>
      </c>
      <c r="CA276" s="33">
        <f t="shared" si="345"/>
        <v>1.6024085331883116</v>
      </c>
      <c r="CB276" s="107">
        <f t="shared" si="346"/>
        <v>22.201081341476776</v>
      </c>
      <c r="CC276" s="60">
        <f t="shared" si="347"/>
        <v>56.241167476974539</v>
      </c>
    </row>
    <row r="277" spans="1:81" x14ac:dyDescent="0.2">
      <c r="A277" s="22" t="s">
        <v>35</v>
      </c>
      <c r="B277" s="22">
        <v>3552.8343884820993</v>
      </c>
      <c r="C277" s="22">
        <v>2641.6552481941499</v>
      </c>
      <c r="D277" s="22">
        <v>4441.042985602623</v>
      </c>
      <c r="E277" s="22">
        <v>4246.3319424105002</v>
      </c>
      <c r="F277" s="22">
        <v>8882.0859712052461</v>
      </c>
      <c r="G277" s="22">
        <v>13649.408417276858</v>
      </c>
      <c r="H277" s="22">
        <v>7105.6687769641985</v>
      </c>
      <c r="I277" s="22">
        <v>3482.3543884821001</v>
      </c>
      <c r="J277" s="22">
        <v>5015.3287769642002</v>
      </c>
      <c r="K277" s="22">
        <v>3476.4171942410499</v>
      </c>
      <c r="L277" s="22">
        <v>1329.25158272315</v>
      </c>
      <c r="M277" s="89">
        <v>57822.379672546165</v>
      </c>
      <c r="N277" s="28">
        <f>'GDP by Eco_Activity N''MN'!M277</f>
        <v>15987.754748169444</v>
      </c>
      <c r="O277" s="28">
        <f>'GDP by Eco_Activity N''MN'!N277</f>
        <v>2664.6257913615736</v>
      </c>
      <c r="P277" s="28">
        <f>'GDP by Eco_Activity N''MN'!O277</f>
        <v>994.79362877498772</v>
      </c>
      <c r="Q277" s="28">
        <f>'GDP by Eco_Activity N''MN'!P277</f>
        <v>2735.6824791312156</v>
      </c>
      <c r="R277" s="28">
        <f>'GDP by Eco_Activity N''MN'!Q277</f>
        <v>710.56687769641974</v>
      </c>
      <c r="S277" s="28">
        <f>'GDP by Eco_Activity N''MN'!R277</f>
        <v>7105.6687769641967</v>
      </c>
      <c r="T277" s="28">
        <f>'GDP by Eco_Activity N''MN'!S277</f>
        <v>4867.3831122204747</v>
      </c>
      <c r="U277" s="28">
        <f>'GDP by Eco_Activity N''MN'!T277</f>
        <v>21317.006330892589</v>
      </c>
      <c r="V277" s="28">
        <f>'GDP by Eco_Activity N''MN'!U277</f>
        <v>17764.171942410492</v>
      </c>
      <c r="W277" s="28">
        <f>'GDP by Eco_Activity N''MN'!V277</f>
        <v>3552.8343884820983</v>
      </c>
      <c r="X277" s="28">
        <f>'GDP by Eco_Activity N''MN'!W277</f>
        <v>5329.2515827231473</v>
      </c>
      <c r="Y277" s="90">
        <f t="shared" si="348"/>
        <v>83029.739658826642</v>
      </c>
      <c r="Z277" s="98">
        <f t="shared" si="349"/>
        <v>140852.11933137281</v>
      </c>
      <c r="AA277" s="93"/>
      <c r="AB277" s="22" t="s">
        <v>35</v>
      </c>
      <c r="AD277" s="37">
        <f t="shared" si="311"/>
        <v>6.9082819632363957E-2</v>
      </c>
      <c r="AE277" s="37">
        <f t="shared" si="312"/>
        <v>8.3708497196521472E-2</v>
      </c>
      <c r="AF277" s="37">
        <f t="shared" si="313"/>
        <v>0.19184195131275564</v>
      </c>
      <c r="AG277" s="37">
        <f t="shared" si="314"/>
        <v>0.10464584473362187</v>
      </c>
      <c r="AH277" s="37">
        <f t="shared" si="315"/>
        <v>0.33001168076429399</v>
      </c>
      <c r="AI277" s="37">
        <f t="shared" si="316"/>
        <v>0.45889170563849069</v>
      </c>
      <c r="AJ277" s="37">
        <f t="shared" si="317"/>
        <v>0.25284588401812419</v>
      </c>
      <c r="AK277" s="37">
        <f t="shared" si="318"/>
        <v>0.23689752018806404</v>
      </c>
      <c r="AL277" s="37">
        <f t="shared" si="319"/>
        <v>0.20007263968559708</v>
      </c>
      <c r="AM277" s="37">
        <f t="shared" si="320"/>
        <v>6.8023877546523184E-2</v>
      </c>
      <c r="AN277" s="37">
        <f t="shared" si="321"/>
        <v>0.12079075755715286</v>
      </c>
      <c r="AO277" s="104">
        <f t="shared" si="322"/>
        <v>0.17345673114696902</v>
      </c>
      <c r="AP277" s="37">
        <f t="shared" si="323"/>
        <v>0.5192233018515946</v>
      </c>
      <c r="AQ277" s="37">
        <f t="shared" si="324"/>
        <v>0.16234585489221384</v>
      </c>
      <c r="AR277" s="37">
        <f t="shared" si="325"/>
        <v>7.4959729125415708E-2</v>
      </c>
      <c r="AS277" s="37">
        <f t="shared" si="326"/>
        <v>0.1167718798607268</v>
      </c>
      <c r="AT277" s="37">
        <f t="shared" si="327"/>
        <v>5.1119198647172466E-2</v>
      </c>
      <c r="AU277" s="37">
        <f t="shared" si="328"/>
        <v>0.57338489989146058</v>
      </c>
      <c r="AV277" s="37">
        <f t="shared" si="329"/>
        <v>0.34000391445198963</v>
      </c>
      <c r="AW277" s="37">
        <f t="shared" si="330"/>
        <v>1.1726962109950512</v>
      </c>
      <c r="AX277" s="37">
        <f t="shared" si="331"/>
        <v>0.68161567465717687</v>
      </c>
      <c r="AY277" s="37">
        <f t="shared" si="332"/>
        <v>0.12111523410332969</v>
      </c>
      <c r="AZ277" s="37">
        <f t="shared" si="333"/>
        <v>5.0146344871757162E-2</v>
      </c>
      <c r="BA277" s="104">
        <f t="shared" si="334"/>
        <v>0.27280121384129924</v>
      </c>
      <c r="BB277" s="110">
        <f t="shared" si="335"/>
        <v>0.22087063632489887</v>
      </c>
      <c r="BC277" s="40" t="s">
        <v>35</v>
      </c>
      <c r="BD277" s="64">
        <v>243378.21533871436</v>
      </c>
      <c r="BE277" s="37">
        <f t="shared" si="300"/>
        <v>1.4597996716910542</v>
      </c>
      <c r="BF277" s="37">
        <f t="shared" si="301"/>
        <v>1.0854115453668296</v>
      </c>
      <c r="BG277" s="37">
        <f t="shared" si="302"/>
        <v>1.8247495896138173</v>
      </c>
      <c r="BH277" s="37">
        <f t="shared" si="303"/>
        <v>1.7447461090553216</v>
      </c>
      <c r="BI277" s="37">
        <f t="shared" si="304"/>
        <v>3.6494991792276346</v>
      </c>
      <c r="BJ277" s="37">
        <f t="shared" si="305"/>
        <v>5.6083114909363196</v>
      </c>
      <c r="BK277" s="37">
        <f t="shared" si="306"/>
        <v>2.9195993433821084</v>
      </c>
      <c r="BL277" s="37">
        <f t="shared" si="307"/>
        <v>1.4308406295262037</v>
      </c>
      <c r="BM277" s="37">
        <f t="shared" si="308"/>
        <v>2.0607139262584639</v>
      </c>
      <c r="BN277" s="37">
        <f t="shared" si="309"/>
        <v>1.4284011366435776</v>
      </c>
      <c r="BO277" s="37">
        <f t="shared" si="310"/>
        <v>0.54616703507058095</v>
      </c>
      <c r="BP277" s="103">
        <f t="shared" si="350"/>
        <v>23.758239656771906</v>
      </c>
      <c r="BQ277" s="33">
        <f t="shared" si="351"/>
        <v>6.5690985226097425</v>
      </c>
      <c r="BR277" s="33">
        <f t="shared" si="336"/>
        <v>1.0948497537682904</v>
      </c>
      <c r="BS277" s="33">
        <f t="shared" si="337"/>
        <v>0.40874390807349514</v>
      </c>
      <c r="BT277" s="33">
        <f t="shared" si="338"/>
        <v>1.1240457472021115</v>
      </c>
      <c r="BU277" s="33">
        <f t="shared" si="339"/>
        <v>0.29195993433821082</v>
      </c>
      <c r="BV277" s="33">
        <f t="shared" si="340"/>
        <v>2.9195993433821075</v>
      </c>
      <c r="BW277" s="33">
        <f t="shared" si="341"/>
        <v>1.9999255502167437</v>
      </c>
      <c r="BX277" s="33">
        <f t="shared" si="342"/>
        <v>8.7587980301463233</v>
      </c>
      <c r="BY277" s="33">
        <f t="shared" si="343"/>
        <v>7.2989983584552691</v>
      </c>
      <c r="BZ277" s="33">
        <f t="shared" si="344"/>
        <v>1.4597996716910537</v>
      </c>
      <c r="CA277" s="33">
        <f t="shared" si="345"/>
        <v>2.1896995075365808</v>
      </c>
      <c r="CB277" s="107">
        <f t="shared" si="346"/>
        <v>34.115518327419935</v>
      </c>
      <c r="CC277" s="60">
        <f t="shared" si="347"/>
        <v>57.87375798419184</v>
      </c>
    </row>
    <row r="278" spans="1:81" x14ac:dyDescent="0.2">
      <c r="A278" s="22" t="s">
        <v>36</v>
      </c>
      <c r="B278" s="22">
        <v>1690.6662744360499</v>
      </c>
      <c r="C278" s="22">
        <v>889.48359222928082</v>
      </c>
      <c r="D278" s="22">
        <v>1039.708841257748</v>
      </c>
      <c r="E278" s="22">
        <v>1298.6935346428616</v>
      </c>
      <c r="F278" s="22">
        <v>3476.5029621620201</v>
      </c>
      <c r="G278" s="22">
        <v>2536.705226466418</v>
      </c>
      <c r="H278" s="22">
        <v>2071.8161774075006</v>
      </c>
      <c r="I278" s="22">
        <v>700.85204852123218</v>
      </c>
      <c r="J278" s="22">
        <v>1277.1897098187658</v>
      </c>
      <c r="K278" s="22">
        <v>2162.7739779847989</v>
      </c>
      <c r="L278" s="22">
        <v>614.38929092146554</v>
      </c>
      <c r="M278" s="89">
        <v>17758.78163584814</v>
      </c>
      <c r="N278" s="28">
        <f>'GDP by Eco_Activity N''MN'!M278</f>
        <v>11072.940289218193</v>
      </c>
      <c r="O278" s="28">
        <f>'GDP by Eco_Activity N''MN'!N278</f>
        <v>66.542631235469997</v>
      </c>
      <c r="P278" s="28">
        <f>'GDP by Eco_Activity N''MN'!O278</f>
        <v>1476.3920385624256</v>
      </c>
      <c r="Q278" s="28">
        <f>'GDP by Eco_Activity N''MN'!P278</f>
        <v>369.09800964060639</v>
      </c>
      <c r="R278" s="28">
        <f>'GDP by Eco_Activity N''MN'!Q278</f>
        <v>2.7682350723045483</v>
      </c>
      <c r="S278" s="28">
        <f>'GDP by Eco_Activity N''MN'!R278</f>
        <v>1.8454900482030319</v>
      </c>
      <c r="T278" s="28">
        <f>'GDP by Eco_Activity N''MN'!S278</f>
        <v>4.4291761156872775</v>
      </c>
      <c r="U278" s="28">
        <f>'GDP by Eco_Activity N''MN'!T278</f>
        <v>36.909800964060643</v>
      </c>
      <c r="V278" s="28">
        <f>'GDP by Eco_Activity N''MN'!U278</f>
        <v>11.072940289218193</v>
      </c>
      <c r="W278" s="28">
        <f>'GDP by Eco_Activity N''MN'!V278</f>
        <v>18.823998491670924</v>
      </c>
      <c r="X278" s="28">
        <f>'GDP by Eco_Activity N''MN'!W278</f>
        <v>2214.5880578436386</v>
      </c>
      <c r="Y278" s="90">
        <f t="shared" si="348"/>
        <v>15275.410667481478</v>
      </c>
      <c r="Z278" s="98">
        <f t="shared" si="349"/>
        <v>33034.192303329619</v>
      </c>
      <c r="AA278" s="93"/>
      <c r="AB278" s="22" t="s">
        <v>36</v>
      </c>
      <c r="AD278" s="37">
        <f t="shared" si="311"/>
        <v>3.2874032539773383E-2</v>
      </c>
      <c r="AE278" s="37">
        <f t="shared" si="312"/>
        <v>2.8185863706998118E-2</v>
      </c>
      <c r="AF278" s="37">
        <f t="shared" si="313"/>
        <v>4.4912821954355614E-2</v>
      </c>
      <c r="AG278" s="37">
        <f t="shared" si="314"/>
        <v>3.2004771135637586E-2</v>
      </c>
      <c r="AH278" s="37">
        <f t="shared" si="315"/>
        <v>0.12916859726921276</v>
      </c>
      <c r="AI278" s="37">
        <f t="shared" si="316"/>
        <v>8.5283768533280374E-2</v>
      </c>
      <c r="AJ278" s="37">
        <f t="shared" si="317"/>
        <v>7.3722855559763115E-2</v>
      </c>
      <c r="AK278" s="37">
        <f t="shared" si="318"/>
        <v>4.7677546220611502E-2</v>
      </c>
      <c r="AL278" s="37">
        <f t="shared" si="319"/>
        <v>5.0949943261226455E-2</v>
      </c>
      <c r="AM278" s="37">
        <f t="shared" si="320"/>
        <v>4.2319510006727824E-2</v>
      </c>
      <c r="AN278" s="37">
        <f t="shared" si="321"/>
        <v>5.5830325011440987E-2</v>
      </c>
      <c r="AO278" s="104">
        <f t="shared" si="322"/>
        <v>5.3273148375275081E-2</v>
      </c>
      <c r="AP278" s="37">
        <f t="shared" si="323"/>
        <v>0.35960825699003823</v>
      </c>
      <c r="AQ278" s="37">
        <f t="shared" si="324"/>
        <v>4.0541979251726822E-3</v>
      </c>
      <c r="AR278" s="37">
        <f t="shared" si="325"/>
        <v>0.11124915167565086</v>
      </c>
      <c r="AS278" s="37">
        <f t="shared" si="326"/>
        <v>1.5754850486988475E-2</v>
      </c>
      <c r="AT278" s="37">
        <f t="shared" si="327"/>
        <v>1.9915079495678981E-4</v>
      </c>
      <c r="AU278" s="37">
        <f t="shared" si="328"/>
        <v>1.4891999046874713E-4</v>
      </c>
      <c r="AV278" s="37">
        <f t="shared" si="329"/>
        <v>3.0939360687470775E-4</v>
      </c>
      <c r="AW278" s="37">
        <f t="shared" si="330"/>
        <v>2.0304907296672466E-3</v>
      </c>
      <c r="AX278" s="37">
        <f t="shared" si="331"/>
        <v>4.2487145982048763E-4</v>
      </c>
      <c r="AY278" s="37">
        <f t="shared" si="332"/>
        <v>6.4170539203024736E-4</v>
      </c>
      <c r="AZ278" s="37">
        <f t="shared" si="333"/>
        <v>2.0838478869626895E-2</v>
      </c>
      <c r="BA278" s="104">
        <f t="shared" si="334"/>
        <v>5.0188650345482332E-2</v>
      </c>
      <c r="BB278" s="110">
        <f t="shared" si="335"/>
        <v>5.1801017330453086E-2</v>
      </c>
      <c r="BC278" s="40" t="s">
        <v>36</v>
      </c>
      <c r="BD278" s="64">
        <v>60296.773599913569</v>
      </c>
      <c r="BE278" s="37">
        <f t="shared" si="300"/>
        <v>2.8039083577740107</v>
      </c>
      <c r="BF278" s="37">
        <f t="shared" si="301"/>
        <v>1.4751760983618463</v>
      </c>
      <c r="BG278" s="37">
        <f t="shared" si="302"/>
        <v>1.7243191951803509</v>
      </c>
      <c r="BH278" s="37">
        <f t="shared" si="303"/>
        <v>2.1538358640216253</v>
      </c>
      <c r="BI278" s="37">
        <f t="shared" si="304"/>
        <v>5.7656533751368135</v>
      </c>
      <c r="BJ278" s="37">
        <f t="shared" si="305"/>
        <v>4.207033104786313</v>
      </c>
      <c r="BK278" s="37">
        <f t="shared" si="306"/>
        <v>3.4360315713649898</v>
      </c>
      <c r="BL278" s="37">
        <f t="shared" si="307"/>
        <v>1.1623375624898058</v>
      </c>
      <c r="BM278" s="37">
        <f t="shared" si="308"/>
        <v>2.1181725547925447</v>
      </c>
      <c r="BN278" s="37">
        <f t="shared" si="309"/>
        <v>3.5868817664033341</v>
      </c>
      <c r="BO278" s="37">
        <f t="shared" si="310"/>
        <v>1.0189422322960682</v>
      </c>
      <c r="BP278" s="103">
        <f t="shared" si="350"/>
        <v>29.452291682607701</v>
      </c>
      <c r="BQ278" s="33">
        <f t="shared" si="351"/>
        <v>18.36406764098248</v>
      </c>
      <c r="BR278" s="33">
        <f t="shared" si="336"/>
        <v>0.11035852710295826</v>
      </c>
      <c r="BS278" s="33">
        <f t="shared" si="337"/>
        <v>2.4485423521309966</v>
      </c>
      <c r="BT278" s="33">
        <f t="shared" si="338"/>
        <v>0.61213558803274914</v>
      </c>
      <c r="BU278" s="33">
        <f t="shared" si="339"/>
        <v>4.5910169102456192E-3</v>
      </c>
      <c r="BV278" s="33">
        <f t="shared" si="340"/>
        <v>3.0606779401637458E-3</v>
      </c>
      <c r="BW278" s="33">
        <f t="shared" si="341"/>
        <v>7.3456270563929914E-3</v>
      </c>
      <c r="BX278" s="33">
        <f t="shared" si="342"/>
        <v>6.121355880327492E-2</v>
      </c>
      <c r="BY278" s="33">
        <f t="shared" si="343"/>
        <v>1.8364067640982477E-2</v>
      </c>
      <c r="BZ278" s="33">
        <f t="shared" si="344"/>
        <v>3.1218914989670204E-2</v>
      </c>
      <c r="CA278" s="33">
        <f t="shared" si="345"/>
        <v>3.6728135281964955</v>
      </c>
      <c r="CB278" s="107">
        <f t="shared" si="346"/>
        <v>25.333711499786403</v>
      </c>
      <c r="CC278" s="60">
        <f t="shared" si="347"/>
        <v>54.786003182394104</v>
      </c>
    </row>
    <row r="279" spans="1:81" x14ac:dyDescent="0.2">
      <c r="A279" s="22" t="s">
        <v>37</v>
      </c>
      <c r="B279" s="22">
        <v>2196.0476925855701</v>
      </c>
      <c r="C279" s="22">
        <v>1340.3570829845</v>
      </c>
      <c r="D279" s="22">
        <v>9355.4216803518048</v>
      </c>
      <c r="E279" s="22">
        <v>3008.66483991204</v>
      </c>
      <c r="F279" s="22">
        <v>1340.8339289553001</v>
      </c>
      <c r="G279" s="22">
        <v>3012.6942007361199</v>
      </c>
      <c r="H279" s="22">
        <v>5217.2513798338196</v>
      </c>
      <c r="I279" s="22">
        <v>4239.5539169231397</v>
      </c>
      <c r="J279" s="22">
        <v>8401.9687226174992</v>
      </c>
      <c r="K279" s="22">
        <v>1600.30224134883</v>
      </c>
      <c r="L279" s="22">
        <v>1633.4780858745301</v>
      </c>
      <c r="M279" s="89">
        <v>41346.573772123156</v>
      </c>
      <c r="N279" s="28">
        <f>'GDP by Eco_Activity N''MN'!M279</f>
        <v>9402.9112779304305</v>
      </c>
      <c r="O279" s="28">
        <f>'GDP by Eco_Activity N''MN'!N279</f>
        <v>995.10687953234515</v>
      </c>
      <c r="P279" s="28">
        <f>'GDP by Eco_Activity N''MN'!O279</f>
        <v>1391.2456661860913</v>
      </c>
      <c r="Q279" s="28">
        <f>'GDP by Eco_Activity N''MN'!P279</f>
        <v>3093.9879942769116</v>
      </c>
      <c r="R279" s="28">
        <f>'GDP by Eco_Activity N''MN'!Q279</f>
        <v>1116.4882869385442</v>
      </c>
      <c r="S279" s="28">
        <f>'GDP by Eco_Activity N''MN'!R279</f>
        <v>2744.2273078398771</v>
      </c>
      <c r="T279" s="28">
        <f>'GDP by Eco_Activity N''MN'!S279</f>
        <v>1136.5246256400001</v>
      </c>
      <c r="U279" s="28">
        <f>'GDP by Eco_Activity N''MN'!T279</f>
        <v>1467.810071606624</v>
      </c>
      <c r="V279" s="28">
        <f>'GDP by Eco_Activity N''MN'!U279</f>
        <v>1272.2036913624836</v>
      </c>
      <c r="W279" s="28">
        <f>'GDP by Eco_Activity N''MN'!V279</f>
        <v>1530.3773902308367</v>
      </c>
      <c r="X279" s="28">
        <f>'GDP by Eco_Activity N''MN'!W279</f>
        <v>940.55167590266103</v>
      </c>
      <c r="Y279" s="90">
        <f t="shared" si="348"/>
        <v>25091.434867446802</v>
      </c>
      <c r="Z279" s="98">
        <f t="shared" si="349"/>
        <v>66438.008639569962</v>
      </c>
      <c r="AA279" s="93"/>
      <c r="AB279" s="22" t="s">
        <v>37</v>
      </c>
      <c r="AD279" s="37">
        <f t="shared" si="311"/>
        <v>4.2700883312428675E-2</v>
      </c>
      <c r="AE279" s="37">
        <f t="shared" si="312"/>
        <v>4.2473096063555517E-2</v>
      </c>
      <c r="AF279" s="37">
        <f t="shared" si="313"/>
        <v>0.40413082159546154</v>
      </c>
      <c r="AG279" s="37">
        <f t="shared" si="314"/>
        <v>7.414499807431825E-2</v>
      </c>
      <c r="AH279" s="37">
        <f t="shared" si="315"/>
        <v>4.9818348972846885E-2</v>
      </c>
      <c r="AI279" s="37">
        <f t="shared" si="316"/>
        <v>0.10128646884014955</v>
      </c>
      <c r="AJ279" s="37">
        <f t="shared" si="317"/>
        <v>0.18564903300241556</v>
      </c>
      <c r="AK279" s="37">
        <f t="shared" si="318"/>
        <v>0.28840827141101522</v>
      </c>
      <c r="AL279" s="37">
        <f t="shared" si="319"/>
        <v>0.33517325297015249</v>
      </c>
      <c r="AM279" s="37">
        <f t="shared" si="320"/>
        <v>3.1313492489702395E-2</v>
      </c>
      <c r="AN279" s="37">
        <f t="shared" si="321"/>
        <v>0.14843620125061535</v>
      </c>
      <c r="AO279" s="104">
        <f t="shared" si="322"/>
        <v>0.1240322790458354</v>
      </c>
      <c r="AP279" s="37">
        <f t="shared" si="323"/>
        <v>0.30537187476581951</v>
      </c>
      <c r="AQ279" s="37">
        <f t="shared" si="324"/>
        <v>6.0628204376965089E-2</v>
      </c>
      <c r="AR279" s="37">
        <f t="shared" si="325"/>
        <v>0.10483319883405355</v>
      </c>
      <c r="AS279" s="37">
        <f t="shared" si="326"/>
        <v>0.13206605558733248</v>
      </c>
      <c r="AT279" s="37">
        <f t="shared" si="327"/>
        <v>8.0321766069761602E-2</v>
      </c>
      <c r="AU279" s="37">
        <f t="shared" si="328"/>
        <v>0.22144270294251414</v>
      </c>
      <c r="AV279" s="37">
        <f t="shared" si="329"/>
        <v>7.9390262216774241E-2</v>
      </c>
      <c r="AW279" s="37">
        <f t="shared" si="330"/>
        <v>8.0747515983938284E-2</v>
      </c>
      <c r="AX279" s="37">
        <f t="shared" si="331"/>
        <v>4.8814770550555837E-2</v>
      </c>
      <c r="AY279" s="37">
        <f t="shared" si="332"/>
        <v>5.2170181780817462E-2</v>
      </c>
      <c r="AZ279" s="37">
        <f t="shared" si="333"/>
        <v>8.8502537321429042E-3</v>
      </c>
      <c r="BA279" s="104">
        <f t="shared" si="334"/>
        <v>8.2440025911025699E-2</v>
      </c>
      <c r="BB279" s="110">
        <f t="shared" si="335"/>
        <v>0.10418164323007439</v>
      </c>
      <c r="BC279" s="40" t="s">
        <v>37</v>
      </c>
      <c r="BD279" s="64">
        <v>400428.5263602442</v>
      </c>
      <c r="BE279" s="37">
        <f t="shared" si="300"/>
        <v>0.54842438737990984</v>
      </c>
      <c r="BF279" s="37">
        <f t="shared" si="301"/>
        <v>0.33473066845858335</v>
      </c>
      <c r="BG279" s="37">
        <f t="shared" si="302"/>
        <v>2.3363524485603784</v>
      </c>
      <c r="BH279" s="37">
        <f t="shared" si="303"/>
        <v>0.75136126470802556</v>
      </c>
      <c r="BI279" s="37">
        <f t="shared" si="304"/>
        <v>0.33484975237479042</v>
      </c>
      <c r="BJ279" s="37">
        <f t="shared" si="305"/>
        <v>0.75236752688937036</v>
      </c>
      <c r="BK279" s="37">
        <f t="shared" si="306"/>
        <v>1.3029170092492703</v>
      </c>
      <c r="BL279" s="37">
        <f t="shared" si="307"/>
        <v>1.0587542190011305</v>
      </c>
      <c r="BM279" s="37">
        <f t="shared" si="308"/>
        <v>2.0982442981743752</v>
      </c>
      <c r="BN279" s="37">
        <f t="shared" si="309"/>
        <v>0.39964741171040435</v>
      </c>
      <c r="BO279" s="37">
        <f t="shared" si="310"/>
        <v>0.40793249689832961</v>
      </c>
      <c r="BP279" s="103">
        <f t="shared" si="350"/>
        <v>10.325581483404568</v>
      </c>
      <c r="BQ279" s="33">
        <f t="shared" si="351"/>
        <v>2.348212142476366</v>
      </c>
      <c r="BR279" s="33">
        <f t="shared" si="336"/>
        <v>0.24851048664727263</v>
      </c>
      <c r="BS279" s="33">
        <f t="shared" si="337"/>
        <v>0.34743919940770196</v>
      </c>
      <c r="BT279" s="33">
        <f t="shared" si="338"/>
        <v>0.77266922574177832</v>
      </c>
      <c r="BU279" s="33">
        <f t="shared" si="339"/>
        <v>0.27882336383150164</v>
      </c>
      <c r="BV279" s="33">
        <f t="shared" si="340"/>
        <v>0.68532262992947757</v>
      </c>
      <c r="BW279" s="33">
        <f t="shared" si="341"/>
        <v>0.28382708793766842</v>
      </c>
      <c r="BX279" s="33">
        <f t="shared" si="342"/>
        <v>0.36655981654167002</v>
      </c>
      <c r="BY279" s="33">
        <f t="shared" si="343"/>
        <v>0.31771055447182345</v>
      </c>
      <c r="BZ279" s="33">
        <f t="shared" si="344"/>
        <v>0.38218490679009165</v>
      </c>
      <c r="CA279" s="33">
        <f t="shared" si="345"/>
        <v>0.23488628156738683</v>
      </c>
      <c r="CB279" s="107">
        <f t="shared" si="346"/>
        <v>6.2661456953427379</v>
      </c>
      <c r="CC279" s="60">
        <f t="shared" si="347"/>
        <v>16.591727178747306</v>
      </c>
    </row>
    <row r="280" spans="1:81" x14ac:dyDescent="0.2">
      <c r="A280" s="22" t="s">
        <v>38</v>
      </c>
      <c r="B280" s="22">
        <v>10844.900211695951</v>
      </c>
      <c r="C280" s="22">
        <v>0</v>
      </c>
      <c r="D280" s="22">
        <v>32438.728066842763</v>
      </c>
      <c r="E280" s="22">
        <v>131694.73458385532</v>
      </c>
      <c r="F280" s="22">
        <v>0</v>
      </c>
      <c r="G280" s="22">
        <v>0</v>
      </c>
      <c r="H280" s="22">
        <v>69676.084545940364</v>
      </c>
      <c r="I280" s="22">
        <v>0</v>
      </c>
      <c r="J280" s="22">
        <v>0</v>
      </c>
      <c r="K280" s="22">
        <v>26112.21636812597</v>
      </c>
      <c r="L280" s="22">
        <v>0</v>
      </c>
      <c r="M280" s="89">
        <v>270766.66377646034</v>
      </c>
      <c r="N280" s="28">
        <f>'GDP by Eco_Activity N''MN'!M280</f>
        <v>0</v>
      </c>
      <c r="O280" s="28">
        <f>'GDP by Eco_Activity N''MN'!N280</f>
        <v>0</v>
      </c>
      <c r="P280" s="28">
        <f>'GDP by Eco_Activity N''MN'!O280</f>
        <v>0</v>
      </c>
      <c r="Q280" s="28">
        <f>'GDP by Eco_Activity N''MN'!P280</f>
        <v>43187.655710293628</v>
      </c>
      <c r="R280" s="28">
        <f>'GDP by Eco_Activity N''MN'!Q280</f>
        <v>0</v>
      </c>
      <c r="S280" s="28">
        <f>'GDP by Eco_Activity N''MN'!R280</f>
        <v>0</v>
      </c>
      <c r="T280" s="28">
        <f>'GDP by Eco_Activity N''MN'!S280</f>
        <v>0</v>
      </c>
      <c r="U280" s="28">
        <f>'GDP by Eco_Activity N''MN'!T280</f>
        <v>47045.1337387362</v>
      </c>
      <c r="V280" s="28">
        <f>'GDP by Eco_Activity N''MN'!U280</f>
        <v>50577.543465166098</v>
      </c>
      <c r="W280" s="28">
        <f>'GDP by Eco_Activity N''MN'!V280</f>
        <v>20814.530600996623</v>
      </c>
      <c r="X280" s="28">
        <f>'GDP by Eco_Activity N''MN'!W280</f>
        <v>0</v>
      </c>
      <c r="Y280" s="90">
        <f t="shared" si="348"/>
        <v>161624.86351519256</v>
      </c>
      <c r="Z280" s="98">
        <f t="shared" si="349"/>
        <v>432391.52729165286</v>
      </c>
      <c r="AA280" s="93"/>
      <c r="AB280" s="22" t="s">
        <v>38</v>
      </c>
      <c r="AD280" s="37">
        <f t="shared" si="311"/>
        <v>0.21087284216916771</v>
      </c>
      <c r="AE280" s="37">
        <f t="shared" si="312"/>
        <v>0</v>
      </c>
      <c r="AF280" s="37">
        <f t="shared" si="313"/>
        <v>1.4012719333322396</v>
      </c>
      <c r="AG280" s="37">
        <f t="shared" si="314"/>
        <v>3.2454614793196037</v>
      </c>
      <c r="AH280" s="37">
        <f t="shared" si="315"/>
        <v>0</v>
      </c>
      <c r="AI280" s="37">
        <f t="shared" si="316"/>
        <v>0</v>
      </c>
      <c r="AJ280" s="37">
        <f t="shared" si="317"/>
        <v>2.4793318890761205</v>
      </c>
      <c r="AK280" s="37">
        <f t="shared" si="318"/>
        <v>0</v>
      </c>
      <c r="AL280" s="37">
        <f t="shared" si="319"/>
        <v>0</v>
      </c>
      <c r="AM280" s="37">
        <f t="shared" si="320"/>
        <v>0.51094391422186614</v>
      </c>
      <c r="AN280" s="37">
        <f t="shared" si="321"/>
        <v>0</v>
      </c>
      <c r="AO280" s="104">
        <f t="shared" si="322"/>
        <v>0.81225125406823484</v>
      </c>
      <c r="AP280" s="37">
        <f t="shared" si="323"/>
        <v>0</v>
      </c>
      <c r="AQ280" s="37">
        <f t="shared" si="324"/>
        <v>0</v>
      </c>
      <c r="AR280" s="37">
        <f t="shared" si="325"/>
        <v>0</v>
      </c>
      <c r="AS280" s="37">
        <f t="shared" si="326"/>
        <v>1.8434536107678707</v>
      </c>
      <c r="AT280" s="37">
        <f t="shared" si="327"/>
        <v>0</v>
      </c>
      <c r="AU280" s="37">
        <f t="shared" si="328"/>
        <v>0</v>
      </c>
      <c r="AV280" s="37">
        <f t="shared" si="329"/>
        <v>0</v>
      </c>
      <c r="AW280" s="37">
        <f t="shared" si="330"/>
        <v>2.5880580614745878</v>
      </c>
      <c r="AX280" s="37">
        <f t="shared" si="331"/>
        <v>1.9406728623925884</v>
      </c>
      <c r="AY280" s="37">
        <f t="shared" si="332"/>
        <v>0.70956213288840375</v>
      </c>
      <c r="AZ280" s="37">
        <f t="shared" si="333"/>
        <v>0</v>
      </c>
      <c r="BA280" s="104">
        <f t="shared" si="334"/>
        <v>0.53103212336992578</v>
      </c>
      <c r="BB280" s="110">
        <f t="shared" si="335"/>
        <v>0.67803446783587296</v>
      </c>
      <c r="BC280" s="35" t="s">
        <v>38</v>
      </c>
      <c r="BD280" s="64">
        <v>667917.80702194525</v>
      </c>
      <c r="BE280" s="37">
        <f t="shared" si="300"/>
        <v>1.623687839683488</v>
      </c>
      <c r="BF280" s="37">
        <f t="shared" si="301"/>
        <v>0</v>
      </c>
      <c r="BG280" s="37">
        <f t="shared" si="302"/>
        <v>4.8566946001152127</v>
      </c>
      <c r="BH280" s="37">
        <f t="shared" si="303"/>
        <v>19.717206698088276</v>
      </c>
      <c r="BI280" s="37">
        <f t="shared" si="304"/>
        <v>0</v>
      </c>
      <c r="BJ280" s="37">
        <f t="shared" si="305"/>
        <v>0</v>
      </c>
      <c r="BK280" s="37">
        <f t="shared" si="306"/>
        <v>10.431835146993031</v>
      </c>
      <c r="BL280" s="37">
        <f t="shared" si="307"/>
        <v>0</v>
      </c>
      <c r="BM280" s="37">
        <f t="shared" si="308"/>
        <v>0</v>
      </c>
      <c r="BN280" s="37">
        <f t="shared" si="309"/>
        <v>3.9094954639033932</v>
      </c>
      <c r="BO280" s="37">
        <f t="shared" si="310"/>
        <v>0</v>
      </c>
      <c r="BP280" s="103">
        <f t="shared" si="350"/>
        <v>40.5389197487834</v>
      </c>
      <c r="BQ280" s="33">
        <f t="shared" si="351"/>
        <v>0</v>
      </c>
      <c r="BR280" s="33">
        <f t="shared" si="336"/>
        <v>0</v>
      </c>
      <c r="BS280" s="33">
        <f t="shared" si="337"/>
        <v>0</v>
      </c>
      <c r="BT280" s="33">
        <f t="shared" si="338"/>
        <v>6.4660135208634504</v>
      </c>
      <c r="BU280" s="33">
        <f t="shared" si="339"/>
        <v>0</v>
      </c>
      <c r="BV280" s="33">
        <f t="shared" si="340"/>
        <v>0</v>
      </c>
      <c r="BW280" s="33">
        <f t="shared" si="341"/>
        <v>0</v>
      </c>
      <c r="BX280" s="33">
        <f t="shared" si="342"/>
        <v>7.043551353795614</v>
      </c>
      <c r="BY280" s="33">
        <f t="shared" si="343"/>
        <v>7.5724202788778641</v>
      </c>
      <c r="BZ280" s="33">
        <f t="shared" si="344"/>
        <v>3.1163311386774772</v>
      </c>
      <c r="CA280" s="33">
        <f t="shared" si="345"/>
        <v>0</v>
      </c>
      <c r="CB280" s="107">
        <f t="shared" si="346"/>
        <v>24.198316292214404</v>
      </c>
      <c r="CC280" s="60">
        <f t="shared" si="347"/>
        <v>64.7372360409978</v>
      </c>
    </row>
    <row r="281" spans="1:81" x14ac:dyDescent="0.2">
      <c r="A281" s="22" t="s">
        <v>39</v>
      </c>
      <c r="B281" s="22">
        <v>6367.4233492961603</v>
      </c>
      <c r="C281" s="22">
        <v>4066.7922584422581</v>
      </c>
      <c r="D281" s="22">
        <v>2683.7830086047702</v>
      </c>
      <c r="E281" s="22">
        <v>4634.5214360352302</v>
      </c>
      <c r="F281" s="22">
        <v>2274.7270081135598</v>
      </c>
      <c r="G281" s="22">
        <v>5603.8948883855601</v>
      </c>
      <c r="H281" s="22">
        <v>3104.1108011361898</v>
      </c>
      <c r="I281" s="22">
        <v>3464.7209663500198</v>
      </c>
      <c r="J281" s="22">
        <v>2898.1213520155102</v>
      </c>
      <c r="K281" s="22">
        <v>6430.0801095648103</v>
      </c>
      <c r="L281" s="22">
        <v>2026.7165170599501</v>
      </c>
      <c r="M281" s="89">
        <v>43554.891695004015</v>
      </c>
      <c r="N281" s="28">
        <f>'GDP by Eco_Activity N''MN'!M281</f>
        <v>6545.6154171329854</v>
      </c>
      <c r="O281" s="28">
        <f>'GDP by Eco_Activity N''MN'!N281</f>
        <v>3868.2652160133921</v>
      </c>
      <c r="P281" s="28">
        <f>'GDP by Eco_Activity N''MN'!O281</f>
        <v>4267.1223679620216</v>
      </c>
      <c r="Q281" s="28">
        <f>'GDP by Eco_Activity N''MN'!P281</f>
        <v>3670.9094245627566</v>
      </c>
      <c r="R281" s="28">
        <f>'GDP by Eco_Activity N''MN'!Q281</f>
        <v>3495.7943405577271</v>
      </c>
      <c r="S281" s="28">
        <f>'GDP by Eco_Activity N''MN'!R281</f>
        <v>4025.0445849618186</v>
      </c>
      <c r="T281" s="28">
        <f>'GDP by Eco_Activity N''MN'!S281</f>
        <v>2764.4033699034612</v>
      </c>
      <c r="U281" s="28">
        <f>'GDP by Eco_Activity N''MN'!T281</f>
        <v>3631.4261148156415</v>
      </c>
      <c r="V281" s="28">
        <f>'GDP by Eco_Activity N''MN'!U281</f>
        <v>4008.8011164696427</v>
      </c>
      <c r="W281" s="28">
        <f>'GDP by Eco_Activity N''MN'!V281</f>
        <v>4916.2404961013781</v>
      </c>
      <c r="X281" s="28">
        <f>'GDP by Eco_Activity N''MN'!W281</f>
        <v>14139.204152339536</v>
      </c>
      <c r="Y281" s="90">
        <f t="shared" si="348"/>
        <v>55332.826600820372</v>
      </c>
      <c r="Z281" s="98">
        <f t="shared" si="349"/>
        <v>98887.718295824394</v>
      </c>
      <c r="AA281" s="93"/>
      <c r="AB281" s="22" t="s">
        <v>39</v>
      </c>
      <c r="AD281" s="37">
        <f t="shared" si="311"/>
        <v>0.12381088186614354</v>
      </c>
      <c r="AE281" s="37">
        <f t="shared" si="312"/>
        <v>0.12886809079169792</v>
      </c>
      <c r="AF281" s="37">
        <f t="shared" si="313"/>
        <v>0.11593271466632596</v>
      </c>
      <c r="AG281" s="37">
        <f t="shared" si="314"/>
        <v>0.11421231716865643</v>
      </c>
      <c r="AH281" s="37">
        <f t="shared" si="315"/>
        <v>8.4516912542969461E-2</v>
      </c>
      <c r="AI281" s="37">
        <f t="shared" si="316"/>
        <v>0.18840236916752143</v>
      </c>
      <c r="AJ281" s="37">
        <f t="shared" si="317"/>
        <v>0.11045570293790265</v>
      </c>
      <c r="AK281" s="37">
        <f t="shared" si="318"/>
        <v>0.23569795417337705</v>
      </c>
      <c r="AL281" s="37">
        <f t="shared" si="319"/>
        <v>0.11561251810452816</v>
      </c>
      <c r="AM281" s="37">
        <f t="shared" si="320"/>
        <v>0.12581889846591363</v>
      </c>
      <c r="AN281" s="37">
        <f t="shared" si="321"/>
        <v>0.18417027042220438</v>
      </c>
      <c r="AO281" s="104">
        <f t="shared" si="322"/>
        <v>0.13065683532327355</v>
      </c>
      <c r="AP281" s="37">
        <f t="shared" si="323"/>
        <v>0.21257744461733291</v>
      </c>
      <c r="AQ281" s="37">
        <f t="shared" si="324"/>
        <v>0.23567918072376454</v>
      </c>
      <c r="AR281" s="37">
        <f t="shared" si="325"/>
        <v>0.32153637457582196</v>
      </c>
      <c r="AS281" s="37">
        <f t="shared" si="326"/>
        <v>0.1566917935742248</v>
      </c>
      <c r="AT281" s="37">
        <f t="shared" si="327"/>
        <v>0.25149245051213864</v>
      </c>
      <c r="AU281" s="37">
        <f t="shared" si="328"/>
        <v>0.32479698376723626</v>
      </c>
      <c r="AV281" s="37">
        <f t="shared" si="329"/>
        <v>0.19310334634058984</v>
      </c>
      <c r="AW281" s="37">
        <f t="shared" si="330"/>
        <v>0.19977287519876941</v>
      </c>
      <c r="AX281" s="37">
        <f t="shared" si="331"/>
        <v>0.15381869115133776</v>
      </c>
      <c r="AY281" s="37">
        <f t="shared" si="332"/>
        <v>0.16759340669633024</v>
      </c>
      <c r="AZ281" s="37">
        <f t="shared" si="333"/>
        <v>0.13304483690242647</v>
      </c>
      <c r="BA281" s="104">
        <f t="shared" si="334"/>
        <v>0.18180066954321997</v>
      </c>
      <c r="BB281" s="110">
        <f t="shared" si="335"/>
        <v>0.1550661315456062</v>
      </c>
      <c r="BC281" s="35" t="s">
        <v>39</v>
      </c>
      <c r="BD281" s="64">
        <v>163750.90674368764</v>
      </c>
      <c r="BE281" s="37">
        <f t="shared" si="300"/>
        <v>3.8884812767863437</v>
      </c>
      <c r="BF281" s="37">
        <f t="shared" si="301"/>
        <v>2.4835235048852806</v>
      </c>
      <c r="BG281" s="37">
        <f t="shared" si="302"/>
        <v>1.6389423802126373</v>
      </c>
      <c r="BH281" s="37">
        <f t="shared" si="303"/>
        <v>2.8302264263424508</v>
      </c>
      <c r="BI281" s="37">
        <f t="shared" si="304"/>
        <v>1.3891385723280871</v>
      </c>
      <c r="BJ281" s="37">
        <f t="shared" si="305"/>
        <v>3.4222069360245433</v>
      </c>
      <c r="BK281" s="37">
        <f t="shared" si="306"/>
        <v>1.8956296871045257</v>
      </c>
      <c r="BL281" s="37">
        <f t="shared" si="307"/>
        <v>2.1158484158950039</v>
      </c>
      <c r="BM281" s="37">
        <f t="shared" si="308"/>
        <v>1.7698353002416143</v>
      </c>
      <c r="BN281" s="37">
        <f t="shared" si="309"/>
        <v>3.9267447353006371</v>
      </c>
      <c r="BO281" s="37">
        <f t="shared" si="310"/>
        <v>1.2376826225654332</v>
      </c>
      <c r="BP281" s="103">
        <f t="shared" si="350"/>
        <v>26.598259857686557</v>
      </c>
      <c r="BQ281" s="33">
        <f t="shared" si="351"/>
        <v>3.9973002576276171</v>
      </c>
      <c r="BR281" s="33">
        <f t="shared" si="336"/>
        <v>2.362286287713951</v>
      </c>
      <c r="BS281" s="33">
        <f t="shared" si="337"/>
        <v>2.6058618256332271</v>
      </c>
      <c r="BT281" s="33">
        <f t="shared" si="338"/>
        <v>2.241764334354909</v>
      </c>
      <c r="BU281" s="33">
        <f t="shared" si="339"/>
        <v>2.1348244172043249</v>
      </c>
      <c r="BV281" s="33">
        <f t="shared" si="340"/>
        <v>2.4580288836275273</v>
      </c>
      <c r="BW281" s="33">
        <f t="shared" si="341"/>
        <v>1.6881759160152099</v>
      </c>
      <c r="BX281" s="33">
        <f t="shared" si="342"/>
        <v>2.2176525229870996</v>
      </c>
      <c r="BY281" s="33">
        <f t="shared" si="343"/>
        <v>2.4481092631410277</v>
      </c>
      <c r="BZ281" s="33">
        <f t="shared" si="344"/>
        <v>3.0022676477734325</v>
      </c>
      <c r="CA281" s="33">
        <f t="shared" si="345"/>
        <v>8.634580677144605</v>
      </c>
      <c r="CB281" s="107">
        <f t="shared" si="346"/>
        <v>33.790852033222933</v>
      </c>
      <c r="CC281" s="60">
        <f t="shared" si="347"/>
        <v>60.38911189090949</v>
      </c>
    </row>
    <row r="282" spans="1:81" x14ac:dyDescent="0.2">
      <c r="A282" s="22" t="s">
        <v>40</v>
      </c>
      <c r="B282" s="22">
        <v>66601.997675547842</v>
      </c>
      <c r="C282" s="22">
        <v>59351.705688761635</v>
      </c>
      <c r="D282" s="22">
        <v>36740.029790446795</v>
      </c>
      <c r="E282" s="22">
        <v>39884.700034610687</v>
      </c>
      <c r="F282" s="22">
        <v>43130.113337113296</v>
      </c>
      <c r="G282" s="22">
        <v>32174.272631644137</v>
      </c>
      <c r="H282" s="22">
        <v>19466.492053332393</v>
      </c>
      <c r="I282" s="22">
        <v>11608.078925142501</v>
      </c>
      <c r="J282" s="22">
        <v>20750.359847016396</v>
      </c>
      <c r="K282" s="22">
        <v>259145.24127254487</v>
      </c>
      <c r="L282" s="22">
        <v>44052.792586807205</v>
      </c>
      <c r="M282" s="89">
        <v>632905.78384296771</v>
      </c>
      <c r="N282" s="28">
        <f>'GDP by Eco_Activity N''MN'!M282</f>
        <v>129477.47555531442</v>
      </c>
      <c r="O282" s="28">
        <f>'GDP by Eco_Activity N''MN'!N282</f>
        <v>44114.068954206901</v>
      </c>
      <c r="P282" s="28">
        <f>'GDP by Eco_Activity N''MN'!O282</f>
        <v>42154.302366156997</v>
      </c>
      <c r="Q282" s="28">
        <f>'GDP by Eco_Activity N''MN'!P282</f>
        <v>35323.354182197501</v>
      </c>
      <c r="R282" s="28">
        <f>'GDP by Eco_Activity N''MN'!Q282</f>
        <v>15920.883037078698</v>
      </c>
      <c r="S282" s="28">
        <f>'GDP by Eco_Activity N''MN'!R282</f>
        <v>38570.338036534202</v>
      </c>
      <c r="T282" s="28">
        <f>'GDP by Eco_Activity N''MN'!S282</f>
        <v>28389.7974209516</v>
      </c>
      <c r="U282" s="28">
        <f>'GDP by Eco_Activity N''MN'!T282</f>
        <v>36809.864768803702</v>
      </c>
      <c r="V282" s="28">
        <f>'GDP by Eco_Activity N''MN'!U282</f>
        <v>39644.037223501102</v>
      </c>
      <c r="W282" s="28">
        <f>'GDP by Eco_Activity N''MN'!V282</f>
        <v>35017.880757151397</v>
      </c>
      <c r="X282" s="28">
        <f>'GDP by Eco_Activity N''MN'!W282</f>
        <v>1739807.9426626507</v>
      </c>
      <c r="Y282" s="90">
        <f t="shared" si="348"/>
        <v>2185229.9449645472</v>
      </c>
      <c r="Z282" s="98">
        <f t="shared" si="349"/>
        <v>2818135.728807515</v>
      </c>
      <c r="AA282" s="93"/>
      <c r="AB282" s="22" t="s">
        <v>40</v>
      </c>
      <c r="AD282" s="37">
        <f t="shared" si="311"/>
        <v>1.2950375079376368</v>
      </c>
      <c r="AE282" s="37">
        <f t="shared" si="312"/>
        <v>1.8807306868119105</v>
      </c>
      <c r="AF282" s="37">
        <f t="shared" si="313"/>
        <v>1.587077411576028</v>
      </c>
      <c r="AG282" s="37">
        <f t="shared" si="314"/>
        <v>0.98291141240824542</v>
      </c>
      <c r="AH282" s="37">
        <f t="shared" si="315"/>
        <v>1.6024885640691293</v>
      </c>
      <c r="AI282" s="37">
        <f t="shared" si="316"/>
        <v>1.0816957331956369</v>
      </c>
      <c r="AJ282" s="37">
        <f t="shared" si="317"/>
        <v>0.69268953373020659</v>
      </c>
      <c r="AK282" s="37">
        <f t="shared" si="318"/>
        <v>0.78967411260869191</v>
      </c>
      <c r="AL282" s="37">
        <f t="shared" si="319"/>
        <v>0.82777808866432123</v>
      </c>
      <c r="AM282" s="37">
        <f t="shared" si="320"/>
        <v>5.0707562338289058</v>
      </c>
      <c r="AN282" s="37">
        <f t="shared" si="321"/>
        <v>4.0031324831432133</v>
      </c>
      <c r="AO282" s="104">
        <f t="shared" si="322"/>
        <v>1.8986034302136352</v>
      </c>
      <c r="AP282" s="37">
        <f t="shared" si="323"/>
        <v>4.2049508159322295</v>
      </c>
      <c r="AQ282" s="37">
        <f t="shared" si="324"/>
        <v>2.6877080678128831</v>
      </c>
      <c r="AR282" s="37">
        <f t="shared" si="325"/>
        <v>3.1764126703637459</v>
      </c>
      <c r="AS282" s="37">
        <f t="shared" si="326"/>
        <v>1.5077679892702291</v>
      </c>
      <c r="AT282" s="37">
        <f t="shared" si="327"/>
        <v>1.1453711229114405</v>
      </c>
      <c r="AU282" s="37">
        <f t="shared" si="328"/>
        <v>3.1123952027646546</v>
      </c>
      <c r="AV282" s="37">
        <f t="shared" si="329"/>
        <v>1.9831276953292998</v>
      </c>
      <c r="AW282" s="37">
        <f t="shared" si="330"/>
        <v>2.0249930159780014</v>
      </c>
      <c r="AX282" s="37">
        <f t="shared" si="331"/>
        <v>1.5211515214913087</v>
      </c>
      <c r="AY282" s="37">
        <f t="shared" si="332"/>
        <v>1.1937507809129464</v>
      </c>
      <c r="AZ282" s="37">
        <f t="shared" si="333"/>
        <v>16.370968371285453</v>
      </c>
      <c r="BA282" s="104">
        <f t="shared" si="334"/>
        <v>7.179757325004581</v>
      </c>
      <c r="BB282" s="110">
        <f t="shared" si="335"/>
        <v>4.4191271996928201</v>
      </c>
      <c r="BC282" s="35" t="s">
        <v>40</v>
      </c>
      <c r="BD282" s="64">
        <v>4281776.1069893064</v>
      </c>
      <c r="BE282" s="37">
        <f t="shared" si="300"/>
        <v>1.5554759523000481</v>
      </c>
      <c r="BF282" s="37">
        <f t="shared" si="301"/>
        <v>1.3861468747018224</v>
      </c>
      <c r="BG282" s="37">
        <f t="shared" si="302"/>
        <v>0.85805583646642902</v>
      </c>
      <c r="BH282" s="37">
        <f t="shared" si="303"/>
        <v>0.93149896300054946</v>
      </c>
      <c r="BI282" s="37">
        <f t="shared" si="304"/>
        <v>1.0072949229342087</v>
      </c>
      <c r="BJ282" s="37">
        <f t="shared" si="305"/>
        <v>0.75142351743064861</v>
      </c>
      <c r="BK282" s="37">
        <f t="shared" si="306"/>
        <v>0.4546359166598295</v>
      </c>
      <c r="BL282" s="37">
        <f t="shared" si="307"/>
        <v>0.27110429492551447</v>
      </c>
      <c r="BM282" s="37">
        <f t="shared" si="308"/>
        <v>0.48462038482453096</v>
      </c>
      <c r="BN282" s="37">
        <f t="shared" si="309"/>
        <v>6.0522837905870928</v>
      </c>
      <c r="BO282" s="37">
        <f t="shared" si="310"/>
        <v>1.0288439069688431</v>
      </c>
      <c r="BP282" s="103">
        <f t="shared" si="350"/>
        <v>14.781384360799516</v>
      </c>
      <c r="BQ282" s="33">
        <f t="shared" si="351"/>
        <v>3.0239198015039461</v>
      </c>
      <c r="BR282" s="33">
        <f t="shared" si="336"/>
        <v>1.0302750039218032</v>
      </c>
      <c r="BS282" s="33">
        <f t="shared" si="337"/>
        <v>0.98450505848138392</v>
      </c>
      <c r="BT282" s="33">
        <f t="shared" si="338"/>
        <v>0.82496966911786551</v>
      </c>
      <c r="BU282" s="33">
        <f t="shared" si="339"/>
        <v>0.37182894759701313</v>
      </c>
      <c r="BV282" s="33">
        <f t="shared" si="340"/>
        <v>0.90080230896646774</v>
      </c>
      <c r="BW282" s="33">
        <f t="shared" si="341"/>
        <v>0.66303787754361676</v>
      </c>
      <c r="BX282" s="33">
        <f t="shared" si="342"/>
        <v>0.85968681801735403</v>
      </c>
      <c r="BY282" s="33">
        <f t="shared" si="343"/>
        <v>0.92587833256364416</v>
      </c>
      <c r="BZ282" s="33">
        <f t="shared" si="344"/>
        <v>0.81783540012730638</v>
      </c>
      <c r="CA282" s="118">
        <f t="shared" si="345"/>
        <v>40.632856534060622</v>
      </c>
      <c r="CB282" s="107">
        <f t="shared" si="346"/>
        <v>51.03559575190102</v>
      </c>
      <c r="CC282" s="60">
        <f t="shared" si="347"/>
        <v>65.816980112700534</v>
      </c>
    </row>
    <row r="283" spans="1:81" x14ac:dyDescent="0.2">
      <c r="A283" s="22" t="s">
        <v>41</v>
      </c>
      <c r="B283" s="22">
        <v>192458.45137226721</v>
      </c>
      <c r="C283" s="22">
        <v>110781.43679223303</v>
      </c>
      <c r="D283" s="22">
        <v>113315.83006958</v>
      </c>
      <c r="E283" s="22">
        <v>206136.387903375</v>
      </c>
      <c r="F283" s="22">
        <v>324907.30850979203</v>
      </c>
      <c r="G283" s="22">
        <v>408086.29704230797</v>
      </c>
      <c r="H283" s="22">
        <v>188043.04836731451</v>
      </c>
      <c r="I283" s="22">
        <v>141380.50880675801</v>
      </c>
      <c r="J283" s="22">
        <v>286405.93627055897</v>
      </c>
      <c r="K283" s="22">
        <v>217278.98806541087</v>
      </c>
      <c r="L283" s="22">
        <v>146803.753382728</v>
      </c>
      <c r="M283" s="89">
        <v>2335597.9465823253</v>
      </c>
      <c r="N283" s="28">
        <f>'GDP by Eco_Activity N''MN'!M283</f>
        <v>690430.17650382617</v>
      </c>
      <c r="O283" s="28">
        <f>'GDP by Eco_Activity N''MN'!N283</f>
        <v>482150.35073800676</v>
      </c>
      <c r="P283" s="28">
        <f>'GDP by Eco_Activity N''MN'!O283</f>
        <v>254832.99879384559</v>
      </c>
      <c r="Q283" s="28">
        <f>'GDP by Eco_Activity N''MN'!P283</f>
        <v>415661.69474001689</v>
      </c>
      <c r="R283" s="28">
        <f>'GDP by Eco_Activity N''MN'!Q283</f>
        <v>310893.35973586183</v>
      </c>
      <c r="S283" s="28">
        <f>'GDP by Eco_Activity N''MN'!R283</f>
        <v>309874.63053164061</v>
      </c>
      <c r="T283" s="28">
        <f>'GDP by Eco_Activity N''MN'!S283</f>
        <v>503649.88520408788</v>
      </c>
      <c r="U283" s="28">
        <f>'GDP by Eco_Activity N''MN'!T283</f>
        <v>380403.06810685055</v>
      </c>
      <c r="V283" s="28">
        <f>'GDP by Eco_Activity N''MN'!U283</f>
        <v>445159.28105741588</v>
      </c>
      <c r="W283" s="28">
        <f>'GDP by Eco_Activity N''MN'!V283</f>
        <v>400737.20808066591</v>
      </c>
      <c r="X283" s="28">
        <f>'GDP by Eco_Activity N''MN'!W283</f>
        <v>2134637.4125825204</v>
      </c>
      <c r="Y283" s="90">
        <f t="shared" si="348"/>
        <v>6328430.0660747392</v>
      </c>
      <c r="Z283" s="98">
        <f t="shared" si="349"/>
        <v>8664028.0126570649</v>
      </c>
      <c r="AA283" s="93"/>
      <c r="AB283" s="22" t="s">
        <v>41</v>
      </c>
      <c r="AD283" s="37">
        <f t="shared" si="311"/>
        <v>3.7422438056716691</v>
      </c>
      <c r="AE283" s="37">
        <f t="shared" si="312"/>
        <v>3.5104306655793067</v>
      </c>
      <c r="AF283" s="37">
        <f t="shared" si="313"/>
        <v>4.8949604914087637</v>
      </c>
      <c r="AG283" s="37">
        <f t="shared" si="314"/>
        <v>5.0799882663532223</v>
      </c>
      <c r="AH283" s="37">
        <f t="shared" si="315"/>
        <v>12.071849712052487</v>
      </c>
      <c r="AI283" s="37">
        <f t="shared" si="316"/>
        <v>13.719819289779995</v>
      </c>
      <c r="AJ283" s="37">
        <f t="shared" si="317"/>
        <v>6.6912647198016275</v>
      </c>
      <c r="AK283" s="37">
        <f t="shared" si="318"/>
        <v>9.617829836625738</v>
      </c>
      <c r="AL283" s="37">
        <f t="shared" si="319"/>
        <v>11.425370945663262</v>
      </c>
      <c r="AM283" s="37">
        <f t="shared" si="320"/>
        <v>4.2515493543405665</v>
      </c>
      <c r="AN283" s="37">
        <f t="shared" si="321"/>
        <v>13.340241090407941</v>
      </c>
      <c r="AO283" s="104">
        <f t="shared" si="322"/>
        <v>7.0063734384853609</v>
      </c>
      <c r="AP283" s="37">
        <f t="shared" si="323"/>
        <v>22.422625414825166</v>
      </c>
      <c r="AQ283" s="37">
        <f t="shared" si="324"/>
        <v>29.375648592347126</v>
      </c>
      <c r="AR283" s="37">
        <f t="shared" si="325"/>
        <v>19.20218627186723</v>
      </c>
      <c r="AS283" s="37">
        <f t="shared" si="326"/>
        <v>17.742409015355349</v>
      </c>
      <c r="AT283" s="37">
        <f t="shared" si="327"/>
        <v>22.366113469778533</v>
      </c>
      <c r="AU283" s="37">
        <f t="shared" si="328"/>
        <v>25.005026209819821</v>
      </c>
      <c r="AV283" s="37">
        <f t="shared" si="329"/>
        <v>35.181724662837354</v>
      </c>
      <c r="AW283" s="37">
        <f t="shared" si="330"/>
        <v>20.926823855810952</v>
      </c>
      <c r="AX283" s="37">
        <f t="shared" si="331"/>
        <v>17.080871805988668</v>
      </c>
      <c r="AY283" s="37">
        <f t="shared" si="332"/>
        <v>13.661031014547428</v>
      </c>
      <c r="AZ283" s="37">
        <f t="shared" si="333"/>
        <v>20.086171989805152</v>
      </c>
      <c r="BA283" s="104">
        <f t="shared" si="334"/>
        <v>20.79259083346329</v>
      </c>
      <c r="BB283" s="110">
        <f t="shared" si="335"/>
        <v>13.586088653662742</v>
      </c>
      <c r="BC283" s="35" t="s">
        <v>75</v>
      </c>
      <c r="BD283" s="64">
        <v>21573729.245444223</v>
      </c>
      <c r="BE283" s="37">
        <f t="shared" si="300"/>
        <v>0.89209635099554763</v>
      </c>
      <c r="BF283" s="37">
        <f t="shared" si="301"/>
        <v>0.51350156262680924</v>
      </c>
      <c r="BG283" s="37">
        <f t="shared" si="302"/>
        <v>0.52524915270969752</v>
      </c>
      <c r="BH283" s="37">
        <f t="shared" si="303"/>
        <v>0.95549724184521934</v>
      </c>
      <c r="BI283" s="37">
        <f t="shared" si="304"/>
        <v>1.506032196906353</v>
      </c>
      <c r="BJ283" s="37">
        <f t="shared" si="305"/>
        <v>1.8915890359033987</v>
      </c>
      <c r="BK283" s="37">
        <f t="shared" si="306"/>
        <v>0.87162977818044141</v>
      </c>
      <c r="BL283" s="37">
        <f t="shared" si="307"/>
        <v>0.65533643812005138</v>
      </c>
      <c r="BM283" s="37">
        <f t="shared" si="308"/>
        <v>1.3275680482132683</v>
      </c>
      <c r="BN283" s="37">
        <f t="shared" si="309"/>
        <v>1.0071461711298439</v>
      </c>
      <c r="BO283" s="37">
        <f t="shared" si="310"/>
        <v>0.68047462593296848</v>
      </c>
      <c r="BP283" s="103">
        <f t="shared" si="350"/>
        <v>10.826120602563599</v>
      </c>
      <c r="BQ283" s="33">
        <f t="shared" si="351"/>
        <v>3.2003283653410359</v>
      </c>
      <c r="BR283" s="33">
        <f t="shared" si="336"/>
        <v>2.2348957162323875</v>
      </c>
      <c r="BS283" s="33">
        <f t="shared" si="337"/>
        <v>1.1812190460657574</v>
      </c>
      <c r="BT283" s="33">
        <f t="shared" si="338"/>
        <v>1.9267030285354729</v>
      </c>
      <c r="BU283" s="33">
        <f t="shared" si="339"/>
        <v>1.4410737995217675</v>
      </c>
      <c r="BV283" s="33">
        <f t="shared" si="340"/>
        <v>1.4363517174346554</v>
      </c>
      <c r="BW283" s="33">
        <f t="shared" si="341"/>
        <v>2.3345518036036577</v>
      </c>
      <c r="BX283" s="33">
        <f t="shared" si="342"/>
        <v>1.7632698722553088</v>
      </c>
      <c r="BY283" s="33">
        <f t="shared" si="343"/>
        <v>2.06343222348274</v>
      </c>
      <c r="BZ283" s="33">
        <f t="shared" si="344"/>
        <v>1.8575240447373771</v>
      </c>
      <c r="CA283" s="33">
        <f t="shared" si="345"/>
        <v>9.8946148266568095</v>
      </c>
      <c r="CB283" s="107">
        <f t="shared" si="346"/>
        <v>29.333964443866972</v>
      </c>
      <c r="CC283" s="60">
        <f t="shared" si="347"/>
        <v>40.160085046430567</v>
      </c>
    </row>
    <row r="284" spans="1:81" x14ac:dyDescent="0.2">
      <c r="A284" s="22" t="s">
        <v>42</v>
      </c>
      <c r="B284" s="22">
        <v>22701.169940626602</v>
      </c>
      <c r="C284" s="22">
        <v>13027.26257979963</v>
      </c>
      <c r="D284" s="22">
        <v>10210.5493379121</v>
      </c>
      <c r="E284" s="22">
        <v>10829.590186710149</v>
      </c>
      <c r="F284" s="22">
        <v>22340.562770563502</v>
      </c>
      <c r="G284" s="22">
        <v>23567.472329353801</v>
      </c>
      <c r="H284" s="22">
        <v>8160.3399115008997</v>
      </c>
      <c r="I284" s="22">
        <v>13199.176050309001</v>
      </c>
      <c r="J284" s="22">
        <v>10686.3694244245</v>
      </c>
      <c r="K284" s="22">
        <v>12072.160811351499</v>
      </c>
      <c r="L284" s="22">
        <v>2669.8023009017002</v>
      </c>
      <c r="M284" s="89">
        <v>149464.45564345337</v>
      </c>
      <c r="N284" s="28">
        <f>'GDP by Eco_Activity N''MN'!M284</f>
        <v>23081.793197749343</v>
      </c>
      <c r="O284" s="28">
        <f>'GDP by Eco_Activity N''MN'!N284</f>
        <v>7032.6991419832402</v>
      </c>
      <c r="P284" s="28">
        <f>'GDP by Eco_Activity N''MN'!O284</f>
        <v>5556.7095122507217</v>
      </c>
      <c r="Q284" s="28">
        <f>'GDP by Eco_Activity N''MN'!P284</f>
        <v>6562.1699945806504</v>
      </c>
      <c r="R284" s="28">
        <f>'GDP by Eco_Activity N''MN'!Q284</f>
        <v>4378.4684184267653</v>
      </c>
      <c r="S284" s="28">
        <f>'GDP by Eco_Activity N''MN'!R284</f>
        <v>3799.046773608979</v>
      </c>
      <c r="T284" s="28">
        <f>'GDP by Eco_Activity N''MN'!S284</f>
        <v>5973.4671168276409</v>
      </c>
      <c r="U284" s="28">
        <f>'GDP by Eco_Activity N''MN'!T284</f>
        <v>5296.6419496722083</v>
      </c>
      <c r="V284" s="28">
        <f>'GDP by Eco_Activity N''MN'!U284</f>
        <v>10129.266034962904</v>
      </c>
      <c r="W284" s="28">
        <f>'GDP by Eco_Activity N''MN'!V284</f>
        <v>3476.7060895254172</v>
      </c>
      <c r="X284" s="28">
        <f>'GDP by Eco_Activity N''MN'!W284</f>
        <v>340975.44330261857</v>
      </c>
      <c r="Y284" s="90">
        <f t="shared" si="348"/>
        <v>416262.41153220646</v>
      </c>
      <c r="Z284" s="98">
        <f t="shared" si="349"/>
        <v>565726.86717565986</v>
      </c>
      <c r="AA284" s="93"/>
      <c r="AB284" s="22" t="s">
        <v>42</v>
      </c>
      <c r="AD284" s="37">
        <f t="shared" si="311"/>
        <v>0.44141118244522748</v>
      </c>
      <c r="AE284" s="37">
        <f t="shared" si="312"/>
        <v>0.41280654388379151</v>
      </c>
      <c r="AF284" s="37">
        <f t="shared" si="313"/>
        <v>0.44107019799413705</v>
      </c>
      <c r="AG284" s="37">
        <f t="shared" si="314"/>
        <v>0.26688248318239227</v>
      </c>
      <c r="AH284" s="37">
        <f t="shared" si="315"/>
        <v>0.83005801711840999</v>
      </c>
      <c r="AI284" s="37">
        <f t="shared" si="316"/>
        <v>0.79233599319337689</v>
      </c>
      <c r="AJ284" s="37">
        <f t="shared" si="317"/>
        <v>0.29037497012256558</v>
      </c>
      <c r="AK284" s="37">
        <f t="shared" si="318"/>
        <v>0.89791322939042695</v>
      </c>
      <c r="AL284" s="37">
        <f t="shared" si="319"/>
        <v>0.42630308689238827</v>
      </c>
      <c r="AM284" s="37">
        <f t="shared" si="320"/>
        <v>0.23621882612756684</v>
      </c>
      <c r="AN284" s="37">
        <f t="shared" si="321"/>
        <v>0.24260828171675927</v>
      </c>
      <c r="AO284" s="104">
        <f t="shared" si="322"/>
        <v>0.44836646373590788</v>
      </c>
      <c r="AP284" s="37">
        <f t="shared" si="323"/>
        <v>0.7496115036517742</v>
      </c>
      <c r="AQ284" s="37">
        <f t="shared" si="324"/>
        <v>0.4284765080734303</v>
      </c>
      <c r="AR284" s="37">
        <f t="shared" si="325"/>
        <v>0.41870939642009886</v>
      </c>
      <c r="AS284" s="37">
        <f t="shared" si="326"/>
        <v>0.28010448291359763</v>
      </c>
      <c r="AT284" s="37">
        <f t="shared" si="327"/>
        <v>0.3149932875812354</v>
      </c>
      <c r="AU284" s="37">
        <f t="shared" si="328"/>
        <v>0.30656031435501524</v>
      </c>
      <c r="AV284" s="37">
        <f t="shared" si="329"/>
        <v>0.41726779169538308</v>
      </c>
      <c r="AW284" s="37">
        <f t="shared" si="330"/>
        <v>0.29138012387680129</v>
      </c>
      <c r="AX284" s="37">
        <f t="shared" si="331"/>
        <v>0.38866244509376208</v>
      </c>
      <c r="AY284" s="37">
        <f t="shared" si="332"/>
        <v>0.11852003946664245</v>
      </c>
      <c r="AZ284" s="37">
        <f t="shared" si="333"/>
        <v>3.2084565547788024</v>
      </c>
      <c r="BA284" s="104">
        <f t="shared" si="334"/>
        <v>1.3676652680003973</v>
      </c>
      <c r="BB284" s="110">
        <f t="shared" si="335"/>
        <v>0.88711801946843793</v>
      </c>
      <c r="BC284" s="35" t="s">
        <v>42</v>
      </c>
      <c r="BD284" s="64">
        <v>984203.20437916042</v>
      </c>
      <c r="BE284" s="37">
        <f t="shared" si="300"/>
        <v>2.3065531426456385</v>
      </c>
      <c r="BF284" s="37">
        <f t="shared" si="301"/>
        <v>1.3236354567670079</v>
      </c>
      <c r="BG284" s="37">
        <f t="shared" si="302"/>
        <v>1.0374432121822807</v>
      </c>
      <c r="BH284" s="37">
        <f t="shared" si="303"/>
        <v>1.1003408786442126</v>
      </c>
      <c r="BI284" s="37">
        <f t="shared" si="304"/>
        <v>2.2699136388868011</v>
      </c>
      <c r="BJ284" s="37">
        <f t="shared" si="305"/>
        <v>2.3945738262679468</v>
      </c>
      <c r="BK284" s="37">
        <f t="shared" si="306"/>
        <v>0.82913161379600231</v>
      </c>
      <c r="BL284" s="37">
        <f t="shared" si="307"/>
        <v>1.3411027307755108</v>
      </c>
      <c r="BM284" s="37">
        <f t="shared" si="308"/>
        <v>1.0857889282290547</v>
      </c>
      <c r="BN284" s="37">
        <f t="shared" si="309"/>
        <v>1.2265923091529325</v>
      </c>
      <c r="BO284" s="37">
        <f t="shared" si="310"/>
        <v>0.27126535343743602</v>
      </c>
      <c r="BP284" s="103">
        <f t="shared" si="350"/>
        <v>15.186341090784824</v>
      </c>
      <c r="BQ284" s="33">
        <f t="shared" si="351"/>
        <v>2.3452263816098258</v>
      </c>
      <c r="BR284" s="33">
        <f t="shared" si="336"/>
        <v>0.71455763511961912</v>
      </c>
      <c r="BS284" s="33">
        <f t="shared" si="337"/>
        <v>0.56458965867276545</v>
      </c>
      <c r="BT284" s="33">
        <f t="shared" si="338"/>
        <v>0.66674950512075359</v>
      </c>
      <c r="BU284" s="33">
        <f t="shared" si="339"/>
        <v>0.44487443232708451</v>
      </c>
      <c r="BV284" s="33">
        <f t="shared" si="340"/>
        <v>0.38600227643085494</v>
      </c>
      <c r="BW284" s="33">
        <f t="shared" si="341"/>
        <v>0.6069343292369922</v>
      </c>
      <c r="BX284" s="33">
        <f t="shared" si="342"/>
        <v>0.53816548514626639</v>
      </c>
      <c r="BY284" s="33">
        <f t="shared" si="343"/>
        <v>1.0291844194261173</v>
      </c>
      <c r="BZ284" s="33">
        <f t="shared" si="344"/>
        <v>0.35325084027932402</v>
      </c>
      <c r="CA284" s="33">
        <f t="shared" si="345"/>
        <v>34.64482149473465</v>
      </c>
      <c r="CB284" s="107">
        <f t="shared" si="346"/>
        <v>42.294356458104254</v>
      </c>
      <c r="CC284" s="60">
        <f t="shared" si="347"/>
        <v>57.480697548889076</v>
      </c>
    </row>
    <row r="285" spans="1:81" x14ac:dyDescent="0.2">
      <c r="A285" s="22" t="s">
        <v>43</v>
      </c>
      <c r="B285" s="27">
        <v>24344.387215526956</v>
      </c>
      <c r="C285" s="28">
        <v>24565.395137637945</v>
      </c>
      <c r="D285" s="28">
        <v>18619.209237473198</v>
      </c>
      <c r="E285" s="28">
        <v>74354.382254093376</v>
      </c>
      <c r="F285" s="28">
        <v>43852.528529807299</v>
      </c>
      <c r="G285" s="28">
        <v>44196.417417589153</v>
      </c>
      <c r="H285" s="28">
        <v>62478.484634123248</v>
      </c>
      <c r="I285" s="28">
        <v>31673.985439742039</v>
      </c>
      <c r="J285" s="28">
        <v>75076.361722096321</v>
      </c>
      <c r="K285" s="28">
        <v>97258.904094585349</v>
      </c>
      <c r="L285" s="28">
        <v>3348.2547182502676</v>
      </c>
      <c r="M285" s="90">
        <v>499768.31040092517</v>
      </c>
      <c r="N285" s="28">
        <f>'GDP by Eco_Activity N''MN'!M285</f>
        <v>61286.383518968636</v>
      </c>
      <c r="O285" s="28">
        <f>'GDP by Eco_Activity N''MN'!N285</f>
        <v>10149.006067854527</v>
      </c>
      <c r="P285" s="28">
        <f>'GDP by Eco_Activity N''MN'!O285</f>
        <v>13687.697294493973</v>
      </c>
      <c r="Q285" s="28">
        <f>'GDP by Eco_Activity N''MN'!P285</f>
        <v>69380.643448242467</v>
      </c>
      <c r="R285" s="28">
        <f>'GDP by Eco_Activity N''MN'!Q285</f>
        <v>15533.740735630838</v>
      </c>
      <c r="S285" s="28">
        <f>'GDP by Eco_Activity N''MN'!R285</f>
        <v>12313.630837578252</v>
      </c>
      <c r="T285" s="28">
        <f>'GDP by Eco_Activity N''MN'!S285</f>
        <v>6027.7500820207124</v>
      </c>
      <c r="U285" s="28">
        <f>'GDP by Eco_Activity N''MN'!T285</f>
        <v>10635.426722029479</v>
      </c>
      <c r="V285" s="28">
        <f>'GDP by Eco_Activity N''MN'!U285</f>
        <v>15864.207144994942</v>
      </c>
      <c r="W285" s="28">
        <f>'GDP by Eco_Activity N''MN'!V285</f>
        <v>28216.737500855845</v>
      </c>
      <c r="X285" s="28">
        <f>'GDP by Eco_Activity N''MN'!W285</f>
        <v>186005.10910432338</v>
      </c>
      <c r="Y285" s="90">
        <f t="shared" si="348"/>
        <v>429100.332456993</v>
      </c>
      <c r="Z285" s="98">
        <f t="shared" si="349"/>
        <v>928868.64285791817</v>
      </c>
      <c r="AA285" s="94"/>
      <c r="AB285" s="22" t="s">
        <v>43</v>
      </c>
      <c r="AD285" s="71">
        <f t="shared" si="311"/>
        <v>0.47336259650121021</v>
      </c>
      <c r="AE285" s="37">
        <f t="shared" si="312"/>
        <v>0.77842569026224306</v>
      </c>
      <c r="AF285" s="37">
        <f t="shared" si="313"/>
        <v>0.80430327821577074</v>
      </c>
      <c r="AG285" s="37">
        <f t="shared" si="314"/>
        <v>1.8323760945097671</v>
      </c>
      <c r="AH285" s="37">
        <f t="shared" si="315"/>
        <v>1.6293297197079615</v>
      </c>
      <c r="AI285" s="37">
        <f t="shared" si="316"/>
        <v>1.4858790030926807</v>
      </c>
      <c r="AJ285" s="37">
        <f t="shared" si="317"/>
        <v>2.2232147564549045</v>
      </c>
      <c r="AK285" s="37">
        <f t="shared" si="318"/>
        <v>2.1547171160883427</v>
      </c>
      <c r="AL285" s="37">
        <f t="shared" si="319"/>
        <v>2.9949633485090565</v>
      </c>
      <c r="AM285" s="37">
        <f t="shared" si="320"/>
        <v>1.9030879819024324</v>
      </c>
      <c r="AN285" s="37">
        <f t="shared" si="321"/>
        <v>0.30426010333063913</v>
      </c>
      <c r="AO285" s="104">
        <f t="shared" si="322"/>
        <v>1.4992149742696848</v>
      </c>
      <c r="AP285" s="37">
        <f t="shared" si="323"/>
        <v>1.9903556759841778</v>
      </c>
      <c r="AQ285" s="37">
        <f t="shared" si="324"/>
        <v>0.6183416342113055</v>
      </c>
      <c r="AR285" s="37">
        <f t="shared" si="325"/>
        <v>1.0313959115413984</v>
      </c>
      <c r="AS285" s="37">
        <f t="shared" si="326"/>
        <v>2.9614943339370989</v>
      </c>
      <c r="AT285" s="37">
        <f t="shared" si="327"/>
        <v>1.1175195513935068</v>
      </c>
      <c r="AU285" s="37">
        <f t="shared" si="328"/>
        <v>0.99363623702731774</v>
      </c>
      <c r="AV285" s="37">
        <f t="shared" si="329"/>
        <v>0.4210596486805806</v>
      </c>
      <c r="AW285" s="37">
        <f t="shared" si="330"/>
        <v>0.5850786187160294</v>
      </c>
      <c r="AX285" s="37">
        <f t="shared" si="331"/>
        <v>0.6087135550754883</v>
      </c>
      <c r="AY285" s="37">
        <f t="shared" si="332"/>
        <v>0.96190151140380897</v>
      </c>
      <c r="AZ285" s="37">
        <f t="shared" si="333"/>
        <v>1.7502413245591331</v>
      </c>
      <c r="BA285" s="104">
        <f t="shared" si="334"/>
        <v>1.4098453401753928</v>
      </c>
      <c r="BB285" s="110">
        <f t="shared" si="335"/>
        <v>1.4565617413793304</v>
      </c>
      <c r="BC285" s="35" t="s">
        <v>43</v>
      </c>
      <c r="BD285" s="64">
        <v>1787490.8920297096</v>
      </c>
      <c r="BE285" s="71">
        <f t="shared" si="300"/>
        <v>1.3619306998472993</v>
      </c>
      <c r="BF285" s="37">
        <f t="shared" si="301"/>
        <v>1.3742948424058121</v>
      </c>
      <c r="BG285" s="37">
        <f t="shared" si="302"/>
        <v>1.0416393907512973</v>
      </c>
      <c r="BH285" s="37">
        <f t="shared" si="303"/>
        <v>4.1597069157462059</v>
      </c>
      <c r="BI285" s="37">
        <f t="shared" si="304"/>
        <v>2.4533008098302762</v>
      </c>
      <c r="BJ285" s="37">
        <f t="shared" si="305"/>
        <v>2.4725394470348201</v>
      </c>
      <c r="BK285" s="37">
        <f t="shared" si="306"/>
        <v>3.4953176496009131</v>
      </c>
      <c r="BL285" s="37">
        <f t="shared" si="307"/>
        <v>1.7719802423035558</v>
      </c>
      <c r="BM285" s="37">
        <f t="shared" si="308"/>
        <v>4.2000975812999268</v>
      </c>
      <c r="BN285" s="37">
        <f t="shared" si="309"/>
        <v>5.4410852960569276</v>
      </c>
      <c r="BO285" s="37">
        <f t="shared" si="310"/>
        <v>0.18731590371620291</v>
      </c>
      <c r="BP285" s="103">
        <f t="shared" si="350"/>
        <v>27.959208778593236</v>
      </c>
      <c r="BQ285" s="33">
        <f t="shared" si="351"/>
        <v>3.4286263383069593</v>
      </c>
      <c r="BR285" s="33">
        <f t="shared" si="336"/>
        <v>0.56777945628188642</v>
      </c>
      <c r="BS285" s="33">
        <f t="shared" si="337"/>
        <v>0.7657492049624649</v>
      </c>
      <c r="BT285" s="33">
        <f t="shared" si="338"/>
        <v>3.8814543759414746</v>
      </c>
      <c r="BU285" s="33">
        <f t="shared" si="339"/>
        <v>0.86902488873619699</v>
      </c>
      <c r="BV285" s="33">
        <f t="shared" si="340"/>
        <v>0.68887796253865263</v>
      </c>
      <c r="BW285" s="33">
        <f t="shared" si="341"/>
        <v>0.33721850605773751</v>
      </c>
      <c r="BX285" s="33">
        <f t="shared" si="342"/>
        <v>0.59499193922900895</v>
      </c>
      <c r="BY285" s="33">
        <f t="shared" si="343"/>
        <v>0.88751261423105843</v>
      </c>
      <c r="BZ285" s="33">
        <f t="shared" si="344"/>
        <v>1.5785667846852929</v>
      </c>
      <c r="CA285" s="33">
        <f t="shared" si="345"/>
        <v>10.40593325167174</v>
      </c>
      <c r="CB285" s="107">
        <f t="shared" si="346"/>
        <v>24.005735322642472</v>
      </c>
      <c r="CC285" s="60">
        <f t="shared" si="347"/>
        <v>51.964944101235709</v>
      </c>
    </row>
    <row r="286" spans="1:81" x14ac:dyDescent="0.2">
      <c r="A286" s="22" t="s">
        <v>44</v>
      </c>
      <c r="B286" s="22">
        <v>20936.210872692973</v>
      </c>
      <c r="C286" s="22">
        <v>21224.872436823072</v>
      </c>
      <c r="D286" s="22">
        <v>10035.800379589746</v>
      </c>
      <c r="E286" s="22">
        <v>69028.60203564413</v>
      </c>
      <c r="F286" s="22">
        <v>41304.720669263428</v>
      </c>
      <c r="G286" s="22">
        <v>31234.555817753429</v>
      </c>
      <c r="H286" s="22">
        <v>61123.398915109879</v>
      </c>
      <c r="I286" s="22">
        <v>31047.613090507268</v>
      </c>
      <c r="J286" s="22">
        <v>72969.519675458389</v>
      </c>
      <c r="K286" s="22">
        <v>76796.347268497397</v>
      </c>
      <c r="L286" s="22">
        <v>3106.5482615905803</v>
      </c>
      <c r="M286" s="89">
        <v>438808.1894229303</v>
      </c>
      <c r="N286" s="28">
        <f>'GDP by Eco_Activity N''MN'!M286</f>
        <v>57273.203481165096</v>
      </c>
      <c r="O286" s="28">
        <f>'GDP by Eco_Activity N''MN'!N286</f>
        <v>9432.3602526701598</v>
      </c>
      <c r="P286" s="28">
        <f>'GDP by Eco_Activity N''MN'!O286</f>
        <v>12850.93791929661</v>
      </c>
      <c r="Q286" s="28">
        <f>'GDP by Eco_Activity N''MN'!P286</f>
        <v>63754.342885324208</v>
      </c>
      <c r="R286" s="28">
        <f>'GDP by Eco_Activity N''MN'!Q286</f>
        <v>14511.429202483077</v>
      </c>
      <c r="S286" s="28">
        <f>'GDP by Eco_Activity N''MN'!R286</f>
        <v>11538.215091943066</v>
      </c>
      <c r="T286" s="28">
        <f>'GDP by Eco_Activity N''MN'!S286</f>
        <v>5573.9173454645152</v>
      </c>
      <c r="U286" s="28">
        <f>'GDP by Eco_Activity N''MN'!T286</f>
        <v>9817.2423381769586</v>
      </c>
      <c r="V286" s="28">
        <f>'GDP by Eco_Activity N''MN'!U286</f>
        <v>14490.810519330929</v>
      </c>
      <c r="W286" s="28">
        <f>'GDP by Eco_Activity N''MN'!V286</f>
        <v>26053.76803105657</v>
      </c>
      <c r="X286" s="28">
        <f>'GDP by Eco_Activity N''MN'!W286</f>
        <v>145842.81882954008</v>
      </c>
      <c r="Y286" s="90">
        <f t="shared" si="348"/>
        <v>371139.04589645122</v>
      </c>
      <c r="Z286" s="98">
        <f t="shared" si="349"/>
        <v>809947.23531938158</v>
      </c>
      <c r="AA286" s="93"/>
      <c r="AB286" s="22" t="s">
        <v>44</v>
      </c>
      <c r="AD286" s="37">
        <f t="shared" si="311"/>
        <v>0.40709256929966614</v>
      </c>
      <c r="AE286" s="37">
        <f t="shared" si="312"/>
        <v>0.67257155379714795</v>
      </c>
      <c r="AF286" s="37">
        <f t="shared" si="313"/>
        <v>0.43352147998732793</v>
      </c>
      <c r="AG286" s="37">
        <f t="shared" si="314"/>
        <v>1.7011285195712749</v>
      </c>
      <c r="AH286" s="37">
        <f t="shared" si="315"/>
        <v>1.5346665564546036</v>
      </c>
      <c r="AI286" s="37">
        <f t="shared" si="316"/>
        <v>1.0501025506663748</v>
      </c>
      <c r="AJ286" s="37">
        <f t="shared" si="317"/>
        <v>2.1749958122149153</v>
      </c>
      <c r="AK286" s="37">
        <f t="shared" si="318"/>
        <v>2.1121062730509781</v>
      </c>
      <c r="AL286" s="37">
        <f t="shared" si="319"/>
        <v>2.9109167249641481</v>
      </c>
      <c r="AM286" s="37">
        <f t="shared" si="320"/>
        <v>1.5026922923021053</v>
      </c>
      <c r="AN286" s="37">
        <f t="shared" si="321"/>
        <v>0.28229593463161301</v>
      </c>
      <c r="AO286" s="104">
        <f t="shared" si="322"/>
        <v>1.3163455839912483</v>
      </c>
      <c r="AP286" s="37">
        <f t="shared" si="323"/>
        <v>1.8600223913563383</v>
      </c>
      <c r="AQ286" s="37">
        <f t="shared" si="324"/>
        <v>0.57467903892373851</v>
      </c>
      <c r="AR286" s="37">
        <f t="shared" si="325"/>
        <v>0.96834438578405557</v>
      </c>
      <c r="AS286" s="37">
        <f t="shared" si="326"/>
        <v>2.7213371890910807</v>
      </c>
      <c r="AT286" s="37">
        <f t="shared" si="327"/>
        <v>1.043972995843808</v>
      </c>
      <c r="AU286" s="37">
        <f t="shared" si="328"/>
        <v>0.93106483190825617</v>
      </c>
      <c r="AV286" s="37">
        <f t="shared" si="329"/>
        <v>0.38935782793255802</v>
      </c>
      <c r="AW286" s="37">
        <f t="shared" si="330"/>
        <v>0.54006846522891938</v>
      </c>
      <c r="AX286" s="37">
        <f t="shared" si="331"/>
        <v>0.55601598658714602</v>
      </c>
      <c r="AY286" s="37">
        <f t="shared" si="332"/>
        <v>0.88816642413310254</v>
      </c>
      <c r="AZ286" s="37">
        <f t="shared" si="333"/>
        <v>1.3723285862136505</v>
      </c>
      <c r="BA286" s="104">
        <f t="shared" si="334"/>
        <v>1.2194086437038498</v>
      </c>
      <c r="BB286" s="110">
        <f t="shared" si="335"/>
        <v>1.2700807208567035</v>
      </c>
      <c r="BC286" s="40" t="s">
        <v>44</v>
      </c>
      <c r="BD286" s="64">
        <v>1564813.7204661099</v>
      </c>
      <c r="BE286" s="37">
        <f t="shared" si="300"/>
        <v>1.3379363050610726</v>
      </c>
      <c r="BF286" s="37">
        <f t="shared" si="301"/>
        <v>1.3563833291607921</v>
      </c>
      <c r="BG286" s="37">
        <f t="shared" si="302"/>
        <v>0.64134153786690917</v>
      </c>
      <c r="BH286" s="37">
        <f t="shared" si="303"/>
        <v>4.4112983630462184</v>
      </c>
      <c r="BI286" s="37">
        <f t="shared" si="304"/>
        <v>2.6395934627260313</v>
      </c>
      <c r="BJ286" s="37">
        <f t="shared" si="305"/>
        <v>1.9960558505615362</v>
      </c>
      <c r="BK286" s="37">
        <f t="shared" si="306"/>
        <v>3.9061134316296187</v>
      </c>
      <c r="BL286" s="37">
        <f t="shared" si="307"/>
        <v>1.9841092063826702</v>
      </c>
      <c r="BM286" s="37">
        <f t="shared" si="308"/>
        <v>4.6631441634933397</v>
      </c>
      <c r="BN286" s="37">
        <f t="shared" si="309"/>
        <v>4.907698997272476</v>
      </c>
      <c r="BO286" s="37">
        <f t="shared" si="310"/>
        <v>0.19852511650174151</v>
      </c>
      <c r="BP286" s="103">
        <f t="shared" si="350"/>
        <v>28.042199763702406</v>
      </c>
      <c r="BQ286" s="33">
        <f t="shared" si="351"/>
        <v>3.660065267328124</v>
      </c>
      <c r="BR286" s="33">
        <f t="shared" si="336"/>
        <v>0.6027784732013054</v>
      </c>
      <c r="BS286" s="33">
        <f t="shared" si="337"/>
        <v>0.82124394432512449</v>
      </c>
      <c r="BT286" s="33">
        <f t="shared" si="338"/>
        <v>4.0742448798527757</v>
      </c>
      <c r="BU286" s="33">
        <f t="shared" si="339"/>
        <v>0.92735825438446229</v>
      </c>
      <c r="BV286" s="33">
        <f t="shared" si="340"/>
        <v>0.73735390615735308</v>
      </c>
      <c r="BW286" s="33">
        <f t="shared" si="341"/>
        <v>0.35620325106839018</v>
      </c>
      <c r="BX286" s="33">
        <f t="shared" si="342"/>
        <v>0.62737450533426453</v>
      </c>
      <c r="BY286" s="33">
        <f t="shared" si="343"/>
        <v>0.92604060980591119</v>
      </c>
      <c r="BZ286" s="33">
        <f t="shared" si="344"/>
        <v>1.6649756894575256</v>
      </c>
      <c r="CA286" s="33">
        <f t="shared" si="345"/>
        <v>9.3201393189534389</v>
      </c>
      <c r="CB286" s="107">
        <f t="shared" si="346"/>
        <v>23.717778099868674</v>
      </c>
      <c r="CC286" s="60">
        <f t="shared" si="347"/>
        <v>51.759977863571081</v>
      </c>
    </row>
    <row r="287" spans="1:81" x14ac:dyDescent="0.2">
      <c r="A287" s="22" t="s">
        <v>45</v>
      </c>
      <c r="B287" s="22">
        <v>0</v>
      </c>
      <c r="C287" s="22">
        <v>0</v>
      </c>
      <c r="D287" s="22">
        <v>0</v>
      </c>
      <c r="E287" s="22">
        <v>0</v>
      </c>
      <c r="F287" s="22">
        <v>49.455419247969793</v>
      </c>
      <c r="G287" s="22">
        <v>12.893405390532161</v>
      </c>
      <c r="H287" s="22">
        <v>17.95867179395551</v>
      </c>
      <c r="I287" s="22">
        <v>8.9332880205829976</v>
      </c>
      <c r="J287" s="22">
        <v>5.8941281785289883</v>
      </c>
      <c r="K287" s="22">
        <v>3.4075428532120711</v>
      </c>
      <c r="L287" s="22">
        <v>10.130532806846698</v>
      </c>
      <c r="M287" s="89">
        <v>108.67298829162823</v>
      </c>
      <c r="N287" s="28">
        <f>'GDP by Eco_Activity N''MN'!M287</f>
        <v>0</v>
      </c>
      <c r="O287" s="28">
        <f>'GDP by Eco_Activity N''MN'!N287</f>
        <v>21.182023141588548</v>
      </c>
      <c r="P287" s="28">
        <f>'GDP by Eco_Activity N''MN'!O287</f>
        <v>0</v>
      </c>
      <c r="Q287" s="28">
        <f>'GDP by Eco_Activity N''MN'!P287</f>
        <v>0</v>
      </c>
      <c r="R287" s="28">
        <f>'GDP by Eco_Activity N''MN'!Q287</f>
        <v>0</v>
      </c>
      <c r="S287" s="28">
        <f>'GDP by Eco_Activity N''MN'!R287</f>
        <v>15.932565232586171</v>
      </c>
      <c r="T287" s="28">
        <f>'GDP by Eco_Activity N''MN'!S287</f>
        <v>16.577235502112778</v>
      </c>
      <c r="U287" s="28">
        <f>'GDP by Eco_Activity N''MN'!T287</f>
        <v>0</v>
      </c>
      <c r="V287" s="28">
        <f>'GDP by Eco_Activity N''MN'!U287</f>
        <v>32.970279498646526</v>
      </c>
      <c r="W287" s="28">
        <f>'GDP by Eco_Activity N''MN'!V287</f>
        <v>0</v>
      </c>
      <c r="X287" s="28">
        <f>'GDP by Eco_Activity N''MN'!W287</f>
        <v>0</v>
      </c>
      <c r="Y287" s="90">
        <f t="shared" si="348"/>
        <v>86.66210337493402</v>
      </c>
      <c r="Z287" s="98">
        <f t="shared" si="349"/>
        <v>195.33509166656225</v>
      </c>
      <c r="AA287" s="93"/>
      <c r="AB287" s="22" t="s">
        <v>45</v>
      </c>
      <c r="AD287" s="37">
        <f t="shared" si="311"/>
        <v>0</v>
      </c>
      <c r="AE287" s="37">
        <f t="shared" si="312"/>
        <v>0</v>
      </c>
      <c r="AF287" s="37">
        <f t="shared" si="313"/>
        <v>0</v>
      </c>
      <c r="AG287" s="37">
        <f t="shared" si="314"/>
        <v>0</v>
      </c>
      <c r="AH287" s="37">
        <f t="shared" si="315"/>
        <v>1.8375037217423695E-3</v>
      </c>
      <c r="AI287" s="37">
        <f t="shared" si="316"/>
        <v>4.3347496171780814E-4</v>
      </c>
      <c r="AJ287" s="37">
        <f t="shared" si="317"/>
        <v>6.3903573161962365E-4</v>
      </c>
      <c r="AK287" s="37">
        <f t="shared" si="318"/>
        <v>6.077135015900262E-4</v>
      </c>
      <c r="AL287" s="37">
        <f t="shared" si="319"/>
        <v>2.3512990588771775E-4</v>
      </c>
      <c r="AM287" s="37">
        <f t="shared" si="320"/>
        <v>6.6676197024169898E-5</v>
      </c>
      <c r="AN287" s="37">
        <f t="shared" si="321"/>
        <v>9.2057421492005372E-4</v>
      </c>
      <c r="AO287" s="104">
        <f t="shared" si="322"/>
        <v>3.2599940403332453E-4</v>
      </c>
      <c r="AP287" s="37">
        <f t="shared" si="323"/>
        <v>0</v>
      </c>
      <c r="AQ287" s="37">
        <f t="shared" si="324"/>
        <v>1.290542809581784E-3</v>
      </c>
      <c r="AR287" s="37">
        <f t="shared" si="325"/>
        <v>0</v>
      </c>
      <c r="AS287" s="37">
        <f t="shared" si="326"/>
        <v>0</v>
      </c>
      <c r="AT287" s="37">
        <f t="shared" si="327"/>
        <v>0</v>
      </c>
      <c r="AU287" s="37">
        <f t="shared" si="328"/>
        <v>1.2856625614913063E-3</v>
      </c>
      <c r="AV287" s="37">
        <f t="shared" si="329"/>
        <v>1.1579784930756307E-3</v>
      </c>
      <c r="AW287" s="37">
        <f t="shared" si="330"/>
        <v>0</v>
      </c>
      <c r="AX287" s="37">
        <f t="shared" si="331"/>
        <v>1.2650777856103197E-3</v>
      </c>
      <c r="AY287" s="37">
        <f t="shared" si="332"/>
        <v>0</v>
      </c>
      <c r="AZ287" s="37">
        <f t="shared" si="333"/>
        <v>0</v>
      </c>
      <c r="BA287" s="104">
        <f t="shared" si="334"/>
        <v>2.847356512481717E-4</v>
      </c>
      <c r="BB287" s="110">
        <f t="shared" si="335"/>
        <v>3.0630555079881133E-4</v>
      </c>
      <c r="BC287" s="40" t="s">
        <v>45</v>
      </c>
      <c r="BD287" s="64">
        <v>328.50555020020158</v>
      </c>
      <c r="BE287" s="37">
        <f t="shared" si="300"/>
        <v>0</v>
      </c>
      <c r="BF287" s="37">
        <f t="shared" si="301"/>
        <v>0</v>
      </c>
      <c r="BG287" s="37">
        <f t="shared" si="302"/>
        <v>0</v>
      </c>
      <c r="BH287" s="37">
        <f t="shared" si="303"/>
        <v>0</v>
      </c>
      <c r="BI287" s="37">
        <f t="shared" si="304"/>
        <v>15.054667788057191</v>
      </c>
      <c r="BJ287" s="37">
        <f t="shared" si="305"/>
        <v>3.9248668348752451</v>
      </c>
      <c r="BK287" s="37">
        <f t="shared" si="306"/>
        <v>5.4667788057190911</v>
      </c>
      <c r="BL287" s="37">
        <f t="shared" si="307"/>
        <v>2.7193720213064201</v>
      </c>
      <c r="BM287" s="37">
        <f t="shared" si="308"/>
        <v>1.7942248388001121</v>
      </c>
      <c r="BN287" s="37">
        <f t="shared" si="309"/>
        <v>1.0372862349313148</v>
      </c>
      <c r="BO287" s="37">
        <f t="shared" si="310"/>
        <v>3.0838239416876925</v>
      </c>
      <c r="BP287" s="103">
        <f t="shared" si="350"/>
        <v>33.081020465377073</v>
      </c>
      <c r="BQ287" s="33">
        <f t="shared" si="351"/>
        <v>0</v>
      </c>
      <c r="BR287" s="33">
        <f t="shared" si="336"/>
        <v>6.4479955144379018</v>
      </c>
      <c r="BS287" s="33">
        <f t="shared" si="337"/>
        <v>0</v>
      </c>
      <c r="BT287" s="33">
        <f t="shared" si="338"/>
        <v>0</v>
      </c>
      <c r="BU287" s="33">
        <f t="shared" si="339"/>
        <v>0</v>
      </c>
      <c r="BV287" s="33">
        <f t="shared" si="340"/>
        <v>4.8500140173815529</v>
      </c>
      <c r="BW287" s="33">
        <f t="shared" si="341"/>
        <v>5.046257359125315</v>
      </c>
      <c r="BX287" s="33">
        <f t="shared" si="342"/>
        <v>0</v>
      </c>
      <c r="BY287" s="33">
        <f t="shared" si="343"/>
        <v>10.036445192038126</v>
      </c>
      <c r="BZ287" s="33">
        <f t="shared" si="344"/>
        <v>0</v>
      </c>
      <c r="CA287" s="33">
        <f t="shared" si="345"/>
        <v>0</v>
      </c>
      <c r="CB287" s="107">
        <f t="shared" si="346"/>
        <v>26.380712082982896</v>
      </c>
      <c r="CC287" s="60">
        <f t="shared" si="347"/>
        <v>59.461732548359969</v>
      </c>
    </row>
    <row r="288" spans="1:81" x14ac:dyDescent="0.2">
      <c r="A288" s="22" t="s">
        <v>46</v>
      </c>
      <c r="B288" s="22">
        <v>188.59260072425749</v>
      </c>
      <c r="C288" s="22">
        <v>2828.8890108638625</v>
      </c>
      <c r="D288" s="22">
        <v>1927.7253596044566</v>
      </c>
      <c r="E288" s="22">
        <v>634.39016273508344</v>
      </c>
      <c r="F288" s="22">
        <v>0</v>
      </c>
      <c r="G288" s="22">
        <v>0</v>
      </c>
      <c r="H288" s="22">
        <v>0</v>
      </c>
      <c r="I288" s="22">
        <v>0</v>
      </c>
      <c r="J288" s="22">
        <v>0</v>
      </c>
      <c r="K288" s="22">
        <v>1910.2443283168534</v>
      </c>
      <c r="L288" s="22">
        <v>0</v>
      </c>
      <c r="M288" s="89">
        <v>7489.8414622445125</v>
      </c>
      <c r="N288" s="28">
        <f>'GDP by Eco_Activity N''MN'!M288</f>
        <v>103.72593039834163</v>
      </c>
      <c r="O288" s="28">
        <f>'GDP by Eco_Activity N''MN'!N288</f>
        <v>0</v>
      </c>
      <c r="P288" s="28">
        <f>'GDP by Eco_Activity N''MN'!O288</f>
        <v>0</v>
      </c>
      <c r="Q288" s="28">
        <f>'GDP by Eco_Activity N''MN'!P288</f>
        <v>0</v>
      </c>
      <c r="R288" s="28">
        <f>'GDP by Eco_Activity N''MN'!Q288</f>
        <v>0</v>
      </c>
      <c r="S288" s="28">
        <f>'GDP by Eco_Activity N''MN'!R288</f>
        <v>0</v>
      </c>
      <c r="T288" s="28">
        <f>'GDP by Eco_Activity N''MN'!S288</f>
        <v>0</v>
      </c>
      <c r="U288" s="28">
        <f>'GDP by Eco_Activity N''MN'!T288</f>
        <v>0</v>
      </c>
      <c r="V288" s="28">
        <f>'GDP by Eco_Activity N''MN'!U288</f>
        <v>78.338362552393946</v>
      </c>
      <c r="W288" s="28">
        <f>'GDP by Eco_Activity N''MN'!V288</f>
        <v>148.84288884954935</v>
      </c>
      <c r="X288" s="28">
        <f>'GDP by Eco_Activity N''MN'!W288</f>
        <v>0</v>
      </c>
      <c r="Y288" s="90">
        <f t="shared" si="348"/>
        <v>330.90718180028495</v>
      </c>
      <c r="Z288" s="98">
        <f t="shared" si="349"/>
        <v>7820.7486440447974</v>
      </c>
      <c r="AA288" s="93"/>
      <c r="AB288" s="22" t="s">
        <v>46</v>
      </c>
      <c r="AD288" s="37">
        <f t="shared" si="311"/>
        <v>3.6670745650484904E-3</v>
      </c>
      <c r="AE288" s="37">
        <f t="shared" si="312"/>
        <v>8.9641541225732327E-2</v>
      </c>
      <c r="AF288" s="37">
        <f t="shared" si="313"/>
        <v>8.3272914894207073E-2</v>
      </c>
      <c r="AG288" s="37">
        <f t="shared" si="314"/>
        <v>1.5633797680081361E-2</v>
      </c>
      <c r="AH288" s="37">
        <f t="shared" si="315"/>
        <v>0</v>
      </c>
      <c r="AI288" s="37">
        <f t="shared" si="316"/>
        <v>0</v>
      </c>
      <c r="AJ288" s="37">
        <f t="shared" si="317"/>
        <v>0</v>
      </c>
      <c r="AK288" s="37">
        <f t="shared" si="318"/>
        <v>0</v>
      </c>
      <c r="AL288" s="37">
        <f t="shared" si="319"/>
        <v>0</v>
      </c>
      <c r="AM288" s="37">
        <f t="shared" si="320"/>
        <v>3.7378202618668803E-2</v>
      </c>
      <c r="AN288" s="37">
        <f t="shared" si="321"/>
        <v>0</v>
      </c>
      <c r="AO288" s="104">
        <f t="shared" si="322"/>
        <v>2.2468176235693832E-2</v>
      </c>
      <c r="AP288" s="37">
        <f t="shared" si="323"/>
        <v>3.3686356162813988E-3</v>
      </c>
      <c r="AQ288" s="37">
        <f t="shared" si="324"/>
        <v>0</v>
      </c>
      <c r="AR288" s="37">
        <f t="shared" si="325"/>
        <v>0</v>
      </c>
      <c r="AS288" s="37">
        <f t="shared" si="326"/>
        <v>0</v>
      </c>
      <c r="AT288" s="37">
        <f t="shared" si="327"/>
        <v>0</v>
      </c>
      <c r="AU288" s="37">
        <f t="shared" si="328"/>
        <v>0</v>
      </c>
      <c r="AV288" s="37">
        <f t="shared" si="329"/>
        <v>0</v>
      </c>
      <c r="AW288" s="37">
        <f t="shared" si="330"/>
        <v>0</v>
      </c>
      <c r="AX288" s="37">
        <f t="shared" si="331"/>
        <v>3.0058623625010303E-3</v>
      </c>
      <c r="AY288" s="37">
        <f t="shared" si="332"/>
        <v>5.0740167867297939E-3</v>
      </c>
      <c r="AZ288" s="37">
        <f t="shared" si="333"/>
        <v>0</v>
      </c>
      <c r="BA288" s="104">
        <f t="shared" si="334"/>
        <v>1.087223460351109E-3</v>
      </c>
      <c r="BB288" s="110">
        <f t="shared" si="335"/>
        <v>1.2263739713304521E-2</v>
      </c>
      <c r="BC288" s="40" t="s">
        <v>46</v>
      </c>
      <c r="BD288" s="64">
        <v>9429.630036212875</v>
      </c>
      <c r="BE288" s="37">
        <f t="shared" ref="BE288:BE307" si="352">B288/$BD288*100</f>
        <v>2</v>
      </c>
      <c r="BF288" s="37">
        <f t="shared" ref="BF288:BF307" si="353">C288/$BD288*100</f>
        <v>30</v>
      </c>
      <c r="BG288" s="37">
        <f t="shared" ref="BG288:BG307" si="354">D288/$BD288*100</f>
        <v>20.443276694858213</v>
      </c>
      <c r="BH288" s="37">
        <f t="shared" ref="BH288:BH307" si="355">E288/$BD288*100</f>
        <v>6.7276251591930638</v>
      </c>
      <c r="BI288" s="37">
        <f t="shared" ref="BI288:BI307" si="356">F288/$BD288*100</f>
        <v>0</v>
      </c>
      <c r="BJ288" s="37">
        <f t="shared" ref="BJ288:BJ307" si="357">G288/$BD288*100</f>
        <v>0</v>
      </c>
      <c r="BK288" s="37">
        <f t="shared" ref="BK288:BK307" si="358">H288/$BD288*100</f>
        <v>0</v>
      </c>
      <c r="BL288" s="37">
        <f t="shared" ref="BL288:BL307" si="359">I288/$BD288*100</f>
        <v>0</v>
      </c>
      <c r="BM288" s="37">
        <f t="shared" ref="BM288:BM307" si="360">J288/$BD288*100</f>
        <v>0</v>
      </c>
      <c r="BN288" s="37">
        <f t="shared" ref="BN288:BN307" si="361">K288/$BD288*100</f>
        <v>20.257892631851814</v>
      </c>
      <c r="BO288" s="37">
        <f t="shared" ref="BO288:BO307" si="362">L288/$BD288*100</f>
        <v>0</v>
      </c>
      <c r="BP288" s="103">
        <f t="shared" si="350"/>
        <v>79.428794485903069</v>
      </c>
      <c r="BQ288" s="33">
        <f t="shared" si="351"/>
        <v>1.1000000000000001</v>
      </c>
      <c r="BR288" s="33">
        <f t="shared" si="336"/>
        <v>0</v>
      </c>
      <c r="BS288" s="33">
        <f t="shared" si="337"/>
        <v>0</v>
      </c>
      <c r="BT288" s="33">
        <f t="shared" si="338"/>
        <v>0</v>
      </c>
      <c r="BU288" s="33">
        <f t="shared" si="339"/>
        <v>0</v>
      </c>
      <c r="BV288" s="33">
        <f t="shared" si="340"/>
        <v>0</v>
      </c>
      <c r="BW288" s="33">
        <f t="shared" si="341"/>
        <v>0</v>
      </c>
      <c r="BX288" s="33">
        <f t="shared" si="342"/>
        <v>0</v>
      </c>
      <c r="BY288" s="33">
        <f t="shared" si="343"/>
        <v>0.83076814521406361</v>
      </c>
      <c r="BZ288" s="33">
        <f t="shared" si="344"/>
        <v>1.5784594759067301</v>
      </c>
      <c r="CA288" s="33">
        <f t="shared" si="345"/>
        <v>0</v>
      </c>
      <c r="CB288" s="107">
        <f t="shared" si="346"/>
        <v>3.509227621120794</v>
      </c>
      <c r="CC288" s="60">
        <f t="shared" si="347"/>
        <v>82.938022107023869</v>
      </c>
    </row>
    <row r="289" spans="1:81" s="42" customFormat="1" x14ac:dyDescent="0.2">
      <c r="A289" s="22" t="s">
        <v>47</v>
      </c>
      <c r="B289" s="26">
        <v>1794.3011883405438</v>
      </c>
      <c r="C289" s="22">
        <v>0</v>
      </c>
      <c r="D289" s="22">
        <v>1544.295599059199</v>
      </c>
      <c r="E289" s="22">
        <v>2239.1288667720642</v>
      </c>
      <c r="F289" s="22">
        <v>1385.7746640635426</v>
      </c>
      <c r="G289" s="22">
        <v>3116.9493824279075</v>
      </c>
      <c r="H289" s="22">
        <v>0</v>
      </c>
      <c r="I289" s="22">
        <v>0</v>
      </c>
      <c r="J289" s="22">
        <v>769.15390950467281</v>
      </c>
      <c r="K289" s="22">
        <v>10271.943607193254</v>
      </c>
      <c r="L289" s="22">
        <v>0</v>
      </c>
      <c r="M289" s="89">
        <v>21121.547217361185</v>
      </c>
      <c r="N289" s="28">
        <f>'GDP by Eco_Activity N''MN'!M289</f>
        <v>0</v>
      </c>
      <c r="O289" s="28">
        <f>'GDP by Eco_Activity N''MN'!N289</f>
        <v>0</v>
      </c>
      <c r="P289" s="28">
        <f>'GDP by Eco_Activity N''MN'!O289</f>
        <v>0</v>
      </c>
      <c r="Q289" s="28">
        <f>'GDP by Eco_Activity N''MN'!P289</f>
        <v>1573.7478018229388</v>
      </c>
      <c r="R289" s="28">
        <f>'GDP by Eco_Activity N''MN'!Q289</f>
        <v>0</v>
      </c>
      <c r="S289" s="28">
        <f>'GDP by Eco_Activity N''MN'!R289</f>
        <v>0</v>
      </c>
      <c r="T289" s="28">
        <f>'GDP by Eco_Activity N''MN'!S289</f>
        <v>0</v>
      </c>
      <c r="U289" s="28">
        <f>'GDP by Eco_Activity N''MN'!T289</f>
        <v>0</v>
      </c>
      <c r="V289" s="28">
        <f>'GDP by Eco_Activity N''MN'!U289</f>
        <v>198.96339444670633</v>
      </c>
      <c r="W289" s="28">
        <f>'GDP by Eco_Activity N''MN'!V289</f>
        <v>198.6928792485279</v>
      </c>
      <c r="X289" s="28">
        <f>'GDP by Eco_Activity N''MN'!W289</f>
        <v>30962.454705256052</v>
      </c>
      <c r="Y289" s="90">
        <f t="shared" si="348"/>
        <v>32933.858780774222</v>
      </c>
      <c r="Z289" s="98">
        <f t="shared" si="349"/>
        <v>54055.405998135408</v>
      </c>
      <c r="AA289" s="93"/>
      <c r="AB289" s="41" t="s">
        <v>47</v>
      </c>
      <c r="AD289" s="71">
        <f t="shared" ref="AD289:AD307" si="363">B289/B$309*100</f>
        <v>3.4889153787217304E-2</v>
      </c>
      <c r="AE289" s="43">
        <f t="shared" ref="AE289:AE307" si="364">C289/C$309*100</f>
        <v>0</v>
      </c>
      <c r="AF289" s="43">
        <f t="shared" ref="AF289:AF307" si="365">D289/D$309*100</f>
        <v>6.6709708077058144E-2</v>
      </c>
      <c r="AG289" s="43">
        <f t="shared" ref="AG289:AG307" si="366">E289/E$309*100</f>
        <v>5.5180691219770039E-2</v>
      </c>
      <c r="AH289" s="43">
        <f t="shared" ref="AH289:AH307" si="367">F289/F$309*100</f>
        <v>5.1488110735560554E-2</v>
      </c>
      <c r="AI289" s="43">
        <f t="shared" ref="AI289:AI307" si="368">G289/G$309*100</f>
        <v>0.10479151731445843</v>
      </c>
      <c r="AJ289" s="43">
        <f t="shared" ref="AJ289:AJ307" si="369">H289/H$309*100</f>
        <v>0</v>
      </c>
      <c r="AK289" s="43">
        <f t="shared" ref="AK289:AK307" si="370">I289/I$309*100</f>
        <v>0</v>
      </c>
      <c r="AL289" s="43">
        <f t="shared" ref="AL289:AL307" si="371">J289/J$309*100</f>
        <v>3.0683263220132304E-2</v>
      </c>
      <c r="AM289" s="43">
        <f t="shared" ref="AM289:AM307" si="372">K289/K$309*100</f>
        <v>0.20099355027296995</v>
      </c>
      <c r="AN289" s="37">
        <f t="shared" ref="AN289:AN307" si="373">L289/L$309*100</f>
        <v>0</v>
      </c>
      <c r="AO289" s="104">
        <f t="shared" si="322"/>
        <v>6.3360839831179225E-2</v>
      </c>
      <c r="AP289" s="37">
        <f t="shared" si="323"/>
        <v>0</v>
      </c>
      <c r="AQ289" s="37">
        <f t="shared" si="324"/>
        <v>0</v>
      </c>
      <c r="AR289" s="37">
        <f t="shared" si="325"/>
        <v>0</v>
      </c>
      <c r="AS289" s="37">
        <f t="shared" si="326"/>
        <v>6.7175006839211737E-2</v>
      </c>
      <c r="AT289" s="37">
        <f t="shared" si="327"/>
        <v>0</v>
      </c>
      <c r="AU289" s="37">
        <f t="shared" si="328"/>
        <v>0</v>
      </c>
      <c r="AV289" s="37">
        <f t="shared" si="329"/>
        <v>0</v>
      </c>
      <c r="AW289" s="37">
        <f t="shared" si="330"/>
        <v>0</v>
      </c>
      <c r="AX289" s="37">
        <f t="shared" si="331"/>
        <v>7.6342746950169059E-3</v>
      </c>
      <c r="AY289" s="37">
        <f t="shared" si="332"/>
        <v>6.773390468991552E-3</v>
      </c>
      <c r="AZ289" s="37">
        <f t="shared" si="333"/>
        <v>0.2913455872039265</v>
      </c>
      <c r="BA289" s="104">
        <f t="shared" si="334"/>
        <v>0.1082069712465735</v>
      </c>
      <c r="BB289" s="110">
        <f t="shared" si="335"/>
        <v>8.4764446401550342E-2</v>
      </c>
      <c r="BC289" s="45" t="s">
        <v>47</v>
      </c>
      <c r="BD289" s="70">
        <v>105862.49708920378</v>
      </c>
      <c r="BE289" s="71">
        <f t="shared" si="352"/>
        <v>1.6949356360152708</v>
      </c>
      <c r="BF289" s="43">
        <f t="shared" si="353"/>
        <v>0</v>
      </c>
      <c r="BG289" s="43">
        <f t="shared" si="354"/>
        <v>1.4587749595193438</v>
      </c>
      <c r="BH289" s="43">
        <f t="shared" si="355"/>
        <v>2.1151294635391875</v>
      </c>
      <c r="BI289" s="43">
        <f t="shared" si="356"/>
        <v>1.3090326623372921</v>
      </c>
      <c r="BJ289" s="43">
        <f t="shared" si="357"/>
        <v>2.9443376721044539</v>
      </c>
      <c r="BK289" s="43">
        <f t="shared" si="358"/>
        <v>0</v>
      </c>
      <c r="BL289" s="43">
        <f t="shared" si="359"/>
        <v>0</v>
      </c>
      <c r="BM289" s="43">
        <f t="shared" si="360"/>
        <v>0.72655938661314057</v>
      </c>
      <c r="BN289" s="43">
        <f t="shared" si="361"/>
        <v>9.7030996713951705</v>
      </c>
      <c r="BO289" s="43">
        <f t="shared" si="362"/>
        <v>0</v>
      </c>
      <c r="BP289" s="103">
        <f t="shared" si="350"/>
        <v>19.951869451523859</v>
      </c>
      <c r="BQ289" s="33">
        <f t="shared" si="351"/>
        <v>0</v>
      </c>
      <c r="BR289" s="33">
        <f t="shared" si="336"/>
        <v>0</v>
      </c>
      <c r="BS289" s="33">
        <f t="shared" si="337"/>
        <v>0</v>
      </c>
      <c r="BT289" s="33">
        <f t="shared" si="338"/>
        <v>1.4865961460335086</v>
      </c>
      <c r="BU289" s="33">
        <f t="shared" si="339"/>
        <v>0</v>
      </c>
      <c r="BV289" s="33">
        <f t="shared" si="340"/>
        <v>0</v>
      </c>
      <c r="BW289" s="33">
        <f t="shared" si="341"/>
        <v>0</v>
      </c>
      <c r="BX289" s="33">
        <f t="shared" si="342"/>
        <v>0</v>
      </c>
      <c r="BY289" s="33">
        <f t="shared" si="343"/>
        <v>0.18794511740928629</v>
      </c>
      <c r="BZ289" s="33">
        <f t="shared" si="344"/>
        <v>0.18768958291348606</v>
      </c>
      <c r="CA289" s="33">
        <f t="shared" si="345"/>
        <v>29.247803099870112</v>
      </c>
      <c r="CB289" s="107">
        <f t="shared" si="346"/>
        <v>31.110033946226391</v>
      </c>
      <c r="CC289" s="60">
        <f t="shared" si="347"/>
        <v>51.06190339775025</v>
      </c>
    </row>
    <row r="290" spans="1:81" x14ac:dyDescent="0.2">
      <c r="A290" s="22" t="s">
        <v>48</v>
      </c>
      <c r="B290" s="22">
        <v>1071.5828998122204</v>
      </c>
      <c r="C290" s="22">
        <v>373.70964646202373</v>
      </c>
      <c r="D290" s="22">
        <v>4829.1371304636777</v>
      </c>
      <c r="E290" s="22">
        <v>1761.6661878523676</v>
      </c>
      <c r="F290" s="22">
        <v>470.85451278174645</v>
      </c>
      <c r="G290" s="22">
        <v>9135.816068624752</v>
      </c>
      <c r="H290" s="22">
        <v>261.32281207940571</v>
      </c>
      <c r="I290" s="22">
        <v>210.64881255581253</v>
      </c>
      <c r="J290" s="22">
        <v>530.53114492382622</v>
      </c>
      <c r="K290" s="22">
        <v>7283.8500094009987</v>
      </c>
      <c r="L290" s="22">
        <v>105.60448773358081</v>
      </c>
      <c r="M290" s="89">
        <v>26034.723712690407</v>
      </c>
      <c r="N290" s="28">
        <f>'GDP by Eco_Activity N''MN'!M290</f>
        <v>3071.8868180781415</v>
      </c>
      <c r="O290" s="28">
        <f>'GDP by Eco_Activity N''MN'!N290</f>
        <v>505.9109908715069</v>
      </c>
      <c r="P290" s="28">
        <f>'GDP by Eco_Activity N''MN'!O290</f>
        <v>689.268704992381</v>
      </c>
      <c r="Q290" s="28">
        <f>'GDP by Eco_Activity N''MN'!P290</f>
        <v>3419.5070923362518</v>
      </c>
      <c r="R290" s="28">
        <f>'GDP by Eco_Activity N''MN'!Q290</f>
        <v>778.33027260718416</v>
      </c>
      <c r="S290" s="28">
        <f>'GDP by Eco_Activity N''MN'!R290</f>
        <v>618.85993258167139</v>
      </c>
      <c r="T290" s="28">
        <f>'GDP by Eco_Activity N''MN'!S290</f>
        <v>298.96080850830089</v>
      </c>
      <c r="U290" s="28">
        <f>'GDP by Eco_Activity N''MN'!T290</f>
        <v>526.55440058354736</v>
      </c>
      <c r="V290" s="28">
        <f>'GDP by Eco_Activity N''MN'!U290</f>
        <v>777.22437565832502</v>
      </c>
      <c r="W290" s="28">
        <f>'GDP by Eco_Activity N''MN'!V290</f>
        <v>1397.4113845786273</v>
      </c>
      <c r="X290" s="28">
        <f>'GDP by Eco_Activity N''MN'!W290</f>
        <v>7822.3777515982047</v>
      </c>
      <c r="Y290" s="90">
        <f t="shared" si="348"/>
        <v>19906.292532394142</v>
      </c>
      <c r="Z290" s="98">
        <f t="shared" si="349"/>
        <v>45941.016245084553</v>
      </c>
      <c r="AA290" s="93"/>
      <c r="AB290" s="22" t="s">
        <v>48</v>
      </c>
      <c r="AD290" s="37">
        <f t="shared" si="363"/>
        <v>2.0836312671607703E-2</v>
      </c>
      <c r="AE290" s="37">
        <f t="shared" si="364"/>
        <v>1.184207247125239E-2</v>
      </c>
      <c r="AF290" s="37">
        <f t="shared" si="365"/>
        <v>0.20860664786817462</v>
      </c>
      <c r="AG290" s="37">
        <f t="shared" si="366"/>
        <v>4.3414186377012366E-2</v>
      </c>
      <c r="AH290" s="37">
        <f t="shared" si="367"/>
        <v>1.7494481551102545E-2</v>
      </c>
      <c r="AI290" s="37">
        <f t="shared" si="368"/>
        <v>0.30714519559867803</v>
      </c>
      <c r="AJ290" s="37">
        <f t="shared" si="369"/>
        <v>9.298828795471786E-3</v>
      </c>
      <c r="AK290" s="37">
        <f t="shared" si="370"/>
        <v>1.4330012330187865E-2</v>
      </c>
      <c r="AL290" s="37">
        <f t="shared" si="371"/>
        <v>2.1164069459985006E-2</v>
      </c>
      <c r="AM290" s="37">
        <f t="shared" si="372"/>
        <v>0.14252481604553349</v>
      </c>
      <c r="AN290" s="37">
        <f t="shared" si="373"/>
        <v>9.5964121770250686E-3</v>
      </c>
      <c r="AO290" s="104">
        <f t="shared" si="322"/>
        <v>7.8099484958795096E-2</v>
      </c>
      <c r="AP290" s="37">
        <f t="shared" si="323"/>
        <v>9.976355290160703E-2</v>
      </c>
      <c r="AQ290" s="37">
        <f t="shared" si="324"/>
        <v>3.0823297056819972E-2</v>
      </c>
      <c r="AR290" s="37">
        <f t="shared" si="325"/>
        <v>5.1937802903381479E-2</v>
      </c>
      <c r="AS290" s="37">
        <f t="shared" si="326"/>
        <v>0.14596075181064158</v>
      </c>
      <c r="AT290" s="37">
        <f t="shared" si="327"/>
        <v>5.5994194307932933E-2</v>
      </c>
      <c r="AU290" s="37">
        <f t="shared" si="328"/>
        <v>4.99382889391842E-2</v>
      </c>
      <c r="AV290" s="37">
        <f t="shared" si="329"/>
        <v>2.0883469169572472E-2</v>
      </c>
      <c r="AW290" s="37">
        <f t="shared" si="330"/>
        <v>2.8966935641062921E-2</v>
      </c>
      <c r="AX290" s="37">
        <f t="shared" si="331"/>
        <v>2.982229168304627E-2</v>
      </c>
      <c r="AY290" s="37">
        <f t="shared" si="332"/>
        <v>4.7637403964164909E-2</v>
      </c>
      <c r="AZ290" s="37">
        <f t="shared" si="333"/>
        <v>7.3605767406530395E-2</v>
      </c>
      <c r="BA290" s="104">
        <f t="shared" si="334"/>
        <v>6.5403803362881138E-2</v>
      </c>
      <c r="BB290" s="110">
        <f t="shared" si="335"/>
        <v>7.2040247172938596E-2</v>
      </c>
      <c r="BC290" s="40" t="s">
        <v>48</v>
      </c>
      <c r="BD290" s="64">
        <v>86428.788260383066</v>
      </c>
      <c r="BE290" s="37">
        <f t="shared" si="352"/>
        <v>1.2398448727336941</v>
      </c>
      <c r="BF290" s="37">
        <f t="shared" si="353"/>
        <v>0.43239024170529011</v>
      </c>
      <c r="BG290" s="37">
        <f t="shared" si="354"/>
        <v>5.587417372918603</v>
      </c>
      <c r="BH290" s="37">
        <f t="shared" si="355"/>
        <v>2.0382863433709324</v>
      </c>
      <c r="BI290" s="37">
        <f t="shared" si="356"/>
        <v>0.54478897860190767</v>
      </c>
      <c r="BJ290" s="37">
        <f t="shared" si="357"/>
        <v>10.57033918039135</v>
      </c>
      <c r="BK290" s="37">
        <f t="shared" si="358"/>
        <v>0.30235621410324687</v>
      </c>
      <c r="BL290" s="37">
        <f t="shared" si="359"/>
        <v>0.24372528736743729</v>
      </c>
      <c r="BM290" s="37">
        <f t="shared" si="360"/>
        <v>0.61383614835082601</v>
      </c>
      <c r="BN290" s="37">
        <f t="shared" si="361"/>
        <v>8.4275739091204471</v>
      </c>
      <c r="BO290" s="37">
        <f t="shared" si="362"/>
        <v>0.12218670405910045</v>
      </c>
      <c r="BP290" s="103">
        <f t="shared" si="350"/>
        <v>30.122745252722833</v>
      </c>
      <c r="BQ290" s="33">
        <f t="shared" si="351"/>
        <v>3.5542402941291988</v>
      </c>
      <c r="BR290" s="33">
        <f t="shared" si="336"/>
        <v>0.585350091161008</v>
      </c>
      <c r="BS290" s="33">
        <f t="shared" si="337"/>
        <v>0.79749898021921672</v>
      </c>
      <c r="BT290" s="33">
        <f t="shared" si="338"/>
        <v>3.9564445610811303</v>
      </c>
      <c r="BU290" s="33">
        <f t="shared" si="339"/>
        <v>0.9005451635655437</v>
      </c>
      <c r="BV290" s="33">
        <f t="shared" si="340"/>
        <v>0.71603448924591984</v>
      </c>
      <c r="BW290" s="33">
        <f t="shared" si="341"/>
        <v>0.34590419989185189</v>
      </c>
      <c r="BX290" s="33">
        <f t="shared" si="342"/>
        <v>0.60923496809558719</v>
      </c>
      <c r="BY290" s="33">
        <f t="shared" si="343"/>
        <v>0.89926561658690585</v>
      </c>
      <c r="BZ290" s="33">
        <f t="shared" si="344"/>
        <v>1.616835562207191</v>
      </c>
      <c r="CA290" s="33">
        <f t="shared" si="345"/>
        <v>9.0506622955673208</v>
      </c>
      <c r="CB290" s="107">
        <f t="shared" si="346"/>
        <v>23.032016221750872</v>
      </c>
      <c r="CC290" s="60">
        <f t="shared" si="347"/>
        <v>53.154761474473702</v>
      </c>
    </row>
    <row r="291" spans="1:81" x14ac:dyDescent="0.2">
      <c r="A291" s="22" t="s">
        <v>49</v>
      </c>
      <c r="B291" s="22">
        <v>353.69965395696312</v>
      </c>
      <c r="C291" s="22">
        <v>137.92404348898688</v>
      </c>
      <c r="D291" s="22">
        <v>282.25076875611956</v>
      </c>
      <c r="E291" s="22">
        <v>690.59500108972122</v>
      </c>
      <c r="F291" s="22">
        <v>641.72326445060628</v>
      </c>
      <c r="G291" s="22">
        <v>696.20274339253194</v>
      </c>
      <c r="H291" s="22">
        <v>1075.804235140007</v>
      </c>
      <c r="I291" s="22">
        <v>406.79024865837437</v>
      </c>
      <c r="J291" s="22">
        <v>801.26286403090535</v>
      </c>
      <c r="K291" s="22">
        <v>993.1113383236418</v>
      </c>
      <c r="L291" s="22">
        <v>125.97143611926023</v>
      </c>
      <c r="M291" s="89">
        <v>6205.3355974071173</v>
      </c>
      <c r="N291" s="28">
        <f>'GDP by Eco_Activity N''MN'!M291</f>
        <v>837.56728932705312</v>
      </c>
      <c r="O291" s="28">
        <f>'GDP by Eco_Activity N''MN'!N291</f>
        <v>189.55280117127248</v>
      </c>
      <c r="P291" s="28">
        <f>'GDP by Eco_Activity N''MN'!O291</f>
        <v>147.49067020498259</v>
      </c>
      <c r="Q291" s="28">
        <f>'GDP by Eco_Activity N''MN'!P291</f>
        <v>633.04566875905823</v>
      </c>
      <c r="R291" s="28">
        <f>'GDP by Eco_Activity N''MN'!Q291</f>
        <v>243.98126054057681</v>
      </c>
      <c r="S291" s="28">
        <f>'GDP by Eco_Activity N''MN'!R291</f>
        <v>140.62324782092759</v>
      </c>
      <c r="T291" s="28">
        <f>'GDP by Eco_Activity N''MN'!S291</f>
        <v>138.2946925457837</v>
      </c>
      <c r="U291" s="28">
        <f>'GDP by Eco_Activity N''MN'!T291</f>
        <v>291.62998326897292</v>
      </c>
      <c r="V291" s="28">
        <f>'GDP by Eco_Activity N''MN'!U291</f>
        <v>285.90021350794029</v>
      </c>
      <c r="W291" s="28">
        <f>'GDP by Eco_Activity N''MN'!V291</f>
        <v>418.02231712256906</v>
      </c>
      <c r="X291" s="28">
        <f>'GDP by Eco_Activity N''MN'!W291</f>
        <v>1377.4578179290461</v>
      </c>
      <c r="Y291" s="90">
        <f t="shared" si="348"/>
        <v>4703.5659621981831</v>
      </c>
      <c r="Z291" s="98">
        <f t="shared" si="349"/>
        <v>10908.9015596053</v>
      </c>
      <c r="AA291" s="93"/>
      <c r="AB291" s="22" t="s">
        <v>49</v>
      </c>
      <c r="AD291" s="37">
        <f t="shared" si="363"/>
        <v>6.8774861776706043E-3</v>
      </c>
      <c r="AE291" s="37">
        <f t="shared" si="364"/>
        <v>4.3705227681103626E-3</v>
      </c>
      <c r="AF291" s="37">
        <f t="shared" si="365"/>
        <v>1.2192527389002934E-2</v>
      </c>
      <c r="AG291" s="37">
        <f t="shared" si="366"/>
        <v>1.7018899661628041E-2</v>
      </c>
      <c r="AH291" s="37">
        <f t="shared" si="367"/>
        <v>2.3843067244952297E-2</v>
      </c>
      <c r="AI291" s="37">
        <f t="shared" si="368"/>
        <v>2.3406264551451821E-2</v>
      </c>
      <c r="AJ291" s="37">
        <f t="shared" si="369"/>
        <v>3.8281079712898007E-2</v>
      </c>
      <c r="AK291" s="37">
        <f t="shared" si="370"/>
        <v>2.7673117205586836E-2</v>
      </c>
      <c r="AL291" s="37">
        <f t="shared" si="371"/>
        <v>3.1964160958903615E-2</v>
      </c>
      <c r="AM291" s="37">
        <f t="shared" si="372"/>
        <v>1.9432444466130714E-2</v>
      </c>
      <c r="AN291" s="37">
        <f t="shared" si="373"/>
        <v>1.1447182307081055E-2</v>
      </c>
      <c r="AO291" s="104">
        <f t="shared" si="322"/>
        <v>1.8614889848734689E-2</v>
      </c>
      <c r="AP291" s="37">
        <f t="shared" si="323"/>
        <v>2.7201096109950994E-2</v>
      </c>
      <c r="AQ291" s="37">
        <f t="shared" si="324"/>
        <v>1.1548755421165379E-2</v>
      </c>
      <c r="AR291" s="37">
        <f t="shared" si="325"/>
        <v>1.1113722853961143E-2</v>
      </c>
      <c r="AS291" s="37">
        <f t="shared" si="326"/>
        <v>2.7021386196164825E-2</v>
      </c>
      <c r="AT291" s="37">
        <f t="shared" si="327"/>
        <v>1.7552361241765953E-2</v>
      </c>
      <c r="AU291" s="37">
        <f t="shared" si="328"/>
        <v>1.1347453618385975E-2</v>
      </c>
      <c r="AV291" s="37">
        <f t="shared" si="329"/>
        <v>9.6603730853744608E-3</v>
      </c>
      <c r="AW291" s="37">
        <f t="shared" si="330"/>
        <v>1.6043217846047089E-2</v>
      </c>
      <c r="AX291" s="37">
        <f t="shared" si="331"/>
        <v>1.097006196216779E-2</v>
      </c>
      <c r="AY291" s="37">
        <f t="shared" si="332"/>
        <v>1.425027605082003E-2</v>
      </c>
      <c r="AZ291" s="37">
        <f t="shared" si="333"/>
        <v>1.2961383735025749E-2</v>
      </c>
      <c r="BA291" s="104">
        <f t="shared" si="334"/>
        <v>1.545396275048872E-2</v>
      </c>
      <c r="BB291" s="110">
        <f t="shared" si="335"/>
        <v>1.7106281684034497E-2</v>
      </c>
      <c r="BC291" s="40" t="s">
        <v>49</v>
      </c>
      <c r="BD291" s="64">
        <v>20627.750627599977</v>
      </c>
      <c r="BE291" s="37">
        <f t="shared" si="352"/>
        <v>1.7146787371169407</v>
      </c>
      <c r="BF291" s="37">
        <f t="shared" si="353"/>
        <v>0.66863346362372733</v>
      </c>
      <c r="BG291" s="37">
        <f t="shared" si="354"/>
        <v>1.3683060933384921</v>
      </c>
      <c r="BH291" s="37">
        <f t="shared" si="355"/>
        <v>3.3478929116280067</v>
      </c>
      <c r="BI291" s="37">
        <f t="shared" si="356"/>
        <v>3.110970633860481</v>
      </c>
      <c r="BJ291" s="37">
        <f t="shared" si="357"/>
        <v>3.3750783396664255</v>
      </c>
      <c r="BK291" s="37">
        <f t="shared" si="358"/>
        <v>5.2153249986480761</v>
      </c>
      <c r="BL291" s="37">
        <f t="shared" si="359"/>
        <v>1.9720533566761667</v>
      </c>
      <c r="BM291" s="37">
        <f t="shared" si="360"/>
        <v>3.8843928186663934</v>
      </c>
      <c r="BN291" s="37">
        <f t="shared" si="361"/>
        <v>4.8144432044609689</v>
      </c>
      <c r="BO291" s="37">
        <f t="shared" si="362"/>
        <v>0.61068915556265346</v>
      </c>
      <c r="BP291" s="103">
        <f t="shared" si="350"/>
        <v>30.08246371324833</v>
      </c>
      <c r="BQ291" s="33">
        <f t="shared" si="351"/>
        <v>4.0603908028943598</v>
      </c>
      <c r="BR291" s="33">
        <f t="shared" si="336"/>
        <v>0.91892133366034778</v>
      </c>
      <c r="BS291" s="33">
        <f t="shared" si="337"/>
        <v>0.71501092323483761</v>
      </c>
      <c r="BT291" s="33">
        <f t="shared" si="338"/>
        <v>3.0689030529196031</v>
      </c>
      <c r="BU291" s="33">
        <f t="shared" si="339"/>
        <v>1.18278170482694</v>
      </c>
      <c r="BV291" s="33">
        <f t="shared" si="340"/>
        <v>0.68171876982443913</v>
      </c>
      <c r="BW291" s="33">
        <f t="shared" si="341"/>
        <v>0.67043031032547529</v>
      </c>
      <c r="BX291" s="33">
        <f t="shared" si="342"/>
        <v>1.4137750088890999</v>
      </c>
      <c r="BY291" s="33">
        <f t="shared" si="343"/>
        <v>1.3859980114623121</v>
      </c>
      <c r="BZ291" s="33">
        <f t="shared" si="344"/>
        <v>2.0265046086181315</v>
      </c>
      <c r="CA291" s="33">
        <f t="shared" si="345"/>
        <v>6.6776927974202112</v>
      </c>
      <c r="CB291" s="107">
        <f t="shared" si="346"/>
        <v>22.802127324075759</v>
      </c>
      <c r="CC291" s="60">
        <f t="shared" si="347"/>
        <v>52.884591037324086</v>
      </c>
    </row>
    <row r="292" spans="1:81" x14ac:dyDescent="0.2">
      <c r="A292" s="22" t="s">
        <v>50</v>
      </c>
      <c r="B292" s="28">
        <v>333360.73552364105</v>
      </c>
      <c r="C292" s="28">
        <v>165356.77684238783</v>
      </c>
      <c r="D292" s="28">
        <v>176561.07583889127</v>
      </c>
      <c r="E292" s="28">
        <v>395252.46521692065</v>
      </c>
      <c r="F292" s="28">
        <v>506509.3196886892</v>
      </c>
      <c r="G292" s="28">
        <v>572186.00693064765</v>
      </c>
      <c r="H292" s="28">
        <v>547445.70333884622</v>
      </c>
      <c r="I292" s="28">
        <v>262985.02069817728</v>
      </c>
      <c r="J292" s="28">
        <v>464936.76467420242</v>
      </c>
      <c r="K292" s="28">
        <v>517412.93865134957</v>
      </c>
      <c r="L292" s="28">
        <v>92933.412318241477</v>
      </c>
      <c r="M292" s="90">
        <v>4034940.2197219944</v>
      </c>
      <c r="N292" s="28">
        <f>'GDP by Eco_Activity N''MN'!M292</f>
        <v>370022.46623854613</v>
      </c>
      <c r="O292" s="28">
        <f>'GDP by Eco_Activity N''MN'!N292</f>
        <v>197228.97958242905</v>
      </c>
      <c r="P292" s="28">
        <f>'GDP by Eco_Activity N''MN'!O292</f>
        <v>116870.84541866014</v>
      </c>
      <c r="Q292" s="28">
        <f>'GDP by Eco_Activity N''MN'!P292</f>
        <v>344363.55332734558</v>
      </c>
      <c r="R292" s="28">
        <f>'GDP by Eco_Activity N''MN'!Q292</f>
        <v>115473.9997194327</v>
      </c>
      <c r="S292" s="28">
        <f>'GDP by Eco_Activity N''MN'!R292</f>
        <v>135171.05460457632</v>
      </c>
      <c r="T292" s="28">
        <f>'GDP by Eco_Activity N''MN'!S292</f>
        <v>112502.82566352776</v>
      </c>
      <c r="U292" s="28">
        <f>'GDP by Eco_Activity N''MN'!T292</f>
        <v>163970.42950279484</v>
      </c>
      <c r="V292" s="28">
        <f>'GDP by Eco_Activity N''MN'!U292</f>
        <v>333576.33825638832</v>
      </c>
      <c r="W292" s="28">
        <f>'GDP by Eco_Activity N''MN'!V292</f>
        <v>317168.64904497872</v>
      </c>
      <c r="X292" s="28">
        <f>'GDP by Eco_Activity N''MN'!W292</f>
        <v>564309.76277982665</v>
      </c>
      <c r="Y292" s="90">
        <f t="shared" si="348"/>
        <v>2770658.9041385064</v>
      </c>
      <c r="Z292" s="98">
        <f t="shared" si="349"/>
        <v>6805599.1238605008</v>
      </c>
      <c r="AA292" s="94"/>
      <c r="AB292" s="22" t="s">
        <v>50</v>
      </c>
      <c r="AD292" s="37">
        <f t="shared" si="363"/>
        <v>6.4820076160462206</v>
      </c>
      <c r="AE292" s="37">
        <f t="shared" si="364"/>
        <v>5.2398083740106349</v>
      </c>
      <c r="AF292" s="37">
        <f t="shared" si="365"/>
        <v>7.6269969519820204</v>
      </c>
      <c r="AG292" s="37">
        <f t="shared" si="366"/>
        <v>9.7405310434095753</v>
      </c>
      <c r="AH292" s="37">
        <f t="shared" si="367"/>
        <v>18.819226976088547</v>
      </c>
      <c r="AI292" s="37">
        <f t="shared" si="368"/>
        <v>19.23683464043248</v>
      </c>
      <c r="AJ292" s="37">
        <f t="shared" si="369"/>
        <v>19.480135812321407</v>
      </c>
      <c r="AK292" s="37">
        <f t="shared" si="370"/>
        <v>17.89033863298463</v>
      </c>
      <c r="AL292" s="37">
        <f t="shared" si="371"/>
        <v>18.547363479439731</v>
      </c>
      <c r="AM292" s="37">
        <f t="shared" si="372"/>
        <v>10.124341358716006</v>
      </c>
      <c r="AN292" s="37">
        <f t="shared" si="373"/>
        <v>8.4449756706662669</v>
      </c>
      <c r="AO292" s="104">
        <f t="shared" si="322"/>
        <v>12.104094380929013</v>
      </c>
      <c r="AP292" s="37">
        <f t="shared" si="323"/>
        <v>12.016964840022069</v>
      </c>
      <c r="AQ292" s="37">
        <f t="shared" si="324"/>
        <v>12.016436755821976</v>
      </c>
      <c r="AR292" s="37">
        <f t="shared" si="325"/>
        <v>8.8064565974644555</v>
      </c>
      <c r="AS292" s="37">
        <f t="shared" si="326"/>
        <v>14.699066790208819</v>
      </c>
      <c r="AT292" s="37">
        <f t="shared" si="327"/>
        <v>8.3073648878454609</v>
      </c>
      <c r="AU292" s="37">
        <f t="shared" si="328"/>
        <v>10.907494290182937</v>
      </c>
      <c r="AV292" s="37">
        <f t="shared" si="329"/>
        <v>7.8587200207174801</v>
      </c>
      <c r="AW292" s="37">
        <f t="shared" si="330"/>
        <v>9.0203801794858869</v>
      </c>
      <c r="AX292" s="37">
        <f t="shared" si="331"/>
        <v>12.799406670201702</v>
      </c>
      <c r="AY292" s="37">
        <f t="shared" si="332"/>
        <v>10.8121997760023</v>
      </c>
      <c r="AZ292" s="37">
        <f t="shared" si="333"/>
        <v>5.3099523525209289</v>
      </c>
      <c r="BA292" s="104">
        <f t="shared" si="334"/>
        <v>9.1032335557713324</v>
      </c>
      <c r="BB292" s="110">
        <f t="shared" si="335"/>
        <v>10.671880666011647</v>
      </c>
      <c r="BC292" s="35" t="s">
        <v>50</v>
      </c>
      <c r="BD292" s="64">
        <v>11717555.45851104</v>
      </c>
      <c r="BE292" s="37">
        <f t="shared" si="352"/>
        <v>2.8449682760537285</v>
      </c>
      <c r="BF292" s="37">
        <f t="shared" si="353"/>
        <v>1.4111883440865733</v>
      </c>
      <c r="BG292" s="37">
        <f t="shared" si="354"/>
        <v>1.5068081091149967</v>
      </c>
      <c r="BH292" s="37">
        <f t="shared" si="355"/>
        <v>3.3731648774047764</v>
      </c>
      <c r="BI292" s="37">
        <f t="shared" si="356"/>
        <v>4.3226534875991254</v>
      </c>
      <c r="BJ292" s="37">
        <f t="shared" si="357"/>
        <v>4.8831516860032496</v>
      </c>
      <c r="BK292" s="37">
        <f t="shared" si="358"/>
        <v>4.6720129064224691</v>
      </c>
      <c r="BL292" s="37">
        <f t="shared" si="359"/>
        <v>2.2443676211249186</v>
      </c>
      <c r="BM292" s="37">
        <f t="shared" si="360"/>
        <v>3.9678648530440355</v>
      </c>
      <c r="BN292" s="37">
        <f t="shared" si="361"/>
        <v>4.4157071881023358</v>
      </c>
      <c r="BO292" s="37">
        <f t="shared" si="362"/>
        <v>0.79311263042275049</v>
      </c>
      <c r="BP292" s="103">
        <f t="shared" si="350"/>
        <v>34.434999979378958</v>
      </c>
      <c r="BQ292" s="33">
        <f t="shared" si="351"/>
        <v>3.1578469378592149</v>
      </c>
      <c r="BR292" s="33">
        <f t="shared" si="336"/>
        <v>1.6831922006323587</v>
      </c>
      <c r="BS292" s="33">
        <f t="shared" si="337"/>
        <v>0.99739955003815306</v>
      </c>
      <c r="BT292" s="33">
        <f t="shared" si="338"/>
        <v>2.938868559629622</v>
      </c>
      <c r="BU292" s="33">
        <f t="shared" si="339"/>
        <v>0.98547858491728513</v>
      </c>
      <c r="BV292" s="33">
        <f t="shared" si="340"/>
        <v>1.153577254941814</v>
      </c>
      <c r="BW292" s="33">
        <f t="shared" si="341"/>
        <v>0.96012198160164375</v>
      </c>
      <c r="BX292" s="33">
        <f t="shared" si="342"/>
        <v>1.3993569741007286</v>
      </c>
      <c r="BY292" s="33">
        <f t="shared" si="343"/>
        <v>2.8468082735985289</v>
      </c>
      <c r="BZ292" s="33">
        <f t="shared" si="344"/>
        <v>2.7067817188320067</v>
      </c>
      <c r="CA292" s="33">
        <f t="shared" si="345"/>
        <v>4.8159342174902235</v>
      </c>
      <c r="CB292" s="107">
        <f t="shared" si="346"/>
        <v>23.645366253641576</v>
      </c>
      <c r="CC292" s="60">
        <f t="shared" si="347"/>
        <v>58.080366233020534</v>
      </c>
    </row>
    <row r="293" spans="1:81" x14ac:dyDescent="0.2">
      <c r="A293" s="22" t="s">
        <v>51</v>
      </c>
      <c r="B293" s="22">
        <v>172481.73383881091</v>
      </c>
      <c r="C293" s="22">
        <v>64201.129842157337</v>
      </c>
      <c r="D293" s="22">
        <v>124516.84032269925</v>
      </c>
      <c r="E293" s="22">
        <v>248621.83207383048</v>
      </c>
      <c r="F293" s="22">
        <v>383454.22280766605</v>
      </c>
      <c r="G293" s="22">
        <v>414345.66919156443</v>
      </c>
      <c r="H293" s="22">
        <v>491340.69202602579</v>
      </c>
      <c r="I293" s="22">
        <v>208102.17889764559</v>
      </c>
      <c r="J293" s="22">
        <v>396606.66266537935</v>
      </c>
      <c r="K293" s="22">
        <v>336185.66083040292</v>
      </c>
      <c r="L293" s="22">
        <v>87857.076160173092</v>
      </c>
      <c r="M293" s="89">
        <v>2927713.698656355</v>
      </c>
      <c r="N293" s="28">
        <f>'GDP by Eco_Activity N''MN'!M293</f>
        <v>254027.15324551673</v>
      </c>
      <c r="O293" s="28">
        <f>'GDP by Eco_Activity N''MN'!N293</f>
        <v>158478.23362341378</v>
      </c>
      <c r="P293" s="28">
        <f>'GDP by Eco_Activity N''MN'!O293</f>
        <v>82722.530831939061</v>
      </c>
      <c r="Q293" s="28">
        <f>'GDP by Eco_Activity N''MN'!P293</f>
        <v>292397.63949626288</v>
      </c>
      <c r="R293" s="28">
        <f>'GDP by Eco_Activity N''MN'!Q293</f>
        <v>81056.912825587351</v>
      </c>
      <c r="S293" s="28">
        <f>'GDP by Eco_Activity N''MN'!R293</f>
        <v>106156.77614632618</v>
      </c>
      <c r="T293" s="28">
        <f>'GDP by Eco_Activity N''MN'!S293</f>
        <v>100583.41665869653</v>
      </c>
      <c r="U293" s="28">
        <f>'GDP by Eco_Activity N''MN'!T293</f>
        <v>135362.29377309806</v>
      </c>
      <c r="V293" s="28">
        <f>'GDP by Eco_Activity N''MN'!U293</f>
        <v>279173.24125164014</v>
      </c>
      <c r="W293" s="28">
        <f>'GDP by Eco_Activity N''MN'!V293</f>
        <v>211188.63291817988</v>
      </c>
      <c r="X293" s="28">
        <f>'GDP by Eco_Activity N''MN'!W293</f>
        <v>349140.96719621692</v>
      </c>
      <c r="Y293" s="90">
        <f t="shared" si="348"/>
        <v>2050287.7979668775</v>
      </c>
      <c r="Z293" s="98">
        <f t="shared" si="349"/>
        <v>4978001.496623233</v>
      </c>
      <c r="AA293" s="93"/>
      <c r="AB293" s="22" t="s">
        <v>51</v>
      </c>
      <c r="AD293" s="37">
        <f t="shared" si="363"/>
        <v>3.3538080320582377</v>
      </c>
      <c r="AE293" s="37">
        <f t="shared" si="364"/>
        <v>2.03439873582276</v>
      </c>
      <c r="AF293" s="37">
        <f t="shared" si="365"/>
        <v>5.3788161241055947</v>
      </c>
      <c r="AG293" s="37">
        <f t="shared" si="366"/>
        <v>6.1269919519804565</v>
      </c>
      <c r="AH293" s="37">
        <f t="shared" si="367"/>
        <v>14.247145656455814</v>
      </c>
      <c r="AI293" s="37">
        <f t="shared" si="368"/>
        <v>13.930258736969709</v>
      </c>
      <c r="AJ293" s="37">
        <f t="shared" si="369"/>
        <v>17.483712726963677</v>
      </c>
      <c r="AK293" s="37">
        <f t="shared" si="370"/>
        <v>14.156769997229853</v>
      </c>
      <c r="AL293" s="37">
        <f t="shared" si="371"/>
        <v>15.821523462393742</v>
      </c>
      <c r="AM293" s="37">
        <f t="shared" si="372"/>
        <v>6.5782243463494456</v>
      </c>
      <c r="AN293" s="37">
        <f t="shared" si="373"/>
        <v>7.9836826407255552</v>
      </c>
      <c r="AO293" s="104">
        <f t="shared" si="322"/>
        <v>8.7826141154866733</v>
      </c>
      <c r="AP293" s="37">
        <f t="shared" si="323"/>
        <v>8.2498649338613372</v>
      </c>
      <c r="AQ293" s="37">
        <f t="shared" si="324"/>
        <v>9.655496243716243</v>
      </c>
      <c r="AR293" s="37">
        <f t="shared" si="325"/>
        <v>6.2333114370333123</v>
      </c>
      <c r="AS293" s="37">
        <f t="shared" si="326"/>
        <v>12.480915563585778</v>
      </c>
      <c r="AT293" s="37">
        <f t="shared" si="327"/>
        <v>5.8313503746342992</v>
      </c>
      <c r="AU293" s="37">
        <f t="shared" si="328"/>
        <v>8.5662158445649901</v>
      </c>
      <c r="AV293" s="37">
        <f t="shared" si="329"/>
        <v>7.0261071718496781</v>
      </c>
      <c r="AW293" s="37">
        <f t="shared" si="330"/>
        <v>7.4465826277523268</v>
      </c>
      <c r="AX293" s="37">
        <f t="shared" si="331"/>
        <v>10.711946371542856</v>
      </c>
      <c r="AY293" s="37">
        <f t="shared" si="332"/>
        <v>7.1993675806474737</v>
      </c>
      <c r="AZ293" s="37">
        <f t="shared" si="333"/>
        <v>3.2852912042358517</v>
      </c>
      <c r="BA293" s="104">
        <f t="shared" si="334"/>
        <v>6.7363935176437586</v>
      </c>
      <c r="BB293" s="110">
        <f t="shared" si="335"/>
        <v>7.806019273297335</v>
      </c>
      <c r="BC293" s="47" t="s">
        <v>51</v>
      </c>
      <c r="BD293" s="64">
        <v>8558115.4546831697</v>
      </c>
      <c r="BE293" s="37">
        <f t="shared" si="352"/>
        <v>2.0154172346953501</v>
      </c>
      <c r="BF293" s="37">
        <f t="shared" si="353"/>
        <v>0.75017835622941043</v>
      </c>
      <c r="BG293" s="37">
        <f t="shared" si="354"/>
        <v>1.4549563041307323</v>
      </c>
      <c r="BH293" s="37">
        <f t="shared" si="355"/>
        <v>2.9051002336943199</v>
      </c>
      <c r="BI293" s="37">
        <f t="shared" si="356"/>
        <v>4.4805918410207042</v>
      </c>
      <c r="BJ293" s="37">
        <f t="shared" si="357"/>
        <v>4.8415526921271708</v>
      </c>
      <c r="BK293" s="37">
        <f t="shared" si="358"/>
        <v>5.7412253273254743</v>
      </c>
      <c r="BL293" s="37">
        <f t="shared" si="359"/>
        <v>2.4316355627542743</v>
      </c>
      <c r="BM293" s="37">
        <f t="shared" si="360"/>
        <v>4.6342756739551616</v>
      </c>
      <c r="BN293" s="37">
        <f t="shared" si="361"/>
        <v>3.9282674160049513</v>
      </c>
      <c r="BO293" s="37">
        <f t="shared" si="362"/>
        <v>1.0265937241135952</v>
      </c>
      <c r="BP293" s="103">
        <f t="shared" si="350"/>
        <v>34.209794366051142</v>
      </c>
      <c r="BQ293" s="33">
        <f t="shared" si="351"/>
        <v>2.9682604142306594</v>
      </c>
      <c r="BR293" s="33">
        <f t="shared" si="336"/>
        <v>1.8517889185134955</v>
      </c>
      <c r="BS293" s="33">
        <f t="shared" si="337"/>
        <v>0.96659750934619204</v>
      </c>
      <c r="BT293" s="33">
        <f t="shared" si="338"/>
        <v>3.4166124661972996</v>
      </c>
      <c r="BU293" s="33">
        <f t="shared" si="339"/>
        <v>0.94713507027100707</v>
      </c>
      <c r="BV293" s="33">
        <f t="shared" si="340"/>
        <v>1.2404223419098079</v>
      </c>
      <c r="BW293" s="33">
        <f t="shared" si="341"/>
        <v>1.1752986646570105</v>
      </c>
      <c r="BX293" s="33">
        <f t="shared" si="342"/>
        <v>1.5816834265658934</v>
      </c>
      <c r="BY293" s="33">
        <f t="shared" si="343"/>
        <v>3.2620878127890993</v>
      </c>
      <c r="BZ293" s="33">
        <f t="shared" si="344"/>
        <v>2.4677002084917339</v>
      </c>
      <c r="CA293" s="33">
        <f t="shared" si="345"/>
        <v>4.0796477804603599</v>
      </c>
      <c r="CB293" s="107">
        <f t="shared" si="346"/>
        <v>23.957234613432558</v>
      </c>
      <c r="CC293" s="60">
        <f t="shared" si="347"/>
        <v>58.167028979483703</v>
      </c>
    </row>
    <row r="294" spans="1:81" x14ac:dyDescent="0.2">
      <c r="A294" s="22" t="s">
        <v>52</v>
      </c>
      <c r="B294" s="22">
        <v>983.33100224970406</v>
      </c>
      <c r="C294" s="22">
        <v>603.58002249703998</v>
      </c>
      <c r="D294" s="22">
        <v>522.63370828389998</v>
      </c>
      <c r="E294" s="22">
        <v>1047.21833708283</v>
      </c>
      <c r="F294" s="22">
        <v>1444.43667416568</v>
      </c>
      <c r="G294" s="22">
        <v>1347.6596175504271</v>
      </c>
      <c r="H294" s="22">
        <v>1415.5493393325401</v>
      </c>
      <c r="I294" s="22">
        <v>693.33100224970406</v>
      </c>
      <c r="J294" s="22">
        <v>1873.3240089988101</v>
      </c>
      <c r="K294" s="22">
        <v>1251.1056719159801</v>
      </c>
      <c r="L294" s="22">
        <v>164.44366741656788</v>
      </c>
      <c r="M294" s="89">
        <v>11346.613051743185</v>
      </c>
      <c r="N294" s="28">
        <f>'GDP by Eco_Activity N''MN'!M294</f>
        <v>2302.2113438319507</v>
      </c>
      <c r="O294" s="28">
        <f>'GDP by Eco_Activity N''MN'!N294</f>
        <v>264.0597463514078</v>
      </c>
      <c r="P294" s="28">
        <f>'GDP by Eco_Activity N''MN'!O294</f>
        <v>300.32531523771507</v>
      </c>
      <c r="Q294" s="28">
        <f>'GDP by Eco_Activity N''MN'!P294</f>
        <v>703.11466744860559</v>
      </c>
      <c r="R294" s="28">
        <f>'GDP by Eco_Activity N''MN'!Q294</f>
        <v>199.92275248319899</v>
      </c>
      <c r="S294" s="28">
        <f>'GDP by Eco_Activity N''MN'!R294</f>
        <v>11.952949346626298</v>
      </c>
      <c r="T294" s="28">
        <f>'GDP by Eco_Activity N''MN'!S294</f>
        <v>10.546720011729086</v>
      </c>
      <c r="U294" s="28">
        <f>'GDP by Eco_Activity N''MN'!T294</f>
        <v>193.73147527389432</v>
      </c>
      <c r="V294" s="28">
        <f>'GDP by Eco_Activity N''MN'!U294</f>
        <v>527.33600058645436</v>
      </c>
      <c r="W294" s="28">
        <f>'GDP by Eco_Activity N''MN'!V294</f>
        <v>530.3367278505857</v>
      </c>
      <c r="X294" s="28">
        <f>'GDP by Eco_Activity N''MN'!W294</f>
        <v>1406.2293348972112</v>
      </c>
      <c r="Y294" s="90">
        <f t="shared" si="348"/>
        <v>6449.7670333193782</v>
      </c>
      <c r="Z294" s="98">
        <f t="shared" si="349"/>
        <v>17796.380085062563</v>
      </c>
      <c r="AA294" s="93"/>
      <c r="AB294" s="22" t="s">
        <v>52</v>
      </c>
      <c r="AD294" s="37">
        <f t="shared" si="363"/>
        <v>1.9120305322295281E-2</v>
      </c>
      <c r="AE294" s="37">
        <f t="shared" si="364"/>
        <v>1.9126181077416839E-2</v>
      </c>
      <c r="AF294" s="37">
        <f t="shared" si="365"/>
        <v>2.2576469253742154E-2</v>
      </c>
      <c r="AG294" s="37">
        <f t="shared" si="366"/>
        <v>2.5807461355073114E-2</v>
      </c>
      <c r="AH294" s="37">
        <f t="shared" si="367"/>
        <v>5.3667683035758793E-2</v>
      </c>
      <c r="AI294" s="37">
        <f t="shared" si="368"/>
        <v>4.5308177586293678E-2</v>
      </c>
      <c r="AJ294" s="37">
        <f t="shared" si="369"/>
        <v>5.0370462698054785E-2</v>
      </c>
      <c r="AK294" s="37">
        <f t="shared" si="370"/>
        <v>4.7165904666599152E-2</v>
      </c>
      <c r="AL294" s="37">
        <f t="shared" si="371"/>
        <v>7.4731068716429344E-2</v>
      </c>
      <c r="AM294" s="37">
        <f t="shared" si="372"/>
        <v>2.4480680617146946E-2</v>
      </c>
      <c r="AN294" s="37">
        <f t="shared" si="373"/>
        <v>1.4943202190537285E-2</v>
      </c>
      <c r="AO294" s="104">
        <f t="shared" si="322"/>
        <v>3.4037796795820481E-2</v>
      </c>
      <c r="AP294" s="37">
        <f t="shared" si="323"/>
        <v>7.4767332520001784E-2</v>
      </c>
      <c r="AQ294" s="37">
        <f t="shared" si="324"/>
        <v>1.6088189719928814E-2</v>
      </c>
      <c r="AR294" s="37">
        <f t="shared" si="325"/>
        <v>2.2630125111925362E-2</v>
      </c>
      <c r="AS294" s="37">
        <f t="shared" si="326"/>
        <v>3.0012262790708677E-2</v>
      </c>
      <c r="AT294" s="37">
        <f t="shared" si="327"/>
        <v>1.4382729084431731E-2</v>
      </c>
      <c r="AU294" s="37">
        <f t="shared" si="328"/>
        <v>9.6453140156796716E-4</v>
      </c>
      <c r="AV294" s="37">
        <f t="shared" si="329"/>
        <v>7.3672567084639095E-4</v>
      </c>
      <c r="AW294" s="37">
        <f t="shared" si="330"/>
        <v>1.0657601892013159E-2</v>
      </c>
      <c r="AX294" s="37">
        <f t="shared" si="331"/>
        <v>2.023401287580532E-2</v>
      </c>
      <c r="AY294" s="37">
        <f t="shared" si="332"/>
        <v>1.8079046170981179E-2</v>
      </c>
      <c r="AZ294" s="37">
        <f t="shared" si="333"/>
        <v>1.3232113384390882E-2</v>
      </c>
      <c r="BA294" s="104">
        <f t="shared" si="334"/>
        <v>2.1191253675044784E-2</v>
      </c>
      <c r="BB294" s="110">
        <f t="shared" si="335"/>
        <v>2.79065576884935E-2</v>
      </c>
      <c r="BC294" s="47" t="s">
        <v>52</v>
      </c>
      <c r="BD294" s="64">
        <v>32231.879698184835</v>
      </c>
      <c r="BE294" s="37">
        <f t="shared" si="352"/>
        <v>3.0508025329502613</v>
      </c>
      <c r="BF294" s="37">
        <f t="shared" si="353"/>
        <v>1.8726181288490944</v>
      </c>
      <c r="BG294" s="37">
        <f t="shared" si="354"/>
        <v>1.621480699164227</v>
      </c>
      <c r="BH294" s="37">
        <f t="shared" si="355"/>
        <v>3.2490141651335493</v>
      </c>
      <c r="BI294" s="37">
        <f t="shared" si="356"/>
        <v>4.4813913668430096</v>
      </c>
      <c r="BJ294" s="37">
        <f t="shared" si="357"/>
        <v>4.1811387674865319</v>
      </c>
      <c r="BK294" s="37">
        <f t="shared" si="358"/>
        <v>4.391767878844056</v>
      </c>
      <c r="BL294" s="37">
        <f t="shared" si="359"/>
        <v>2.1510721954225636</v>
      </c>
      <c r="BM294" s="37">
        <f t="shared" si="360"/>
        <v>5.8120222169491029</v>
      </c>
      <c r="BN294" s="37">
        <f t="shared" si="361"/>
        <v>3.8815783740544214</v>
      </c>
      <c r="BO294" s="37">
        <f t="shared" si="362"/>
        <v>0.51018950478965908</v>
      </c>
      <c r="BP294" s="103">
        <f t="shared" si="350"/>
        <v>35.203075830486483</v>
      </c>
      <c r="BQ294" s="33">
        <f t="shared" si="351"/>
        <v>7.1426530670552282</v>
      </c>
      <c r="BR294" s="33">
        <f t="shared" si="336"/>
        <v>0.81925022314562235</v>
      </c>
      <c r="BS294" s="33">
        <f t="shared" si="337"/>
        <v>0.93176481809290246</v>
      </c>
      <c r="BT294" s="33">
        <f t="shared" si="338"/>
        <v>2.1814261967731348</v>
      </c>
      <c r="BU294" s="33">
        <f t="shared" si="339"/>
        <v>0.62026401921094854</v>
      </c>
      <c r="BV294" s="33">
        <f t="shared" si="340"/>
        <v>3.7084245345143298E-2</v>
      </c>
      <c r="BW294" s="33">
        <f t="shared" si="341"/>
        <v>3.2721392951597025E-2</v>
      </c>
      <c r="BX294" s="33">
        <f t="shared" si="342"/>
        <v>0.60105546771696494</v>
      </c>
      <c r="BY294" s="33">
        <f t="shared" si="343"/>
        <v>1.6360696475798515</v>
      </c>
      <c r="BZ294" s="33">
        <f t="shared" si="344"/>
        <v>1.6453794591460082</v>
      </c>
      <c r="CA294" s="33">
        <f t="shared" si="345"/>
        <v>4.3628523935462695</v>
      </c>
      <c r="CB294" s="107">
        <f t="shared" si="346"/>
        <v>20.010520930563672</v>
      </c>
      <c r="CC294" s="60">
        <f t="shared" si="347"/>
        <v>55.213596761050155</v>
      </c>
    </row>
    <row r="295" spans="1:81" x14ac:dyDescent="0.2">
      <c r="A295" s="22" t="s">
        <v>53</v>
      </c>
      <c r="B295" s="22">
        <v>35024.572708339998</v>
      </c>
      <c r="C295" s="22">
        <v>19505.248533464001</v>
      </c>
      <c r="D295" s="22">
        <v>20633.428531254998</v>
      </c>
      <c r="E295" s="22">
        <v>55088.952354169996</v>
      </c>
      <c r="F295" s="22">
        <v>63533.714125019898</v>
      </c>
      <c r="G295" s="22">
        <v>56711.618833359702</v>
      </c>
      <c r="H295" s="22">
        <v>20722.3808854249</v>
      </c>
      <c r="I295" s="22">
        <v>30122.625708340001</v>
      </c>
      <c r="J295" s="22">
        <v>54889.5235417</v>
      </c>
      <c r="K295" s="22">
        <v>49177.90470834</v>
      </c>
      <c r="L295" s="22">
        <v>1266.2735522413682</v>
      </c>
      <c r="M295" s="89">
        <v>406676.24348165491</v>
      </c>
      <c r="N295" s="28">
        <f>'GDP by Eco_Activity N''MN'!M295</f>
        <v>75024.355351267994</v>
      </c>
      <c r="O295" s="28">
        <f>'GDP by Eco_Activity N''MN'!N295</f>
        <v>10651.136785998648</v>
      </c>
      <c r="P295" s="28">
        <f>'GDP by Eco_Activity N''MN'!O295</f>
        <v>12113.947911765892</v>
      </c>
      <c r="Q295" s="28">
        <f>'GDP by Eco_Activity N''MN'!P295</f>
        <v>28360.894088229605</v>
      </c>
      <c r="R295" s="28">
        <f>'GDP by Eco_Activity N''MN'!Q295</f>
        <v>8064.1014495943482</v>
      </c>
      <c r="S295" s="28">
        <f>'GDP by Eco_Activity N''MN'!R295</f>
        <v>482.13519949990331</v>
      </c>
      <c r="T295" s="28">
        <f>'GDP by Eco_Activity N''MN'!S295</f>
        <v>425.41341132344411</v>
      </c>
      <c r="U295" s="28">
        <f>'GDP by Eco_Activity N''MN'!T295</f>
        <v>7814.3695561592067</v>
      </c>
      <c r="V295" s="28">
        <f>'GDP by Eco_Activity N''MN'!U295</f>
        <v>21270.670566172208</v>
      </c>
      <c r="W295" s="28">
        <f>'GDP by Eco_Activity N''MN'!V295</f>
        <v>21391.70816084294</v>
      </c>
      <c r="X295" s="28">
        <f>'GDP by Eco_Activity N''MN'!W295</f>
        <v>56721.788176459209</v>
      </c>
      <c r="Y295" s="90">
        <f t="shared" si="348"/>
        <v>242320.52065731341</v>
      </c>
      <c r="Z295" s="98">
        <f t="shared" si="349"/>
        <v>648996.76413896831</v>
      </c>
      <c r="AA295" s="93"/>
      <c r="AB295" s="22" t="s">
        <v>53</v>
      </c>
      <c r="AD295" s="37">
        <f t="shared" si="363"/>
        <v>0.68103265577335548</v>
      </c>
      <c r="AE295" s="37">
        <f t="shared" si="364"/>
        <v>0.61808029011245358</v>
      </c>
      <c r="AF295" s="37">
        <f t="shared" si="365"/>
        <v>0.89131251477204942</v>
      </c>
      <c r="AG295" s="37">
        <f t="shared" si="366"/>
        <v>1.3576022865795712</v>
      </c>
      <c r="AH295" s="37">
        <f t="shared" si="367"/>
        <v>2.3605792436110486</v>
      </c>
      <c r="AI295" s="37">
        <f t="shared" si="368"/>
        <v>1.9066387861190863</v>
      </c>
      <c r="AJ295" s="37">
        <f t="shared" si="369"/>
        <v>0.73737868712958399</v>
      </c>
      <c r="AK295" s="37">
        <f t="shared" si="370"/>
        <v>2.049181253769357</v>
      </c>
      <c r="AL295" s="37">
        <f t="shared" si="371"/>
        <v>2.1896653947221441</v>
      </c>
      <c r="AM295" s="37">
        <f t="shared" si="372"/>
        <v>0.96227569390014633</v>
      </c>
      <c r="AN295" s="37">
        <f t="shared" si="373"/>
        <v>0.1150678649834479</v>
      </c>
      <c r="AO295" s="104">
        <f t="shared" si="322"/>
        <v>1.2199555298300735</v>
      </c>
      <c r="AP295" s="37">
        <f t="shared" si="323"/>
        <v>2.43651432726868</v>
      </c>
      <c r="AQ295" s="37">
        <f t="shared" si="324"/>
        <v>0.64893461314629286</v>
      </c>
      <c r="AR295" s="37">
        <f t="shared" si="325"/>
        <v>0.91281068539167365</v>
      </c>
      <c r="AS295" s="37">
        <f t="shared" si="326"/>
        <v>1.2105772298052935</v>
      </c>
      <c r="AT295" s="37">
        <f t="shared" si="327"/>
        <v>0.58014300532719854</v>
      </c>
      <c r="AU295" s="37">
        <f t="shared" si="328"/>
        <v>3.8905422104055724E-2</v>
      </c>
      <c r="AV295" s="37">
        <f t="shared" si="329"/>
        <v>2.9716630430671066E-2</v>
      </c>
      <c r="AW295" s="37">
        <f t="shared" si="330"/>
        <v>0.42988595244458377</v>
      </c>
      <c r="AX295" s="37">
        <f t="shared" si="331"/>
        <v>0.81616089482663912</v>
      </c>
      <c r="AY295" s="37">
        <f t="shared" si="332"/>
        <v>0.72923797128565637</v>
      </c>
      <c r="AZ295" s="37">
        <f t="shared" si="333"/>
        <v>0.53373167085237339</v>
      </c>
      <c r="BA295" s="104">
        <f t="shared" si="334"/>
        <v>0.79616451220491402</v>
      </c>
      <c r="BB295" s="110">
        <f t="shared" si="335"/>
        <v>1.0176937979253131</v>
      </c>
      <c r="BC295" s="47" t="s">
        <v>53</v>
      </c>
      <c r="BD295" s="64">
        <v>1249106.1667735938</v>
      </c>
      <c r="BE295" s="37">
        <f t="shared" si="352"/>
        <v>2.8039708425111285</v>
      </c>
      <c r="BF295" s="37">
        <f t="shared" si="353"/>
        <v>1.5615364852329177</v>
      </c>
      <c r="BG295" s="37">
        <f t="shared" si="354"/>
        <v>1.6518554691432326</v>
      </c>
      <c r="BH295" s="37">
        <f t="shared" si="355"/>
        <v>4.410269824899129</v>
      </c>
      <c r="BI295" s="37">
        <f t="shared" si="356"/>
        <v>5.0863341976067336</v>
      </c>
      <c r="BJ295" s="37">
        <f t="shared" si="357"/>
        <v>4.5401760348237028</v>
      </c>
      <c r="BK295" s="37">
        <f t="shared" si="358"/>
        <v>1.658976749666542</v>
      </c>
      <c r="BL295" s="37">
        <f t="shared" si="359"/>
        <v>2.4115344643719037</v>
      </c>
      <c r="BM295" s="37">
        <f t="shared" si="360"/>
        <v>4.3943041033476042</v>
      </c>
      <c r="BN295" s="37">
        <f t="shared" si="361"/>
        <v>3.9370476278541759</v>
      </c>
      <c r="BO295" s="37">
        <f t="shared" si="362"/>
        <v>0.10137437360605764</v>
      </c>
      <c r="BP295" s="103">
        <f t="shared" si="350"/>
        <v>32.55738017306313</v>
      </c>
      <c r="BQ295" s="33">
        <f t="shared" si="351"/>
        <v>6.0062432919576247</v>
      </c>
      <c r="BR295" s="33">
        <f t="shared" si="336"/>
        <v>0.85270068064032034</v>
      </c>
      <c r="BS295" s="33">
        <f t="shared" si="337"/>
        <v>0.96980931116975277</v>
      </c>
      <c r="BT295" s="33">
        <f t="shared" si="338"/>
        <v>2.2704950822142687</v>
      </c>
      <c r="BU295" s="33">
        <f t="shared" si="339"/>
        <v>0.64558975562691334</v>
      </c>
      <c r="BV295" s="33">
        <f t="shared" si="340"/>
        <v>3.8598416397642568E-2</v>
      </c>
      <c r="BW295" s="33">
        <f t="shared" si="341"/>
        <v>3.4057426233214026E-2</v>
      </c>
      <c r="BX295" s="33">
        <f t="shared" si="342"/>
        <v>0.62559690793485589</v>
      </c>
      <c r="BY295" s="33">
        <f t="shared" si="343"/>
        <v>1.7028713116607017</v>
      </c>
      <c r="BZ295" s="33">
        <f t="shared" si="344"/>
        <v>1.7125612481841412</v>
      </c>
      <c r="CA295" s="33">
        <f t="shared" si="345"/>
        <v>4.5409901644285373</v>
      </c>
      <c r="CB295" s="107">
        <f t="shared" si="346"/>
        <v>19.399513596447974</v>
      </c>
      <c r="CC295" s="60">
        <f t="shared" si="347"/>
        <v>51.956893769511105</v>
      </c>
    </row>
    <row r="296" spans="1:81" x14ac:dyDescent="0.2">
      <c r="A296" s="22" t="s">
        <v>54</v>
      </c>
      <c r="B296" s="22">
        <v>124871.09797424045</v>
      </c>
      <c r="C296" s="22">
        <v>81046.818444269447</v>
      </c>
      <c r="D296" s="22">
        <v>30888.173276653117</v>
      </c>
      <c r="E296" s="22">
        <v>90494.462451837389</v>
      </c>
      <c r="F296" s="22">
        <v>58076.94608183761</v>
      </c>
      <c r="G296" s="22">
        <v>99781.059288173099</v>
      </c>
      <c r="H296" s="22">
        <v>33967.081088062972</v>
      </c>
      <c r="I296" s="22">
        <v>24066.885089941967</v>
      </c>
      <c r="J296" s="22">
        <v>11567.254458124313</v>
      </c>
      <c r="K296" s="22">
        <v>130798.26744069067</v>
      </c>
      <c r="L296" s="22">
        <v>3645.6189384104464</v>
      </c>
      <c r="M296" s="89">
        <v>689203.66453224141</v>
      </c>
      <c r="N296" s="28">
        <f>'GDP by Eco_Activity N''MN'!M296</f>
        <v>38668.746297929458</v>
      </c>
      <c r="O296" s="28">
        <f>'GDP by Eco_Activity N''MN'!N296</f>
        <v>27835.549426665209</v>
      </c>
      <c r="P296" s="28">
        <f>'GDP by Eco_Activity N''MN'!O296</f>
        <v>21734.041359717477</v>
      </c>
      <c r="Q296" s="28">
        <f>'GDP by Eco_Activity N''MN'!P296</f>
        <v>22901.905075404466</v>
      </c>
      <c r="R296" s="28">
        <f>'GDP by Eco_Activity N''MN'!Q296</f>
        <v>26153.062691767795</v>
      </c>
      <c r="S296" s="28">
        <f>'GDP by Eco_Activity N''MN'!R296</f>
        <v>28520.19030940361</v>
      </c>
      <c r="T296" s="28">
        <f>'GDP by Eco_Activity N''MN'!S296</f>
        <v>11483.448873496063</v>
      </c>
      <c r="U296" s="28">
        <f>'GDP by Eco_Activity N''MN'!T296</f>
        <v>20600.034698263651</v>
      </c>
      <c r="V296" s="28">
        <f>'GDP by Eco_Activity N''MN'!U296</f>
        <v>32605.090437989486</v>
      </c>
      <c r="W296" s="28">
        <f>'GDP by Eco_Activity N''MN'!V296</f>
        <v>84057.97123810531</v>
      </c>
      <c r="X296" s="28">
        <f>'GDP by Eco_Activity N''MN'!W296</f>
        <v>157040.77807225334</v>
      </c>
      <c r="Y296" s="90">
        <f t="shared" si="348"/>
        <v>471600.81848099583</v>
      </c>
      <c r="Z296" s="98">
        <f t="shared" si="349"/>
        <v>1160804.4830132374</v>
      </c>
      <c r="AA296" s="93"/>
      <c r="AB296" s="22" t="s">
        <v>54</v>
      </c>
      <c r="AD296" s="37">
        <f t="shared" si="363"/>
        <v>2.4280466228923312</v>
      </c>
      <c r="AE296" s="37">
        <f t="shared" si="364"/>
        <v>2.5682031669980039</v>
      </c>
      <c r="AF296" s="37">
        <f t="shared" si="365"/>
        <v>1.3342918438506337</v>
      </c>
      <c r="AG296" s="37">
        <f t="shared" si="366"/>
        <v>2.2301293434944758</v>
      </c>
      <c r="AH296" s="37">
        <f t="shared" si="367"/>
        <v>2.1578343929859289</v>
      </c>
      <c r="AI296" s="37">
        <f t="shared" si="368"/>
        <v>3.3546289397573941</v>
      </c>
      <c r="AJ296" s="37">
        <f t="shared" si="369"/>
        <v>1.2086739355300886</v>
      </c>
      <c r="AK296" s="37">
        <f t="shared" si="370"/>
        <v>1.6372214773188212</v>
      </c>
      <c r="AL296" s="37">
        <f t="shared" si="371"/>
        <v>0.46144355360742129</v>
      </c>
      <c r="AM296" s="37">
        <f t="shared" si="372"/>
        <v>2.559360637849267</v>
      </c>
      <c r="AN296" s="37">
        <f t="shared" si="373"/>
        <v>0.33128196276672528</v>
      </c>
      <c r="AO296" s="104">
        <f t="shared" si="322"/>
        <v>2.067486938816447</v>
      </c>
      <c r="AP296" s="37">
        <f t="shared" si="323"/>
        <v>1.2558182463720493</v>
      </c>
      <c r="AQ296" s="37">
        <f t="shared" si="324"/>
        <v>1.6959177092395101</v>
      </c>
      <c r="AR296" s="37">
        <f t="shared" si="325"/>
        <v>1.6377043499275441</v>
      </c>
      <c r="AS296" s="37">
        <f t="shared" si="326"/>
        <v>0.97756173402703883</v>
      </c>
      <c r="AT296" s="37">
        <f t="shared" si="327"/>
        <v>1.8814887787995314</v>
      </c>
      <c r="AU296" s="37">
        <f t="shared" si="328"/>
        <v>2.3014084921123241</v>
      </c>
      <c r="AV296" s="37">
        <f t="shared" si="329"/>
        <v>0.80215949276628407</v>
      </c>
      <c r="AW296" s="37">
        <f t="shared" si="330"/>
        <v>1.1332539973969618</v>
      </c>
      <c r="AX296" s="37">
        <f t="shared" si="331"/>
        <v>1.2510653909563987</v>
      </c>
      <c r="AY296" s="37">
        <f t="shared" si="332"/>
        <v>2.8655151778981875</v>
      </c>
      <c r="AZ296" s="37">
        <f t="shared" si="333"/>
        <v>1.4776973640483131</v>
      </c>
      <c r="BA296" s="104">
        <f t="shared" si="334"/>
        <v>1.5494842722476143</v>
      </c>
      <c r="BB296" s="110">
        <f t="shared" si="335"/>
        <v>1.8202610371005068</v>
      </c>
      <c r="BC296" s="40" t="s">
        <v>54</v>
      </c>
      <c r="BD296" s="64">
        <v>1878101.9573560914</v>
      </c>
      <c r="BE296" s="37">
        <f t="shared" si="352"/>
        <v>6.6487922812256919</v>
      </c>
      <c r="BF296" s="37">
        <f t="shared" si="353"/>
        <v>4.3153577539721839</v>
      </c>
      <c r="BG296" s="37">
        <f t="shared" si="354"/>
        <v>1.6446483725588636</v>
      </c>
      <c r="BH296" s="37">
        <f t="shared" si="355"/>
        <v>4.8183998795907481</v>
      </c>
      <c r="BI296" s="37">
        <f t="shared" si="356"/>
        <v>3.0923212584047226</v>
      </c>
      <c r="BJ296" s="37">
        <f t="shared" si="357"/>
        <v>5.3128670090222601</v>
      </c>
      <c r="BK296" s="37">
        <f t="shared" si="358"/>
        <v>1.8085855751878519</v>
      </c>
      <c r="BL296" s="37">
        <f t="shared" si="359"/>
        <v>1.2814472076810068</v>
      </c>
      <c r="BM296" s="37">
        <f t="shared" si="360"/>
        <v>0.61590130465590809</v>
      </c>
      <c r="BN296" s="37">
        <f t="shared" si="361"/>
        <v>6.9643858752387793</v>
      </c>
      <c r="BO296" s="37">
        <f t="shared" si="362"/>
        <v>0.19411187577604078</v>
      </c>
      <c r="BP296" s="103">
        <f t="shared" si="350"/>
        <v>36.696818393314054</v>
      </c>
      <c r="BQ296" s="33">
        <f t="shared" si="351"/>
        <v>2.0589268940630676</v>
      </c>
      <c r="BR296" s="33">
        <f t="shared" si="336"/>
        <v>1.4821106659113896</v>
      </c>
      <c r="BS296" s="33">
        <f t="shared" si="337"/>
        <v>1.1572343702955135</v>
      </c>
      <c r="BT296" s="33">
        <f t="shared" si="338"/>
        <v>1.2194175606762452</v>
      </c>
      <c r="BU296" s="33">
        <f t="shared" si="339"/>
        <v>1.3925262464762518</v>
      </c>
      <c r="BV296" s="33">
        <f t="shared" si="340"/>
        <v>1.518564537867426</v>
      </c>
      <c r="BW296" s="33">
        <f t="shared" si="341"/>
        <v>0.61143905571888935</v>
      </c>
      <c r="BX296" s="33">
        <f t="shared" si="342"/>
        <v>1.0968539070830567</v>
      </c>
      <c r="BY296" s="33">
        <f t="shared" si="343"/>
        <v>1.7360660485061998</v>
      </c>
      <c r="BZ296" s="33">
        <f t="shared" si="344"/>
        <v>4.4756873240491375</v>
      </c>
      <c r="CA296" s="33">
        <f t="shared" si="345"/>
        <v>8.361674799238715</v>
      </c>
      <c r="CB296" s="107">
        <f t="shared" si="346"/>
        <v>25.110501409885892</v>
      </c>
      <c r="CC296" s="60">
        <f t="shared" si="347"/>
        <v>61.807319803199945</v>
      </c>
    </row>
    <row r="297" spans="1:81" x14ac:dyDescent="0.2">
      <c r="A297" s="22" t="s">
        <v>55</v>
      </c>
      <c r="B297" s="22">
        <v>4434.8274891823603</v>
      </c>
      <c r="C297" s="22">
        <v>3473.8959852701132</v>
      </c>
      <c r="D297" s="22">
        <v>6452.51060412473</v>
      </c>
      <c r="E297" s="22">
        <v>3776.2274473057932</v>
      </c>
      <c r="F297" s="22">
        <v>4479.0043304634501</v>
      </c>
      <c r="G297" s="22">
        <v>6079.6477339165731</v>
      </c>
      <c r="H297" s="22">
        <v>2900.3283847991033</v>
      </c>
      <c r="I297" s="22">
        <v>2362.01701433985</v>
      </c>
      <c r="J297" s="22">
        <v>3147.16366871532</v>
      </c>
      <c r="K297" s="22">
        <v>3328.4604794630723</v>
      </c>
      <c r="L297" s="22">
        <v>2244.8972075321931</v>
      </c>
      <c r="M297" s="89">
        <v>42678.980345112563</v>
      </c>
      <c r="N297" s="28">
        <f>'GDP by Eco_Activity N''MN'!M297</f>
        <v>5719.2139802004867</v>
      </c>
      <c r="O297" s="28">
        <f>'GDP by Eco_Activity N''MN'!N297</f>
        <v>605.26245638124351</v>
      </c>
      <c r="P297" s="28">
        <f>'GDP by Eco_Activity N''MN'!O297</f>
        <v>846.20937375218125</v>
      </c>
      <c r="Q297" s="28">
        <f>'GDP by Eco_Activity N''MN'!P297</f>
        <v>1881.8830539189839</v>
      </c>
      <c r="R297" s="28">
        <f>'GDP by Eco_Activity N''MN'!Q297</f>
        <v>679.09131870426836</v>
      </c>
      <c r="S297" s="28">
        <f>'GDP by Eco_Activity N''MN'!R297</f>
        <v>1669.1450892111554</v>
      </c>
      <c r="T297" s="28">
        <f>'GDP by Eco_Activity N''MN'!S297</f>
        <v>930.98661670463969</v>
      </c>
      <c r="U297" s="28">
        <f>'GDP by Eco_Activity N''MN'!T297</f>
        <v>892.77880367912485</v>
      </c>
      <c r="V297" s="28">
        <f>'GDP by Eco_Activity N''MN'!U297</f>
        <v>773.80344472466629</v>
      </c>
      <c r="W297" s="28">
        <f>'GDP by Eco_Activity N''MN'!V297</f>
        <v>930.83466455054793</v>
      </c>
      <c r="X297" s="28">
        <f>'GDP by Eco_Activity N''MN'!W297</f>
        <v>46151.130031775807</v>
      </c>
      <c r="Y297" s="90">
        <f t="shared" si="348"/>
        <v>61080.338833603106</v>
      </c>
      <c r="Z297" s="98">
        <f t="shared" si="349"/>
        <v>103759.31917871567</v>
      </c>
      <c r="AA297" s="93"/>
      <c r="AB297" s="22" t="s">
        <v>55</v>
      </c>
      <c r="AD297" s="37">
        <f t="shared" si="363"/>
        <v>8.6232667790272985E-2</v>
      </c>
      <c r="AE297" s="37">
        <f t="shared" si="364"/>
        <v>0.11008045525349276</v>
      </c>
      <c r="AF297" s="37">
        <f t="shared" si="365"/>
        <v>0.27873232237889844</v>
      </c>
      <c r="AG297" s="37">
        <f t="shared" si="366"/>
        <v>9.3060673656445367E-2</v>
      </c>
      <c r="AH297" s="37">
        <f t="shared" si="367"/>
        <v>0.16641628464740271</v>
      </c>
      <c r="AI297" s="37">
        <f t="shared" si="368"/>
        <v>0.20439713085050781</v>
      </c>
      <c r="AJ297" s="37">
        <f t="shared" si="369"/>
        <v>0.10320437349609975</v>
      </c>
      <c r="AK297" s="37">
        <f t="shared" si="370"/>
        <v>0.16068323637302934</v>
      </c>
      <c r="AL297" s="37">
        <f t="shared" si="371"/>
        <v>0.12554737101475108</v>
      </c>
      <c r="AM297" s="37">
        <f t="shared" si="372"/>
        <v>6.5128773510990348E-2</v>
      </c>
      <c r="AN297" s="37">
        <f t="shared" si="373"/>
        <v>0.20399662325790668</v>
      </c>
      <c r="AO297" s="104">
        <f t="shared" si="322"/>
        <v>0.12802925893525371</v>
      </c>
      <c r="AP297" s="37">
        <f t="shared" si="323"/>
        <v>0.18573897420683805</v>
      </c>
      <c r="AQ297" s="37">
        <f t="shared" si="324"/>
        <v>3.6876416656300669E-2</v>
      </c>
      <c r="AR297" s="37">
        <f t="shared" si="325"/>
        <v>6.3763602424718346E-2</v>
      </c>
      <c r="AS297" s="37">
        <f t="shared" si="326"/>
        <v>8.0327678215767459E-2</v>
      </c>
      <c r="AT297" s="37">
        <f t="shared" si="327"/>
        <v>4.8854801863203581E-2</v>
      </c>
      <c r="AU297" s="37">
        <f t="shared" si="328"/>
        <v>0.13469000876938619</v>
      </c>
      <c r="AV297" s="37">
        <f t="shared" si="329"/>
        <v>6.5032705805972216E-2</v>
      </c>
      <c r="AW297" s="37">
        <f t="shared" si="330"/>
        <v>4.9113759412547212E-2</v>
      </c>
      <c r="AX297" s="37">
        <f t="shared" si="331"/>
        <v>2.9691029716326926E-2</v>
      </c>
      <c r="AY297" s="37">
        <f t="shared" si="332"/>
        <v>3.1731920484112379E-2</v>
      </c>
      <c r="AZ297" s="37">
        <f t="shared" si="333"/>
        <v>0.43426557122907855</v>
      </c>
      <c r="BA297" s="104">
        <f t="shared" si="334"/>
        <v>0.20068460583054959</v>
      </c>
      <c r="BB297" s="110">
        <f t="shared" si="335"/>
        <v>0.16270530369319541</v>
      </c>
      <c r="BC297" s="35" t="s">
        <v>55</v>
      </c>
      <c r="BD297" s="64">
        <v>261086.49931211909</v>
      </c>
      <c r="BE297" s="37">
        <f t="shared" si="352"/>
        <v>1.6986046773259964</v>
      </c>
      <c r="BF297" s="37">
        <f t="shared" si="353"/>
        <v>1.3305536649435104</v>
      </c>
      <c r="BG297" s="37">
        <f t="shared" si="354"/>
        <v>2.4714072237074944</v>
      </c>
      <c r="BH297" s="37">
        <f t="shared" si="355"/>
        <v>1.4463510971478672</v>
      </c>
      <c r="BI297" s="37">
        <f t="shared" si="356"/>
        <v>1.7155250624847396</v>
      </c>
      <c r="BJ297" s="37">
        <f t="shared" si="357"/>
        <v>2.3285952165027815</v>
      </c>
      <c r="BK297" s="37">
        <f t="shared" si="358"/>
        <v>1.1108687704804949</v>
      </c>
      <c r="BL297" s="37">
        <f t="shared" si="359"/>
        <v>0.90468753480667241</v>
      </c>
      <c r="BM297" s="37">
        <f t="shared" si="360"/>
        <v>1.2054103437010752</v>
      </c>
      <c r="BN297" s="37">
        <f t="shared" si="361"/>
        <v>1.2748497100510827</v>
      </c>
      <c r="BO297" s="37">
        <f t="shared" si="362"/>
        <v>0.85982891242817694</v>
      </c>
      <c r="BP297" s="103">
        <f t="shared" si="350"/>
        <v>16.346682213579893</v>
      </c>
      <c r="BQ297" s="33">
        <f t="shared" si="351"/>
        <v>2.1905437451836147</v>
      </c>
      <c r="BR297" s="33">
        <f t="shared" si="336"/>
        <v>0.23182449417182427</v>
      </c>
      <c r="BS297" s="33">
        <f t="shared" si="337"/>
        <v>0.32411073570700788</v>
      </c>
      <c r="BT297" s="33">
        <f t="shared" si="338"/>
        <v>0.72078910969244092</v>
      </c>
      <c r="BU297" s="33">
        <f t="shared" si="339"/>
        <v>0.26010204299856965</v>
      </c>
      <c r="BV297" s="33">
        <f t="shared" si="340"/>
        <v>0.63930731524181772</v>
      </c>
      <c r="BW297" s="33">
        <f t="shared" si="341"/>
        <v>0.35658167663111534</v>
      </c>
      <c r="BX297" s="33">
        <f t="shared" si="342"/>
        <v>0.34194751778867022</v>
      </c>
      <c r="BY297" s="33">
        <f t="shared" si="343"/>
        <v>0.29637819142827959</v>
      </c>
      <c r="BZ297" s="33">
        <f t="shared" si="344"/>
        <v>0.35652347670331663</v>
      </c>
      <c r="CA297" s="33">
        <f t="shared" si="345"/>
        <v>17.676567020267051</v>
      </c>
      <c r="CB297" s="107">
        <f t="shared" si="346"/>
        <v>23.394675325813708</v>
      </c>
      <c r="CC297" s="60">
        <f t="shared" si="347"/>
        <v>39.741357539393604</v>
      </c>
    </row>
    <row r="298" spans="1:81" x14ac:dyDescent="0.2">
      <c r="A298" s="22" t="s">
        <v>56</v>
      </c>
      <c r="B298" s="28">
        <v>38602.832783199148</v>
      </c>
      <c r="C298" s="28">
        <v>16713.600724463344</v>
      </c>
      <c r="D298" s="28">
        <v>34516.398376134443</v>
      </c>
      <c r="E298" s="28">
        <v>79411.621502509806</v>
      </c>
      <c r="F298" s="28">
        <v>61767.025411821836</v>
      </c>
      <c r="G298" s="28">
        <v>60833.310550233364</v>
      </c>
      <c r="H298" s="28">
        <v>46027.59704200655</v>
      </c>
      <c r="I298" s="28">
        <v>31572.277024932409</v>
      </c>
      <c r="J298" s="28">
        <v>65158.228842695709</v>
      </c>
      <c r="K298" s="28">
        <v>214993.3106518831</v>
      </c>
      <c r="L298" s="28">
        <v>9487.6940017232446</v>
      </c>
      <c r="M298" s="90">
        <v>659083.89691160293</v>
      </c>
      <c r="N298" s="28">
        <f>'GDP by Eco_Activity N''MN'!M298</f>
        <v>66702.357037448455</v>
      </c>
      <c r="O298" s="28">
        <f>'GDP by Eco_Activity N''MN'!N298</f>
        <v>12374.154965427322</v>
      </c>
      <c r="P298" s="28">
        <f>'GDP by Eco_Activity N''MN'!O298</f>
        <v>13262.738554512389</v>
      </c>
      <c r="Q298" s="28">
        <f>'GDP by Eco_Activity N''MN'!P298</f>
        <v>84482.934522118012</v>
      </c>
      <c r="R298" s="28">
        <f>'GDP by Eco_Activity N''MN'!Q298</f>
        <v>15636.757816636684</v>
      </c>
      <c r="S298" s="28">
        <f>'GDP by Eco_Activity N''MN'!R298</f>
        <v>8301.1142153099827</v>
      </c>
      <c r="T298" s="28">
        <f>'GDP by Eco_Activity N''MN'!S298</f>
        <v>7463.7392880637999</v>
      </c>
      <c r="U298" s="28">
        <f>'GDP by Eco_Activity N''MN'!T298</f>
        <v>15665.709805167526</v>
      </c>
      <c r="V298" s="28">
        <f>'GDP by Eco_Activity N''MN'!U298</f>
        <v>19280.655310686754</v>
      </c>
      <c r="W298" s="28">
        <f>'GDP by Eco_Activity N''MN'!V298</f>
        <v>33945.076433618509</v>
      </c>
      <c r="X298" s="28">
        <f>'GDP by Eco_Activity N''MN'!W298</f>
        <v>397668.85038919834</v>
      </c>
      <c r="Y298" s="90">
        <f t="shared" si="348"/>
        <v>674784.08833818778</v>
      </c>
      <c r="Z298" s="98">
        <f t="shared" si="349"/>
        <v>1333867.9852497908</v>
      </c>
      <c r="AA298" s="94"/>
      <c r="AB298" s="22" t="s">
        <v>56</v>
      </c>
      <c r="AD298" s="37">
        <f t="shared" si="363"/>
        <v>0.75060986324200851</v>
      </c>
      <c r="AE298" s="37">
        <f t="shared" si="364"/>
        <v>0.52961884422425343</v>
      </c>
      <c r="AF298" s="37">
        <f t="shared" si="365"/>
        <v>1.4910220950873183</v>
      </c>
      <c r="AG298" s="37">
        <f t="shared" si="366"/>
        <v>1.957005793823887</v>
      </c>
      <c r="AH298" s="37">
        <f t="shared" si="367"/>
        <v>2.2949383667359635</v>
      </c>
      <c r="AI298" s="37">
        <f t="shared" si="368"/>
        <v>2.0452096372688051</v>
      </c>
      <c r="AJ298" s="37">
        <f t="shared" si="369"/>
        <v>1.6378315438857642</v>
      </c>
      <c r="AK298" s="37">
        <f t="shared" si="370"/>
        <v>2.1477980985034719</v>
      </c>
      <c r="AL298" s="37">
        <f t="shared" si="371"/>
        <v>2.5993069291236606</v>
      </c>
      <c r="AM298" s="37">
        <f t="shared" si="372"/>
        <v>4.206824963739165</v>
      </c>
      <c r="AN298" s="37">
        <f t="shared" si="373"/>
        <v>0.86215864689122168</v>
      </c>
      <c r="AO298" s="104">
        <f t="shared" si="322"/>
        <v>1.9771330574305717</v>
      </c>
      <c r="AP298" s="37">
        <f t="shared" si="323"/>
        <v>2.1662465185258966</v>
      </c>
      <c r="AQ298" s="37">
        <f t="shared" si="324"/>
        <v>0.75391177738489312</v>
      </c>
      <c r="AR298" s="37">
        <f t="shared" si="325"/>
        <v>0.99937440364561059</v>
      </c>
      <c r="AS298" s="37">
        <f t="shared" si="326"/>
        <v>3.6061316163531392</v>
      </c>
      <c r="AT298" s="37">
        <f t="shared" si="327"/>
        <v>1.1249307477119475</v>
      </c>
      <c r="AU298" s="37">
        <f t="shared" si="328"/>
        <v>0.66985018479381309</v>
      </c>
      <c r="AV298" s="37">
        <f t="shared" si="329"/>
        <v>0.52136857031439077</v>
      </c>
      <c r="AW298" s="37">
        <f t="shared" si="330"/>
        <v>0.86180574541766553</v>
      </c>
      <c r="AX298" s="37">
        <f t="shared" si="331"/>
        <v>0.73980351687830725</v>
      </c>
      <c r="AY298" s="37">
        <f t="shared" si="332"/>
        <v>1.1571791503261173</v>
      </c>
      <c r="AZ298" s="37">
        <f t="shared" si="333"/>
        <v>3.7419211697606021</v>
      </c>
      <c r="BA298" s="104">
        <f t="shared" si="334"/>
        <v>2.2170600454229286</v>
      </c>
      <c r="BB298" s="110">
        <f t="shared" si="335"/>
        <v>2.0916424408383851</v>
      </c>
      <c r="BC298" s="35" t="s">
        <v>56</v>
      </c>
      <c r="BD298" s="64">
        <v>3835776.7617436061</v>
      </c>
      <c r="BE298" s="37">
        <f t="shared" si="352"/>
        <v>1.0063889319161443</v>
      </c>
      <c r="BF298" s="37">
        <f t="shared" si="353"/>
        <v>0.43572923458835339</v>
      </c>
      <c r="BG298" s="37">
        <f t="shared" si="354"/>
        <v>0.8998542021628112</v>
      </c>
      <c r="BH298" s="37">
        <f t="shared" si="355"/>
        <v>2.070287882614215</v>
      </c>
      <c r="BI298" s="37">
        <f t="shared" si="356"/>
        <v>1.6102872833440072</v>
      </c>
      <c r="BJ298" s="37">
        <f t="shared" si="357"/>
        <v>1.5859450204964674</v>
      </c>
      <c r="BK298" s="37">
        <f t="shared" si="358"/>
        <v>1.1999550521569993</v>
      </c>
      <c r="BL298" s="37">
        <f t="shared" si="359"/>
        <v>0.82309996086896331</v>
      </c>
      <c r="BM298" s="37">
        <f t="shared" si="360"/>
        <v>1.6986971059566334</v>
      </c>
      <c r="BN298" s="37">
        <f t="shared" si="361"/>
        <v>5.6049484630110458</v>
      </c>
      <c r="BO298" s="37">
        <f t="shared" si="362"/>
        <v>0.24734739769919456</v>
      </c>
      <c r="BP298" s="103">
        <f t="shared" si="350"/>
        <v>17.182540534814834</v>
      </c>
      <c r="BQ298" s="33">
        <f t="shared" si="351"/>
        <v>1.7389530512492066</v>
      </c>
      <c r="BR298" s="33">
        <f t="shared" si="336"/>
        <v>0.32259841315172044</v>
      </c>
      <c r="BS298" s="33">
        <f t="shared" si="337"/>
        <v>0.34576408843155998</v>
      </c>
      <c r="BT298" s="33">
        <f t="shared" si="338"/>
        <v>2.2024987315402345</v>
      </c>
      <c r="BU298" s="33">
        <f t="shared" si="339"/>
        <v>0.40765557507389399</v>
      </c>
      <c r="BV298" s="33">
        <f t="shared" si="340"/>
        <v>0.21641286057368456</v>
      </c>
      <c r="BW298" s="33">
        <f t="shared" si="341"/>
        <v>0.19458221246095284</v>
      </c>
      <c r="BX298" s="33">
        <f t="shared" si="342"/>
        <v>0.40841036322579055</v>
      </c>
      <c r="BY298" s="33">
        <f t="shared" si="343"/>
        <v>0.50265321754341263</v>
      </c>
      <c r="BZ298" s="33">
        <f t="shared" si="344"/>
        <v>0.88495964551879447</v>
      </c>
      <c r="CA298" s="33">
        <f t="shared" si="345"/>
        <v>10.367361686826436</v>
      </c>
      <c r="CB298" s="107">
        <f t="shared" si="346"/>
        <v>17.591849845595686</v>
      </c>
      <c r="CC298" s="60">
        <f t="shared" si="347"/>
        <v>34.774390380410523</v>
      </c>
    </row>
    <row r="299" spans="1:81" x14ac:dyDescent="0.2">
      <c r="A299" s="22" t="s">
        <v>57</v>
      </c>
      <c r="B299" s="22">
        <v>30848.149145958352</v>
      </c>
      <c r="C299" s="22">
        <v>13587.522542450002</v>
      </c>
      <c r="D299" s="22">
        <v>26575.319489394238</v>
      </c>
      <c r="E299" s="22">
        <v>64211.246758983303</v>
      </c>
      <c r="F299" s="22">
        <v>45908.312096735644</v>
      </c>
      <c r="G299" s="22">
        <v>43925.73825241124</v>
      </c>
      <c r="H299" s="22">
        <v>33348.386118920804</v>
      </c>
      <c r="I299" s="22">
        <v>24673.087170318951</v>
      </c>
      <c r="J299" s="22">
        <v>53215.084855256217</v>
      </c>
      <c r="K299" s="22">
        <v>172889.51166716602</v>
      </c>
      <c r="L299" s="22">
        <v>6704.8126871942177</v>
      </c>
      <c r="M299" s="89">
        <v>515887.17078478896</v>
      </c>
      <c r="N299" s="28">
        <f>'GDP by Eco_Activity N''MN'!M299</f>
        <v>46266.799495477149</v>
      </c>
      <c r="O299" s="28">
        <f>'GDP by Eco_Activity N''MN'!N299</f>
        <v>8298.3861637182054</v>
      </c>
      <c r="P299" s="28">
        <f>'GDP by Eco_Activity N''MN'!O299</f>
        <v>10834.627220448516</v>
      </c>
      <c r="Q299" s="28">
        <f>'GDP by Eco_Activity N''MN'!P299</f>
        <v>70500.429691922065</v>
      </c>
      <c r="R299" s="28">
        <f>'GDP by Eco_Activity N''MN'!Q299</f>
        <v>9983.3057536155738</v>
      </c>
      <c r="S299" s="28">
        <f>'GDP by Eco_Activity N''MN'!R299</f>
        <v>6049.2925843944149</v>
      </c>
      <c r="T299" s="28">
        <f>'GDP by Eco_Activity N''MN'!S299</f>
        <v>4509.3059389456603</v>
      </c>
      <c r="U299" s="28">
        <f>'GDP by Eco_Activity N''MN'!T299</f>
        <v>9727.0942222822032</v>
      </c>
      <c r="V299" s="28">
        <f>'GDP by Eco_Activity N''MN'!U299</f>
        <v>17357.132461021451</v>
      </c>
      <c r="W299" s="28">
        <f>'GDP by Eco_Activity N''MN'!V299</f>
        <v>24900.169589605106</v>
      </c>
      <c r="X299" s="28">
        <f>'GDP by Eco_Activity N''MN'!W299</f>
        <v>358941.07241105707</v>
      </c>
      <c r="Y299" s="90">
        <f t="shared" si="348"/>
        <v>567367.6155324874</v>
      </c>
      <c r="Z299" s="98">
        <f t="shared" si="349"/>
        <v>1083254.7863172763</v>
      </c>
      <c r="AA299" s="93"/>
      <c r="AB299" s="22" t="s">
        <v>57</v>
      </c>
      <c r="AD299" s="37">
        <f t="shared" si="363"/>
        <v>0.59982450359949857</v>
      </c>
      <c r="AE299" s="37">
        <f t="shared" si="364"/>
        <v>0.430560003403122</v>
      </c>
      <c r="AF299" s="37">
        <f t="shared" si="365"/>
        <v>1.1479873453450691</v>
      </c>
      <c r="AG299" s="37">
        <f t="shared" si="366"/>
        <v>1.582410477942628</v>
      </c>
      <c r="AH299" s="37">
        <f t="shared" si="367"/>
        <v>1.7057118435028724</v>
      </c>
      <c r="AI299" s="37">
        <f t="shared" si="368"/>
        <v>1.4767787974286704</v>
      </c>
      <c r="AJ299" s="37">
        <f t="shared" si="369"/>
        <v>1.1866584882413744</v>
      </c>
      <c r="AK299" s="37">
        <f t="shared" si="370"/>
        <v>1.678460177793746</v>
      </c>
      <c r="AL299" s="37">
        <f t="shared" si="371"/>
        <v>2.1228683046635188</v>
      </c>
      <c r="AM299" s="37">
        <f t="shared" si="372"/>
        <v>3.3829699698321156</v>
      </c>
      <c r="AN299" s="37">
        <f t="shared" si="373"/>
        <v>0.6092747334600519</v>
      </c>
      <c r="AO299" s="104">
        <f t="shared" si="322"/>
        <v>1.5475686540703602</v>
      </c>
      <c r="AP299" s="37">
        <f t="shared" si="323"/>
        <v>1.5025749880794166</v>
      </c>
      <c r="AQ299" s="37">
        <f t="shared" si="324"/>
        <v>0.50559016592200468</v>
      </c>
      <c r="AR299" s="37">
        <f t="shared" si="325"/>
        <v>0.81641126172047396</v>
      </c>
      <c r="AS299" s="37">
        <f t="shared" si="326"/>
        <v>3.0092921122663205</v>
      </c>
      <c r="AT299" s="37">
        <f t="shared" si="327"/>
        <v>0.71821331108057884</v>
      </c>
      <c r="AU299" s="37">
        <f t="shared" si="328"/>
        <v>0.48814166995257113</v>
      </c>
      <c r="AV299" s="37">
        <f t="shared" si="329"/>
        <v>0.31499095825306833</v>
      </c>
      <c r="AW299" s="37">
        <f t="shared" si="330"/>
        <v>0.53510921568434711</v>
      </c>
      <c r="AX299" s="37">
        <f t="shared" si="331"/>
        <v>0.66599746900038947</v>
      </c>
      <c r="AY299" s="37">
        <f t="shared" si="332"/>
        <v>0.84884054231024531</v>
      </c>
      <c r="AZ299" s="37">
        <f t="shared" si="333"/>
        <v>3.3775066773195537</v>
      </c>
      <c r="BA299" s="104">
        <f t="shared" si="334"/>
        <v>1.8641341626205146</v>
      </c>
      <c r="BB299" s="110">
        <f t="shared" si="335"/>
        <v>1.6986551220645894</v>
      </c>
      <c r="BC299" s="47" t="s">
        <v>57</v>
      </c>
      <c r="BD299" s="64">
        <v>3330086.9547077995</v>
      </c>
      <c r="BE299" s="37">
        <f t="shared" si="352"/>
        <v>0.9263466559738871</v>
      </c>
      <c r="BF299" s="37">
        <f t="shared" si="353"/>
        <v>0.40802305547130219</v>
      </c>
      <c r="BG299" s="37">
        <f t="shared" si="354"/>
        <v>0.79803680356827522</v>
      </c>
      <c r="BH299" s="37">
        <f t="shared" si="355"/>
        <v>1.9282153178675048</v>
      </c>
      <c r="BI299" s="37">
        <f t="shared" si="356"/>
        <v>1.3785919923752832</v>
      </c>
      <c r="BJ299" s="37">
        <f t="shared" si="357"/>
        <v>1.3190567949077934</v>
      </c>
      <c r="BK299" s="37">
        <f t="shared" si="358"/>
        <v>1.001426886819746</v>
      </c>
      <c r="BL299" s="37">
        <f t="shared" si="359"/>
        <v>0.74091420151771703</v>
      </c>
      <c r="BM299" s="37">
        <f t="shared" si="360"/>
        <v>1.5980088682076354</v>
      </c>
      <c r="BN299" s="37">
        <f t="shared" si="361"/>
        <v>5.1917416577590938</v>
      </c>
      <c r="BO299" s="37">
        <f t="shared" si="362"/>
        <v>0.20134046883417001</v>
      </c>
      <c r="BP299" s="103">
        <f t="shared" si="350"/>
        <v>15.491702703302407</v>
      </c>
      <c r="BQ299" s="33">
        <f t="shared" si="351"/>
        <v>1.3893570986207733</v>
      </c>
      <c r="BR299" s="33">
        <f t="shared" si="336"/>
        <v>0.24919427860544718</v>
      </c>
      <c r="BS299" s="33">
        <f t="shared" si="337"/>
        <v>0.32535568493583694</v>
      </c>
      <c r="BT299" s="33">
        <f t="shared" si="338"/>
        <v>2.1170747386116879</v>
      </c>
      <c r="BU299" s="33">
        <f t="shared" si="339"/>
        <v>0.29979114327636425</v>
      </c>
      <c r="BV299" s="33">
        <f t="shared" si="340"/>
        <v>0.1816556944809633</v>
      </c>
      <c r="BW299" s="33">
        <f t="shared" si="341"/>
        <v>0.13541105683654234</v>
      </c>
      <c r="BX299" s="33">
        <f t="shared" si="342"/>
        <v>0.29209730420194729</v>
      </c>
      <c r="BY299" s="33">
        <f t="shared" si="343"/>
        <v>0.52122159862772899</v>
      </c>
      <c r="BZ299" s="33">
        <f t="shared" si="344"/>
        <v>0.74773331532389331</v>
      </c>
      <c r="CA299" s="33">
        <f t="shared" si="345"/>
        <v>10.778729723667309</v>
      </c>
      <c r="CB299" s="107">
        <f t="shared" si="346"/>
        <v>17.037621637188494</v>
      </c>
      <c r="CC299" s="60">
        <f t="shared" si="347"/>
        <v>32.529324340490902</v>
      </c>
    </row>
    <row r="300" spans="1:81" x14ac:dyDescent="0.2">
      <c r="A300" s="22" t="s">
        <v>58</v>
      </c>
      <c r="B300" s="22">
        <v>7754.683637240797</v>
      </c>
      <c r="C300" s="22">
        <v>3126.0781820133416</v>
      </c>
      <c r="D300" s="22">
        <v>7941.0788867402016</v>
      </c>
      <c r="E300" s="22">
        <v>15200.374743526503</v>
      </c>
      <c r="F300" s="22">
        <v>15858.713315086192</v>
      </c>
      <c r="G300" s="22">
        <v>16907.572297822127</v>
      </c>
      <c r="H300" s="22">
        <v>12679.210923085748</v>
      </c>
      <c r="I300" s="22">
        <v>6899.1898546134598</v>
      </c>
      <c r="J300" s="22">
        <v>11943.143987439495</v>
      </c>
      <c r="K300" s="22">
        <v>42103.79898471709</v>
      </c>
      <c r="L300" s="22">
        <v>2782.8813145290269</v>
      </c>
      <c r="M300" s="89">
        <v>143196.72612681397</v>
      </c>
      <c r="N300" s="28">
        <f>'GDP by Eco_Activity N''MN'!M300</f>
        <v>20435.557541971306</v>
      </c>
      <c r="O300" s="28">
        <f>'GDP by Eco_Activity N''MN'!N300</f>
        <v>4075.7688017091177</v>
      </c>
      <c r="P300" s="28">
        <f>'GDP by Eco_Activity N''MN'!O300</f>
        <v>2428.1113340638735</v>
      </c>
      <c r="Q300" s="28">
        <f>'GDP by Eco_Activity N''MN'!P300</f>
        <v>13982.504830195949</v>
      </c>
      <c r="R300" s="28">
        <f>'GDP by Eco_Activity N''MN'!Q300</f>
        <v>5653.45206302111</v>
      </c>
      <c r="S300" s="28">
        <f>'GDP by Eco_Activity N''MN'!R300</f>
        <v>2251.8216309155682</v>
      </c>
      <c r="T300" s="28">
        <f>'GDP by Eco_Activity N''MN'!S300</f>
        <v>2954.4333491181401</v>
      </c>
      <c r="U300" s="28">
        <f>'GDP by Eco_Activity N''MN'!T300</f>
        <v>5938.6155828853225</v>
      </c>
      <c r="V300" s="28">
        <f>'GDP by Eco_Activity N''MN'!U300</f>
        <v>1923.5228496653019</v>
      </c>
      <c r="W300" s="28">
        <f>'GDP by Eco_Activity N''MN'!V300</f>
        <v>9044.9068440134015</v>
      </c>
      <c r="X300" s="28">
        <f>'GDP by Eco_Activity N''MN'!W300</f>
        <v>38727.777978141276</v>
      </c>
      <c r="Y300" s="90">
        <f t="shared" si="348"/>
        <v>107416.47280570035</v>
      </c>
      <c r="Z300" s="98">
        <f t="shared" si="349"/>
        <v>250613.19893251432</v>
      </c>
      <c r="AA300" s="93"/>
      <c r="AB300" s="22" t="s">
        <v>58</v>
      </c>
      <c r="AD300" s="37">
        <f t="shared" si="363"/>
        <v>0.15078535964250991</v>
      </c>
      <c r="AE300" s="37">
        <f t="shared" si="364"/>
        <v>9.9058840821131422E-2</v>
      </c>
      <c r="AF300" s="37">
        <f t="shared" si="365"/>
        <v>0.3430347497422489</v>
      </c>
      <c r="AG300" s="37">
        <f t="shared" si="366"/>
        <v>0.37459531588125916</v>
      </c>
      <c r="AH300" s="37">
        <f t="shared" si="367"/>
        <v>0.58922652323309144</v>
      </c>
      <c r="AI300" s="37">
        <f t="shared" si="368"/>
        <v>0.56843083984013487</v>
      </c>
      <c r="AJ300" s="37">
        <f t="shared" si="369"/>
        <v>0.45117305564438992</v>
      </c>
      <c r="AK300" s="37">
        <f t="shared" si="370"/>
        <v>0.46933792070972613</v>
      </c>
      <c r="AL300" s="37">
        <f t="shared" si="371"/>
        <v>0.47643862446014151</v>
      </c>
      <c r="AM300" s="37">
        <f t="shared" si="372"/>
        <v>0.82385499390704942</v>
      </c>
      <c r="AN300" s="37">
        <f t="shared" si="373"/>
        <v>0.25288391343116984</v>
      </c>
      <c r="AO300" s="104">
        <f t="shared" si="322"/>
        <v>0.42956440336021162</v>
      </c>
      <c r="AP300" s="37">
        <f t="shared" si="323"/>
        <v>0.66367153044648042</v>
      </c>
      <c r="AQ300" s="37">
        <f t="shared" si="324"/>
        <v>0.24832161146288856</v>
      </c>
      <c r="AR300" s="37">
        <f t="shared" si="325"/>
        <v>0.18296314192513663</v>
      </c>
      <c r="AS300" s="37">
        <f t="shared" si="326"/>
        <v>0.59683950408681874</v>
      </c>
      <c r="AT300" s="37">
        <f t="shared" si="327"/>
        <v>0.40671743663136867</v>
      </c>
      <c r="AU300" s="37">
        <f t="shared" si="328"/>
        <v>0.18170851484124198</v>
      </c>
      <c r="AV300" s="37">
        <f t="shared" si="329"/>
        <v>0.20637761206132246</v>
      </c>
      <c r="AW300" s="37">
        <f t="shared" si="330"/>
        <v>0.32669652973331836</v>
      </c>
      <c r="AX300" s="37">
        <f t="shared" si="331"/>
        <v>7.3806047877917641E-2</v>
      </c>
      <c r="AY300" s="37">
        <f t="shared" si="332"/>
        <v>0.30833860801587198</v>
      </c>
      <c r="AZ300" s="37">
        <f t="shared" si="333"/>
        <v>0.36441449244104934</v>
      </c>
      <c r="BA300" s="104">
        <f t="shared" si="334"/>
        <v>0.3529258828024136</v>
      </c>
      <c r="BB300" s="110">
        <f t="shared" si="335"/>
        <v>0.39298731877379556</v>
      </c>
      <c r="BC300" s="40" t="s">
        <v>58</v>
      </c>
      <c r="BD300" s="64">
        <v>505689.80703580647</v>
      </c>
      <c r="BE300" s="37">
        <f t="shared" si="352"/>
        <v>1.5334862457869769</v>
      </c>
      <c r="BF300" s="37">
        <f t="shared" si="353"/>
        <v>0.61818097547534567</v>
      </c>
      <c r="BG300" s="37">
        <f t="shared" si="354"/>
        <v>1.5703458476429042</v>
      </c>
      <c r="BH300" s="37">
        <f t="shared" si="355"/>
        <v>3.0058693159401977</v>
      </c>
      <c r="BI300" s="37">
        <f t="shared" si="356"/>
        <v>3.1360555610256311</v>
      </c>
      <c r="BJ300" s="37">
        <f t="shared" si="357"/>
        <v>3.3434670943693652</v>
      </c>
      <c r="BK300" s="37">
        <f t="shared" si="358"/>
        <v>2.507309964859143</v>
      </c>
      <c r="BL300" s="37">
        <f t="shared" si="359"/>
        <v>1.3643126198359279</v>
      </c>
      <c r="BM300" s="37">
        <f t="shared" si="360"/>
        <v>2.3617529602675646</v>
      </c>
      <c r="BN300" s="37">
        <f t="shared" si="361"/>
        <v>8.3260129824479208</v>
      </c>
      <c r="BO300" s="37">
        <f t="shared" si="362"/>
        <v>0.55031390307061878</v>
      </c>
      <c r="BP300" s="103">
        <f t="shared" si="350"/>
        <v>28.317107470721592</v>
      </c>
      <c r="BQ300" s="33">
        <f t="shared" si="351"/>
        <v>4.0411250647423715</v>
      </c>
      <c r="BR300" s="33">
        <f t="shared" si="336"/>
        <v>0.80598199627553968</v>
      </c>
      <c r="BS300" s="33">
        <f t="shared" si="337"/>
        <v>0.48015825122058386</v>
      </c>
      <c r="BT300" s="33">
        <f t="shared" si="338"/>
        <v>2.7650359243262117</v>
      </c>
      <c r="BU300" s="33">
        <f t="shared" si="339"/>
        <v>1.1179683640767559</v>
      </c>
      <c r="BV300" s="33">
        <f t="shared" si="340"/>
        <v>0.44529701797135945</v>
      </c>
      <c r="BW300" s="33">
        <f t="shared" si="341"/>
        <v>0.58423826385508804</v>
      </c>
      <c r="BX300" s="33">
        <f t="shared" si="342"/>
        <v>1.1743593602757403</v>
      </c>
      <c r="BY300" s="33">
        <f t="shared" si="343"/>
        <v>0.38037603742507364</v>
      </c>
      <c r="BZ300" s="33">
        <f t="shared" si="344"/>
        <v>1.7886274783808245</v>
      </c>
      <c r="CA300" s="33">
        <f t="shared" si="345"/>
        <v>7.6584058921715759</v>
      </c>
      <c r="CB300" s="107">
        <f t="shared" si="346"/>
        <v>21.241573650721122</v>
      </c>
      <c r="CC300" s="60">
        <f t="shared" si="347"/>
        <v>49.558681121442717</v>
      </c>
    </row>
    <row r="301" spans="1:81" x14ac:dyDescent="0.2">
      <c r="A301" s="22" t="s">
        <v>59</v>
      </c>
      <c r="B301" s="22">
        <v>49327.668165199211</v>
      </c>
      <c r="C301" s="22">
        <v>20599.430802530707</v>
      </c>
      <c r="D301" s="22">
        <v>34962.382917458446</v>
      </c>
      <c r="E301" s="22">
        <v>51059.957212016197</v>
      </c>
      <c r="F301" s="22">
        <v>74550.94841513547</v>
      </c>
      <c r="G301" s="22">
        <v>117781.30210355062</v>
      </c>
      <c r="H301" s="22">
        <v>46995.066375236347</v>
      </c>
      <c r="I301" s="22">
        <v>42424.830079238425</v>
      </c>
      <c r="J301" s="22">
        <v>70550.714815657528</v>
      </c>
      <c r="K301" s="22">
        <v>65719.422358424257</v>
      </c>
      <c r="L301" s="22">
        <v>40710.359672563449</v>
      </c>
      <c r="M301" s="89">
        <v>614682.08291701064</v>
      </c>
      <c r="N301" s="28">
        <f>'GDP by Eco_Activity N''MN'!M301</f>
        <v>224031.50181456245</v>
      </c>
      <c r="O301" s="28">
        <f>'GDP by Eco_Activity N''MN'!N301</f>
        <v>19245.749427645365</v>
      </c>
      <c r="P301" s="28">
        <f>'GDP by Eco_Activity N''MN'!O301</f>
        <v>27642.770765045138</v>
      </c>
      <c r="Q301" s="28">
        <f>'GDP by Eco_Activity N''MN'!P301</f>
        <v>18549.622137899569</v>
      </c>
      <c r="R301" s="28">
        <f>'GDP by Eco_Activity N''MN'!Q301</f>
        <v>17139.549437465736</v>
      </c>
      <c r="S301" s="28">
        <f>'GDP by Eco_Activity N''MN'!R301</f>
        <v>65277.779123639179</v>
      </c>
      <c r="T301" s="28">
        <f>'GDP by Eco_Activity N''MN'!S301</f>
        <v>25537.052168814025</v>
      </c>
      <c r="U301" s="28">
        <f>'GDP by Eco_Activity N''MN'!T301</f>
        <v>37133.325643759417</v>
      </c>
      <c r="V301" s="28">
        <f>'GDP by Eco_Activity N''MN'!U301</f>
        <v>62525.319458236321</v>
      </c>
      <c r="W301" s="28">
        <f>'GDP by Eco_Activity N''MN'!V301</f>
        <v>34650.609006911218</v>
      </c>
      <c r="X301" s="28">
        <f>'GDP by Eco_Activity N''MN'!W301</f>
        <v>2396316.5644943374</v>
      </c>
      <c r="Y301" s="90">
        <f t="shared" si="348"/>
        <v>2928049.8434783155</v>
      </c>
      <c r="Z301" s="98">
        <f t="shared" si="349"/>
        <v>3542731.9263953259</v>
      </c>
      <c r="AA301" s="93"/>
      <c r="AB301" s="22" t="s">
        <v>59</v>
      </c>
      <c r="AD301" s="37">
        <f t="shared" si="363"/>
        <v>0.95914811390841404</v>
      </c>
      <c r="AE301" s="37">
        <f t="shared" si="364"/>
        <v>0.65275262423526048</v>
      </c>
      <c r="AF301" s="37">
        <f t="shared" si="365"/>
        <v>1.510287512004086</v>
      </c>
      <c r="AG301" s="37">
        <f t="shared" si="366"/>
        <v>1.2583124510706201</v>
      </c>
      <c r="AH301" s="37">
        <f t="shared" si="367"/>
        <v>2.7699218256623785</v>
      </c>
      <c r="AI301" s="37">
        <f t="shared" si="368"/>
        <v>3.9597952498958033</v>
      </c>
      <c r="AJ301" s="37">
        <f t="shared" si="369"/>
        <v>1.6722576685052999</v>
      </c>
      <c r="AK301" s="37">
        <f t="shared" si="370"/>
        <v>2.8860753154282914</v>
      </c>
      <c r="AL301" s="37">
        <f t="shared" si="371"/>
        <v>2.8144252097104583</v>
      </c>
      <c r="AM301" s="37">
        <f t="shared" si="372"/>
        <v>1.2859474824665453</v>
      </c>
      <c r="AN301" s="37">
        <f t="shared" si="373"/>
        <v>3.6994014144403571</v>
      </c>
      <c r="AO301" s="104">
        <f t="shared" si="322"/>
        <v>1.843935607652238</v>
      </c>
      <c r="AP301" s="37">
        <f t="shared" si="323"/>
        <v>7.2757168172252102</v>
      </c>
      <c r="AQ301" s="37">
        <f t="shared" si="324"/>
        <v>1.1725727695054238</v>
      </c>
      <c r="AR301" s="37">
        <f t="shared" si="325"/>
        <v>2.0829391633472465</v>
      </c>
      <c r="AS301" s="37">
        <f t="shared" si="326"/>
        <v>0.79178569306646207</v>
      </c>
      <c r="AT301" s="37">
        <f t="shared" si="327"/>
        <v>1.2330437287722433</v>
      </c>
      <c r="AU301" s="37">
        <f t="shared" si="328"/>
        <v>5.2675256929068253</v>
      </c>
      <c r="AV301" s="37">
        <f t="shared" si="329"/>
        <v>1.78385335626487</v>
      </c>
      <c r="AW301" s="37">
        <f t="shared" si="330"/>
        <v>2.0427873223912805</v>
      </c>
      <c r="AX301" s="37">
        <f t="shared" si="331"/>
        <v>2.3991119847209843</v>
      </c>
      <c r="AY301" s="37">
        <f t="shared" si="332"/>
        <v>1.1812305789710587</v>
      </c>
      <c r="AZ301" s="37">
        <f t="shared" si="333"/>
        <v>22.548478899852299</v>
      </c>
      <c r="BA301" s="104">
        <f t="shared" si="334"/>
        <v>9.6203547640992184</v>
      </c>
      <c r="BB301" s="110">
        <f t="shared" si="335"/>
        <v>5.5553686989300619</v>
      </c>
      <c r="BC301" s="35" t="s">
        <v>59</v>
      </c>
      <c r="BD301" s="64">
        <v>8591544.0877182819</v>
      </c>
      <c r="BE301" s="37">
        <f t="shared" si="352"/>
        <v>0.57414205946651342</v>
      </c>
      <c r="BF301" s="37">
        <f t="shared" si="353"/>
        <v>0.23976401205899467</v>
      </c>
      <c r="BG301" s="37">
        <f t="shared" si="354"/>
        <v>0.40693945768651302</v>
      </c>
      <c r="BH301" s="37">
        <f t="shared" si="355"/>
        <v>0.59430478026653011</v>
      </c>
      <c r="BI301" s="37">
        <f t="shared" si="356"/>
        <v>0.86772467968484235</v>
      </c>
      <c r="BJ301" s="37">
        <f t="shared" si="357"/>
        <v>1.370897953860476</v>
      </c>
      <c r="BK301" s="37">
        <f t="shared" si="358"/>
        <v>0.54699208774842201</v>
      </c>
      <c r="BL301" s="37">
        <f t="shared" si="359"/>
        <v>0.49379750189357979</v>
      </c>
      <c r="BM301" s="37">
        <f t="shared" si="360"/>
        <v>0.82116455546693456</v>
      </c>
      <c r="BN301" s="37">
        <f t="shared" si="361"/>
        <v>0.76493144523777723</v>
      </c>
      <c r="BO301" s="37">
        <f t="shared" si="362"/>
        <v>0.47384217850618265</v>
      </c>
      <c r="BP301" s="103">
        <f t="shared" si="350"/>
        <v>7.1545007118767661</v>
      </c>
      <c r="BQ301" s="33">
        <f t="shared" si="351"/>
        <v>2.6075813558917567</v>
      </c>
      <c r="BR301" s="33">
        <f t="shared" si="336"/>
        <v>0.22400803896423463</v>
      </c>
      <c r="BS301" s="33">
        <f t="shared" si="337"/>
        <v>0.32174392033395743</v>
      </c>
      <c r="BT301" s="33">
        <f t="shared" si="338"/>
        <v>0.21590556887692031</v>
      </c>
      <c r="BU301" s="33">
        <f t="shared" si="339"/>
        <v>0.19949323733282043</v>
      </c>
      <c r="BV301" s="33">
        <f t="shared" si="340"/>
        <v>0.75979100447094916</v>
      </c>
      <c r="BW301" s="33">
        <f t="shared" si="341"/>
        <v>0.29723472181583233</v>
      </c>
      <c r="BX301" s="33">
        <f t="shared" si="342"/>
        <v>0.43220782276892417</v>
      </c>
      <c r="BY301" s="33">
        <f t="shared" si="343"/>
        <v>0.72775415943703337</v>
      </c>
      <c r="BZ301" s="33">
        <f t="shared" si="344"/>
        <v>0.40331061160990478</v>
      </c>
      <c r="CA301" s="33">
        <f t="shared" si="345"/>
        <v>27.891570363002632</v>
      </c>
      <c r="CB301" s="107">
        <f t="shared" si="346"/>
        <v>34.080600804504968</v>
      </c>
      <c r="CC301" s="60">
        <f t="shared" si="347"/>
        <v>41.235101516381732</v>
      </c>
    </row>
    <row r="302" spans="1:81" x14ac:dyDescent="0.2">
      <c r="A302" s="22" t="s">
        <v>60</v>
      </c>
      <c r="B302" s="22">
        <v>125482.550373402</v>
      </c>
      <c r="C302" s="22">
        <v>85045.662753416007</v>
      </c>
      <c r="D302" s="22">
        <v>92712.298448211994</v>
      </c>
      <c r="E302" s="22">
        <v>93122.552145245398</v>
      </c>
      <c r="F302" s="22">
        <v>115161.306149015</v>
      </c>
      <c r="G302" s="22">
        <v>266965.50710900797</v>
      </c>
      <c r="H302" s="22">
        <v>128936.80409116601</v>
      </c>
      <c r="I302" s="22">
        <v>126035.508760923</v>
      </c>
      <c r="J302" s="22">
        <v>326793.25198163802</v>
      </c>
      <c r="K302" s="22">
        <v>327996.71194036101</v>
      </c>
      <c r="L302" s="22">
        <v>87181.110957361307</v>
      </c>
      <c r="M302" s="89">
        <v>1775433.2647097476</v>
      </c>
      <c r="N302" s="28">
        <f>'GDP by Eco_Activity N''MN'!M302</f>
        <v>95807.954565865992</v>
      </c>
      <c r="O302" s="28">
        <f>'GDP by Eco_Activity N''MN'!N302</f>
        <v>66176.91984422064</v>
      </c>
      <c r="P302" s="28">
        <f>'GDP by Eco_Activity N''MN'!O302</f>
        <v>86277.600288933609</v>
      </c>
      <c r="Q302" s="28">
        <f>'GDP by Eco_Activity N''MN'!P302</f>
        <v>97388.813989767528</v>
      </c>
      <c r="R302" s="28">
        <f>'GDP by Eco_Activity N''MN'!Q302</f>
        <v>91899.289257639553</v>
      </c>
      <c r="S302" s="28">
        <f>'GDP by Eco_Activity N''MN'!R302</f>
        <v>86664.569631476144</v>
      </c>
      <c r="T302" s="28">
        <f>'GDP by Eco_Activity N''MN'!S302</f>
        <v>64346.350792542289</v>
      </c>
      <c r="U302" s="28">
        <f>'GDP by Eco_Activity N''MN'!T302</f>
        <v>90822.760553978762</v>
      </c>
      <c r="V302" s="28">
        <f>'GDP by Eco_Activity N''MN'!U302</f>
        <v>69589.762579493326</v>
      </c>
      <c r="W302" s="28">
        <f>'GDP by Eco_Activity N''MN'!V302</f>
        <v>98394.223160603389</v>
      </c>
      <c r="X302" s="28">
        <f>'GDP by Eco_Activity N''MN'!W302</f>
        <v>410154.8209960963</v>
      </c>
      <c r="Y302" s="90">
        <f t="shared" si="348"/>
        <v>1257523.0656606175</v>
      </c>
      <c r="Z302" s="98">
        <f t="shared" si="349"/>
        <v>3032956.3303703652</v>
      </c>
      <c r="AA302" s="93"/>
      <c r="AB302" s="22" t="s">
        <v>60</v>
      </c>
      <c r="AD302" s="37">
        <f t="shared" si="363"/>
        <v>2.4399359628351087</v>
      </c>
      <c r="AE302" s="37">
        <f t="shared" si="364"/>
        <v>2.6949181302281033</v>
      </c>
      <c r="AF302" s="37">
        <f t="shared" si="365"/>
        <v>4.0049394483809726</v>
      </c>
      <c r="AG302" s="37">
        <f t="shared" si="366"/>
        <v>2.2948955157420197</v>
      </c>
      <c r="AH302" s="37">
        <f t="shared" si="367"/>
        <v>4.2787895010760488</v>
      </c>
      <c r="AI302" s="37">
        <f t="shared" si="368"/>
        <v>8.9753528620941108</v>
      </c>
      <c r="AJ302" s="37">
        <f t="shared" si="369"/>
        <v>4.5880467041458353</v>
      </c>
      <c r="AK302" s="37">
        <f t="shared" si="370"/>
        <v>8.5739405443218146</v>
      </c>
      <c r="AL302" s="37">
        <f t="shared" si="371"/>
        <v>13.036510957310169</v>
      </c>
      <c r="AM302" s="37">
        <f t="shared" si="372"/>
        <v>6.4179892464156012</v>
      </c>
      <c r="AN302" s="37">
        <f t="shared" si="373"/>
        <v>7.9222568354143901</v>
      </c>
      <c r="AO302" s="104">
        <f t="shared" si="322"/>
        <v>5.3259802209828928</v>
      </c>
      <c r="AP302" s="37">
        <f t="shared" si="323"/>
        <v>3.1114889674569381</v>
      </c>
      <c r="AQ302" s="37">
        <f t="shared" si="324"/>
        <v>4.0319164743781002</v>
      </c>
      <c r="AR302" s="37">
        <f t="shared" si="325"/>
        <v>6.5011931723099128</v>
      </c>
      <c r="AS302" s="37">
        <f t="shared" si="326"/>
        <v>4.157015652855792</v>
      </c>
      <c r="AT302" s="37">
        <f t="shared" si="327"/>
        <v>6.6113664604309346</v>
      </c>
      <c r="AU302" s="37">
        <f t="shared" si="328"/>
        <v>6.9933115575801983</v>
      </c>
      <c r="AV302" s="37">
        <f t="shared" si="329"/>
        <v>4.4948200389725708</v>
      </c>
      <c r="AW302" s="37">
        <f t="shared" si="330"/>
        <v>4.9963632566647558</v>
      </c>
      <c r="AX302" s="37">
        <f t="shared" si="331"/>
        <v>2.6701764159696411</v>
      </c>
      <c r="AY302" s="37">
        <f t="shared" si="332"/>
        <v>3.3542344138374376</v>
      </c>
      <c r="AZ302" s="37">
        <f t="shared" si="333"/>
        <v>3.8594096723004263</v>
      </c>
      <c r="BA302" s="104">
        <f t="shared" si="334"/>
        <v>4.1316981138959799</v>
      </c>
      <c r="BB302" s="110">
        <f t="shared" si="335"/>
        <v>4.7559880377697947</v>
      </c>
      <c r="BC302" s="35" t="s">
        <v>60</v>
      </c>
      <c r="BD302" s="64">
        <v>4726802.847603878</v>
      </c>
      <c r="BE302" s="37">
        <f t="shared" si="352"/>
        <v>2.6547024367012031</v>
      </c>
      <c r="BF302" s="37">
        <f t="shared" si="353"/>
        <v>1.7992217042969656</v>
      </c>
      <c r="BG302" s="37">
        <f t="shared" si="354"/>
        <v>1.9614166580950152</v>
      </c>
      <c r="BH302" s="37">
        <f t="shared" si="355"/>
        <v>1.9700959643885148</v>
      </c>
      <c r="BI302" s="37">
        <f t="shared" si="356"/>
        <v>2.4363467202232232</v>
      </c>
      <c r="BJ302" s="37">
        <f t="shared" si="357"/>
        <v>5.647908654458452</v>
      </c>
      <c r="BK302" s="37">
        <f t="shared" si="358"/>
        <v>2.7277804522041142</v>
      </c>
      <c r="BL302" s="37">
        <f t="shared" si="359"/>
        <v>2.6664007961494143</v>
      </c>
      <c r="BM302" s="37">
        <f t="shared" si="360"/>
        <v>6.9136213740604147</v>
      </c>
      <c r="BN302" s="37">
        <f t="shared" si="361"/>
        <v>6.9390817115765655</v>
      </c>
      <c r="BO302" s="37">
        <f t="shared" si="362"/>
        <v>1.8443991376021822</v>
      </c>
      <c r="BP302" s="103">
        <f t="shared" si="350"/>
        <v>37.560975609756063</v>
      </c>
      <c r="BQ302" s="33">
        <f t="shared" si="351"/>
        <v>2.0269082010567288</v>
      </c>
      <c r="BR302" s="33">
        <f t="shared" si="336"/>
        <v>1.400035541523954</v>
      </c>
      <c r="BS302" s="33">
        <f t="shared" si="337"/>
        <v>1.8252845119755661</v>
      </c>
      <c r="BT302" s="33">
        <f t="shared" si="338"/>
        <v>2.060352782412664</v>
      </c>
      <c r="BU302" s="33">
        <f t="shared" si="339"/>
        <v>1.9442166771187708</v>
      </c>
      <c r="BV302" s="33">
        <f t="shared" si="340"/>
        <v>1.8334712156528457</v>
      </c>
      <c r="BW302" s="33">
        <f t="shared" si="341"/>
        <v>1.3613081160167466</v>
      </c>
      <c r="BX302" s="33">
        <f t="shared" si="342"/>
        <v>1.9214416907618401</v>
      </c>
      <c r="BY302" s="33">
        <f t="shared" si="343"/>
        <v>1.4722374683930373</v>
      </c>
      <c r="BZ302" s="33">
        <f t="shared" si="344"/>
        <v>2.0816231675598997</v>
      </c>
      <c r="CA302" s="33">
        <f t="shared" si="345"/>
        <v>8.6772144770965642</v>
      </c>
      <c r="CB302" s="107">
        <f t="shared" si="346"/>
        <v>26.604093849568621</v>
      </c>
      <c r="CC302" s="60">
        <f t="shared" si="347"/>
        <v>64.165069459324684</v>
      </c>
    </row>
    <row r="303" spans="1:81" x14ac:dyDescent="0.2">
      <c r="A303" s="22" t="s">
        <v>61</v>
      </c>
      <c r="B303" s="22">
        <v>585.58670957311006</v>
      </c>
      <c r="C303" s="22">
        <v>378.22411424644201</v>
      </c>
      <c r="D303" s="22">
        <v>812.43382794308104</v>
      </c>
      <c r="E303" s="22">
        <v>990.42662766818091</v>
      </c>
      <c r="F303" s="22">
        <v>1012.43382794308</v>
      </c>
      <c r="G303" s="22">
        <v>1279.70497040751</v>
      </c>
      <c r="H303" s="22">
        <v>1268.6507419146201</v>
      </c>
      <c r="I303" s="22">
        <v>571.27114246442602</v>
      </c>
      <c r="J303" s="22">
        <v>1054.5965134217399</v>
      </c>
      <c r="K303" s="22">
        <v>1285.0640323415091</v>
      </c>
      <c r="L303" s="22">
        <v>228.10845698577026</v>
      </c>
      <c r="M303" s="89">
        <v>9466.5009649094682</v>
      </c>
      <c r="N303" s="28">
        <f>'GDP by Eco_Activity N''MN'!M303</f>
        <v>820.21472500000027</v>
      </c>
      <c r="O303" s="28">
        <f>'GDP by Eco_Activity N''MN'!N303</f>
        <v>317.54823300000004</v>
      </c>
      <c r="P303" s="28">
        <f>'GDP by Eco_Activity N''MN'!O303</f>
        <v>570.27114246442579</v>
      </c>
      <c r="Q303" s="28">
        <f>'GDP by Eco_Activity N''MN'!P303</f>
        <v>664.82136400000024</v>
      </c>
      <c r="R303" s="28">
        <f>'GDP by Eco_Activity N''MN'!Q303</f>
        <v>454.26254100000011</v>
      </c>
      <c r="S303" s="28">
        <f>'GDP by Eco_Activity N''MN'!R303</f>
        <v>330.24103000000008</v>
      </c>
      <c r="T303" s="28">
        <f>'GDP by Eco_Activity N''MN'!S303</f>
        <v>342.16268547865548</v>
      </c>
      <c r="U303" s="28">
        <f>'GDP by Eco_Activity N''MN'!T303</f>
        <v>466.32145780000013</v>
      </c>
      <c r="V303" s="28">
        <f>'GDP by Eco_Activity N''MN'!U303</f>
        <v>573.63547820000008</v>
      </c>
      <c r="W303" s="28">
        <f>'GDP by Eco_Activity N''MN'!V303</f>
        <v>510.15962000000013</v>
      </c>
      <c r="X303" s="28">
        <f>'GDP by Eco_Activity N''MN'!W303</f>
        <v>3042.3753675163475</v>
      </c>
      <c r="Y303" s="90">
        <f t="shared" si="348"/>
        <v>8092.01364445943</v>
      </c>
      <c r="Z303" s="98">
        <f t="shared" si="349"/>
        <v>17558.514609368896</v>
      </c>
      <c r="AA303" s="93"/>
      <c r="AB303" s="22" t="s">
        <v>61</v>
      </c>
      <c r="AD303" s="37">
        <f t="shared" si="363"/>
        <v>1.138639649731382E-2</v>
      </c>
      <c r="AE303" s="37">
        <f t="shared" si="364"/>
        <v>1.1985126457624798E-2</v>
      </c>
      <c r="AF303" s="37">
        <f t="shared" si="365"/>
        <v>3.5095109723182097E-2</v>
      </c>
      <c r="AG303" s="37">
        <f t="shared" si="366"/>
        <v>2.4407896628112859E-2</v>
      </c>
      <c r="AH303" s="37">
        <f t="shared" si="367"/>
        <v>3.7616725429734439E-2</v>
      </c>
      <c r="AI303" s="37">
        <f t="shared" si="368"/>
        <v>4.3023549345995449E-2</v>
      </c>
      <c r="AJ303" s="37">
        <f t="shared" si="369"/>
        <v>4.514326918664751E-2</v>
      </c>
      <c r="AK303" s="37">
        <f t="shared" si="370"/>
        <v>3.8862419474720383E-2</v>
      </c>
      <c r="AL303" s="37">
        <f t="shared" si="371"/>
        <v>4.2070204691791208E-2</v>
      </c>
      <c r="AM303" s="37">
        <f t="shared" si="372"/>
        <v>2.5145151888055838E-2</v>
      </c>
      <c r="AN303" s="37">
        <f t="shared" si="373"/>
        <v>2.07285014233781E-2</v>
      </c>
      <c r="AO303" s="104">
        <f t="shared" si="322"/>
        <v>2.8397798950368227E-2</v>
      </c>
      <c r="AP303" s="37">
        <f t="shared" si="323"/>
        <v>2.6637548827208483E-2</v>
      </c>
      <c r="AQ303" s="37">
        <f t="shared" si="324"/>
        <v>1.9347046599573179E-2</v>
      </c>
      <c r="AR303" s="37">
        <f t="shared" si="325"/>
        <v>4.2971093833617358E-2</v>
      </c>
      <c r="AS303" s="37">
        <f t="shared" si="326"/>
        <v>2.8377723305998095E-2</v>
      </c>
      <c r="AT303" s="37">
        <f t="shared" si="327"/>
        <v>3.2680297661256068E-2</v>
      </c>
      <c r="AU303" s="37">
        <f t="shared" si="328"/>
        <v>2.6648472630820038E-2</v>
      </c>
      <c r="AV303" s="37">
        <f t="shared" si="329"/>
        <v>2.3901272975628923E-2</v>
      </c>
      <c r="AW303" s="37">
        <f t="shared" si="330"/>
        <v>2.5653386698827847E-2</v>
      </c>
      <c r="AX303" s="37">
        <f t="shared" si="331"/>
        <v>2.2010535292506805E-2</v>
      </c>
      <c r="AY303" s="37">
        <f t="shared" si="332"/>
        <v>1.7391213619941313E-2</v>
      </c>
      <c r="AZ303" s="37">
        <f t="shared" si="333"/>
        <v>2.8627660383572354E-2</v>
      </c>
      <c r="BA303" s="104">
        <f t="shared" si="334"/>
        <v>2.658699345198072E-2</v>
      </c>
      <c r="BB303" s="110">
        <f t="shared" si="335"/>
        <v>2.7533560113266509E-2</v>
      </c>
      <c r="BC303" s="35" t="s">
        <v>61</v>
      </c>
      <c r="BD303" s="64">
        <v>27030.852152813779</v>
      </c>
      <c r="BE303" s="37">
        <f t="shared" si="352"/>
        <v>2.1663642206416838</v>
      </c>
      <c r="BF303" s="37">
        <f t="shared" si="353"/>
        <v>1.3992311900054943</v>
      </c>
      <c r="BG303" s="37">
        <f t="shared" si="354"/>
        <v>3.0055797847220687</v>
      </c>
      <c r="BH303" s="37">
        <f t="shared" si="355"/>
        <v>3.6640599492350163</v>
      </c>
      <c r="BI303" s="37">
        <f t="shared" si="356"/>
        <v>3.7454750675986017</v>
      </c>
      <c r="BJ303" s="37">
        <f t="shared" si="357"/>
        <v>4.7342383553908753</v>
      </c>
      <c r="BK303" s="37">
        <f t="shared" si="358"/>
        <v>4.6933434978022319</v>
      </c>
      <c r="BL303" s="37">
        <f t="shared" si="359"/>
        <v>2.113404117764595</v>
      </c>
      <c r="BM303" s="37">
        <f t="shared" si="360"/>
        <v>3.9014549280939392</v>
      </c>
      <c r="BN303" s="37">
        <f t="shared" si="361"/>
        <v>4.7540640786189208</v>
      </c>
      <c r="BO303" s="37">
        <f t="shared" si="362"/>
        <v>0.8438818565400843</v>
      </c>
      <c r="BP303" s="103">
        <f t="shared" si="350"/>
        <v>35.021097046413509</v>
      </c>
      <c r="BQ303" s="33">
        <f t="shared" si="351"/>
        <v>3.0343650298668812</v>
      </c>
      <c r="BR303" s="33">
        <f t="shared" si="336"/>
        <v>1.1747621984123975</v>
      </c>
      <c r="BS303" s="33">
        <f t="shared" si="337"/>
        <v>2.1097046413502114</v>
      </c>
      <c r="BT303" s="33">
        <f t="shared" si="338"/>
        <v>2.4594909558957267</v>
      </c>
      <c r="BU303" s="33">
        <f t="shared" si="339"/>
        <v>1.680533556367048</v>
      </c>
      <c r="BV303" s="33">
        <f t="shared" si="340"/>
        <v>1.2217189015464451</v>
      </c>
      <c r="BW303" s="33">
        <f t="shared" si="341"/>
        <v>1.2658227848101267</v>
      </c>
      <c r="BX303" s="33">
        <f t="shared" si="342"/>
        <v>1.7251452346516509</v>
      </c>
      <c r="BY303" s="33">
        <f t="shared" si="343"/>
        <v>2.1221509220540331</v>
      </c>
      <c r="BZ303" s="33">
        <f t="shared" si="344"/>
        <v>1.8873234817604339</v>
      </c>
      <c r="CA303" s="33">
        <f t="shared" si="345"/>
        <v>11.255195915825581</v>
      </c>
      <c r="CB303" s="107">
        <f t="shared" si="346"/>
        <v>29.936213622540535</v>
      </c>
      <c r="CC303" s="60">
        <f t="shared" si="347"/>
        <v>64.957310668954051</v>
      </c>
    </row>
    <row r="304" spans="1:81" x14ac:dyDescent="0.2">
      <c r="A304" s="22" t="s">
        <v>62</v>
      </c>
      <c r="B304" s="22">
        <v>81273.040638683582</v>
      </c>
      <c r="C304" s="22">
        <v>46163.438166644002</v>
      </c>
      <c r="D304" s="22">
        <v>42978.211377582455</v>
      </c>
      <c r="E304" s="22">
        <v>61487.620239249518</v>
      </c>
      <c r="F304" s="22">
        <v>92984.170221437744</v>
      </c>
      <c r="G304" s="22">
        <v>53205.933119751018</v>
      </c>
      <c r="H304" s="22">
        <v>73406.4326205752</v>
      </c>
      <c r="I304" s="22">
        <v>46259.335118545714</v>
      </c>
      <c r="J304" s="22">
        <v>52571.402262797164</v>
      </c>
      <c r="K304" s="22">
        <v>83447.792367681963</v>
      </c>
      <c r="L304" s="22">
        <v>21050.595349631421</v>
      </c>
      <c r="M304" s="89">
        <v>654827.97148257971</v>
      </c>
      <c r="N304" s="28">
        <f>'GDP by Eco_Activity N''MN'!M304</f>
        <v>43582.691390097963</v>
      </c>
      <c r="O304" s="28">
        <f>'GDP by Eco_Activity N''MN'!N304</f>
        <v>24566.784619683054</v>
      </c>
      <c r="P304" s="28">
        <f>'GDP by Eco_Activity N''MN'!O304</f>
        <v>43805.287525702384</v>
      </c>
      <c r="Q304" s="28">
        <f>'GDP by Eco_Activity N''MN'!P304</f>
        <v>61233.664788042108</v>
      </c>
      <c r="R304" s="28">
        <f>'GDP by Eco_Activity N''MN'!Q304</f>
        <v>22425.254371177733</v>
      </c>
      <c r="S304" s="28">
        <f>'GDP by Eco_Activity N''MN'!R304</f>
        <v>24535.213456000001</v>
      </c>
      <c r="T304" s="28">
        <f>'GDP by Eco_Activity N''MN'!S304</f>
        <v>53477.679419163236</v>
      </c>
      <c r="U304" s="28">
        <f>'GDP by Eco_Activity N''MN'!T304</f>
        <v>37152.356486999997</v>
      </c>
      <c r="V304" s="28">
        <f>'GDP by Eco_Activity N''MN'!U304</f>
        <v>41468.845821321534</v>
      </c>
      <c r="W304" s="28">
        <f>'GDP by Eco_Activity N''MN'!V304</f>
        <v>32423.325416700001</v>
      </c>
      <c r="X304" s="28">
        <f>'GDP by Eco_Activity N''MN'!W304</f>
        <v>1264260.1696042996</v>
      </c>
      <c r="Y304" s="90">
        <f t="shared" si="348"/>
        <v>1648931.2728991876</v>
      </c>
      <c r="Z304" s="98">
        <f t="shared" si="349"/>
        <v>2303759.2443817672</v>
      </c>
      <c r="AA304" s="93"/>
      <c r="AB304" s="22" t="s">
        <v>62</v>
      </c>
      <c r="AD304" s="37">
        <f t="shared" si="363"/>
        <v>1.5803074935374948</v>
      </c>
      <c r="AE304" s="37">
        <f t="shared" si="364"/>
        <v>1.4628222350346243</v>
      </c>
      <c r="AF304" s="37">
        <f t="shared" si="365"/>
        <v>1.8565512563911142</v>
      </c>
      <c r="AG304" s="37">
        <f t="shared" si="366"/>
        <v>1.5152899132383431</v>
      </c>
      <c r="AH304" s="37">
        <f t="shared" si="367"/>
        <v>3.4548035673973549</v>
      </c>
      <c r="AI304" s="37">
        <f t="shared" si="368"/>
        <v>1.7887779933748298</v>
      </c>
      <c r="AJ304" s="37">
        <f t="shared" si="369"/>
        <v>2.6120714222899557</v>
      </c>
      <c r="AK304" s="37">
        <f t="shared" si="370"/>
        <v>3.1469289315809195</v>
      </c>
      <c r="AL304" s="37">
        <f t="shared" si="371"/>
        <v>2.0971903718459415</v>
      </c>
      <c r="AM304" s="37">
        <f t="shared" si="372"/>
        <v>1.6328426918812706</v>
      </c>
      <c r="AN304" s="37">
        <f t="shared" si="373"/>
        <v>1.9128939866311547</v>
      </c>
      <c r="AO304" s="104">
        <f t="shared" si="322"/>
        <v>1.9643660471984743</v>
      </c>
      <c r="AP304" s="37">
        <f t="shared" si="323"/>
        <v>1.415405057407245</v>
      </c>
      <c r="AQ304" s="37">
        <f t="shared" si="324"/>
        <v>1.4967638848070226</v>
      </c>
      <c r="AR304" s="37">
        <f t="shared" si="325"/>
        <v>3.3008177698435253</v>
      </c>
      <c r="AS304" s="37">
        <f t="shared" si="326"/>
        <v>2.6137427141515519</v>
      </c>
      <c r="AT304" s="37">
        <f t="shared" si="327"/>
        <v>1.6133049103414225</v>
      </c>
      <c r="AU304" s="37">
        <f t="shared" si="328"/>
        <v>1.9798447342340937</v>
      </c>
      <c r="AV304" s="37">
        <f t="shared" si="329"/>
        <v>3.7356049275581458</v>
      </c>
      <c r="AW304" s="37">
        <f t="shared" si="330"/>
        <v>2.0438342516558237</v>
      </c>
      <c r="AX304" s="37">
        <f t="shared" si="331"/>
        <v>1.5911698790908586</v>
      </c>
      <c r="AY304" s="37">
        <f t="shared" si="332"/>
        <v>1.1053030394500887</v>
      </c>
      <c r="AZ304" s="37">
        <f t="shared" si="333"/>
        <v>11.896234487809302</v>
      </c>
      <c r="BA304" s="104">
        <f t="shared" si="334"/>
        <v>5.4177027970478155</v>
      </c>
      <c r="BB304" s="110">
        <f t="shared" si="335"/>
        <v>3.6125318714507539</v>
      </c>
      <c r="BC304" s="35" t="s">
        <v>62</v>
      </c>
      <c r="BD304" s="64">
        <v>2921585.3639106643</v>
      </c>
      <c r="BE304" s="37">
        <f t="shared" si="352"/>
        <v>2.7818129719097513</v>
      </c>
      <c r="BF304" s="37">
        <f t="shared" si="353"/>
        <v>1.5800817849406359</v>
      </c>
      <c r="BG304" s="37">
        <f t="shared" si="354"/>
        <v>1.4710578683915063</v>
      </c>
      <c r="BH304" s="37">
        <f t="shared" si="355"/>
        <v>2.1045977638984938</v>
      </c>
      <c r="BI304" s="37">
        <f t="shared" si="356"/>
        <v>3.1826614197222889</v>
      </c>
      <c r="BJ304" s="37">
        <f t="shared" si="357"/>
        <v>1.821132244738954</v>
      </c>
      <c r="BK304" s="37">
        <f t="shared" si="358"/>
        <v>2.512554776846144</v>
      </c>
      <c r="BL304" s="37">
        <f t="shared" si="359"/>
        <v>1.5833641450279465</v>
      </c>
      <c r="BM304" s="37">
        <f t="shared" si="360"/>
        <v>1.7994135277439964</v>
      </c>
      <c r="BN304" s="37">
        <f t="shared" si="361"/>
        <v>2.8562503563470623</v>
      </c>
      <c r="BO304" s="37">
        <f t="shared" si="362"/>
        <v>0.72051960588460506</v>
      </c>
      <c r="BP304" s="103">
        <f t="shared" si="350"/>
        <v>22.413446465451383</v>
      </c>
      <c r="BQ304" s="33">
        <f t="shared" si="351"/>
        <v>1.4917480053282</v>
      </c>
      <c r="BR304" s="33">
        <f t="shared" si="336"/>
        <v>0.84087170353288543</v>
      </c>
      <c r="BS304" s="33">
        <f t="shared" si="337"/>
        <v>1.4993670240416037</v>
      </c>
      <c r="BT304" s="33">
        <f t="shared" si="338"/>
        <v>2.0959053787864779</v>
      </c>
      <c r="BU304" s="33">
        <f t="shared" si="339"/>
        <v>0.76757142365885178</v>
      </c>
      <c r="BV304" s="33">
        <f t="shared" si="340"/>
        <v>0.83979108599991725</v>
      </c>
      <c r="BW304" s="33">
        <f t="shared" si="341"/>
        <v>1.8304335748581764</v>
      </c>
      <c r="BX304" s="33">
        <f t="shared" si="342"/>
        <v>1.2716505547272461</v>
      </c>
      <c r="BY304" s="33">
        <f t="shared" si="343"/>
        <v>1.4193953164460595</v>
      </c>
      <c r="BZ304" s="33">
        <f t="shared" si="344"/>
        <v>1.1097853178351094</v>
      </c>
      <c r="CA304" s="33">
        <f t="shared" si="345"/>
        <v>43.273086770671469</v>
      </c>
      <c r="CB304" s="107">
        <f t="shared" si="346"/>
        <v>56.439606155885997</v>
      </c>
      <c r="CC304" s="60">
        <f t="shared" si="347"/>
        <v>78.853052621337383</v>
      </c>
    </row>
    <row r="305" spans="1:81" x14ac:dyDescent="0.2">
      <c r="A305" s="22" t="s">
        <v>63</v>
      </c>
      <c r="B305" s="22">
        <v>30757.369963708999</v>
      </c>
      <c r="C305" s="22">
        <v>82161.217729406999</v>
      </c>
      <c r="D305" s="22">
        <v>52175.654751305803</v>
      </c>
      <c r="E305" s="22">
        <v>72899.990150519501</v>
      </c>
      <c r="F305" s="22">
        <v>74286.016672817306</v>
      </c>
      <c r="G305" s="22">
        <v>56180.390001583648</v>
      </c>
      <c r="H305" s="22">
        <v>68333.335145660196</v>
      </c>
      <c r="I305" s="22">
        <v>82779.583008649584</v>
      </c>
      <c r="J305" s="22">
        <v>77398.545211625795</v>
      </c>
      <c r="K305" s="22">
        <v>57035.397734478676</v>
      </c>
      <c r="L305" s="22">
        <v>65353.8092841377</v>
      </c>
      <c r="M305" s="89">
        <v>719361.30965389428</v>
      </c>
      <c r="N305" s="28">
        <f>'GDP by Eco_Activity N''MN'!M305</f>
        <v>32524.278686647325</v>
      </c>
      <c r="O305" s="28">
        <f>'GDP by Eco_Activity N''MN'!N305</f>
        <v>64749.451628330185</v>
      </c>
      <c r="P305" s="28">
        <f>'GDP by Eco_Activity N''MN'!O305</f>
        <v>27478.555490584211</v>
      </c>
      <c r="Q305" s="28">
        <f>'GDP by Eco_Activity N''MN'!P305</f>
        <v>54779.644310535448</v>
      </c>
      <c r="R305" s="28">
        <f>'GDP by Eco_Activity N''MN'!Q305</f>
        <v>32043.904284633834</v>
      </c>
      <c r="S305" s="28">
        <f>'GDP by Eco_Activity N''MN'!R305</f>
        <v>3446.303069931635</v>
      </c>
      <c r="T305" s="28">
        <f>'GDP by Eco_Activity N''MN'!S305</f>
        <v>36457.583960660202</v>
      </c>
      <c r="U305" s="28">
        <f>'GDP by Eco_Activity N''MN'!T305</f>
        <v>47566.330957537473</v>
      </c>
      <c r="V305" s="28">
        <f>'GDP by Eco_Activity N''MN'!U305</f>
        <v>22448.294060077264</v>
      </c>
      <c r="W305" s="28">
        <f>'GDP by Eco_Activity N''MN'!V305</f>
        <v>39620.395926497375</v>
      </c>
      <c r="X305" s="28">
        <f>'GDP by Eco_Activity N''MN'!W305</f>
        <v>12456.203432015547</v>
      </c>
      <c r="Y305" s="90">
        <f t="shared" si="348"/>
        <v>373570.94580745051</v>
      </c>
      <c r="Z305" s="98">
        <f t="shared" si="349"/>
        <v>1092932.2554613447</v>
      </c>
      <c r="AA305" s="93"/>
      <c r="AB305" s="22" t="s">
        <v>63</v>
      </c>
      <c r="AD305" s="37">
        <f t="shared" si="363"/>
        <v>0.59805935465418436</v>
      </c>
      <c r="AE305" s="37">
        <f t="shared" si="364"/>
        <v>2.6035161358267382</v>
      </c>
      <c r="AF305" s="37">
        <f t="shared" si="365"/>
        <v>2.2538578101947664</v>
      </c>
      <c r="AG305" s="37">
        <f t="shared" si="366"/>
        <v>1.7965343156953675</v>
      </c>
      <c r="AH305" s="37">
        <f t="shared" si="367"/>
        <v>2.7600783530982005</v>
      </c>
      <c r="AI305" s="37">
        <f t="shared" si="368"/>
        <v>1.8887789274903786</v>
      </c>
      <c r="AJ305" s="37">
        <f t="shared" si="369"/>
        <v>2.4315519165238819</v>
      </c>
      <c r="AK305" s="37">
        <f t="shared" si="370"/>
        <v>5.6313274725318463</v>
      </c>
      <c r="AL305" s="37">
        <f t="shared" si="371"/>
        <v>3.0876004220182631</v>
      </c>
      <c r="AM305" s="37">
        <f t="shared" si="372"/>
        <v>1.116025118542894</v>
      </c>
      <c r="AN305" s="37">
        <f t="shared" si="373"/>
        <v>5.9387825715463789</v>
      </c>
      <c r="AO305" s="104">
        <f t="shared" si="322"/>
        <v>2.1579544458875182</v>
      </c>
      <c r="AP305" s="37">
        <f t="shared" si="323"/>
        <v>1.0562686028165416</v>
      </c>
      <c r="AQ305" s="37">
        <f t="shared" si="324"/>
        <v>3.9449460830415428</v>
      </c>
      <c r="AR305" s="37">
        <f t="shared" si="325"/>
        <v>2.0705652074474634</v>
      </c>
      <c r="AS305" s="37">
        <f t="shared" si="326"/>
        <v>2.3382545646432735</v>
      </c>
      <c r="AT305" s="37">
        <f t="shared" si="327"/>
        <v>2.3052843581276758</v>
      </c>
      <c r="AU305" s="37">
        <f t="shared" si="328"/>
        <v>0.27809601077305329</v>
      </c>
      <c r="AV305" s="37">
        <f t="shared" si="329"/>
        <v>2.546691101213046</v>
      </c>
      <c r="AW305" s="37">
        <f t="shared" si="330"/>
        <v>2.6167302865601365</v>
      </c>
      <c r="AX305" s="37">
        <f t="shared" si="331"/>
        <v>0.86134659978899031</v>
      </c>
      <c r="AY305" s="37">
        <f t="shared" si="332"/>
        <v>1.3506493698273654</v>
      </c>
      <c r="AZ305" s="37">
        <f t="shared" si="333"/>
        <v>0.11720840410679974</v>
      </c>
      <c r="BA305" s="104">
        <f t="shared" si="334"/>
        <v>1.2273988560107558</v>
      </c>
      <c r="BB305" s="110">
        <f t="shared" si="335"/>
        <v>1.7138303908359187</v>
      </c>
      <c r="BC305" s="35" t="s">
        <v>63</v>
      </c>
      <c r="BD305" s="64">
        <v>2590856.0146523481</v>
      </c>
      <c r="BE305" s="37">
        <f t="shared" si="352"/>
        <v>1.1871508794685433</v>
      </c>
      <c r="BF305" s="37">
        <f t="shared" si="353"/>
        <v>3.1711996832225244</v>
      </c>
      <c r="BG305" s="37">
        <f t="shared" si="354"/>
        <v>2.0138384555618369</v>
      </c>
      <c r="BH305" s="37">
        <f t="shared" si="355"/>
        <v>2.8137414714766202</v>
      </c>
      <c r="BI305" s="37">
        <f t="shared" si="356"/>
        <v>2.8672383279001057</v>
      </c>
      <c r="BJ305" s="37">
        <f t="shared" si="357"/>
        <v>2.1684103510137427</v>
      </c>
      <c r="BK305" s="37">
        <f t="shared" si="358"/>
        <v>2.6374810008432461</v>
      </c>
      <c r="BL305" s="37">
        <f t="shared" si="359"/>
        <v>3.1950669022322069</v>
      </c>
      <c r="BM305" s="37">
        <f t="shared" si="360"/>
        <v>2.98737346938253</v>
      </c>
      <c r="BN305" s="37">
        <f t="shared" si="361"/>
        <v>2.201411325520223</v>
      </c>
      <c r="BO305" s="37">
        <f t="shared" si="362"/>
        <v>2.5224794011915459</v>
      </c>
      <c r="BP305" s="103">
        <f t="shared" si="350"/>
        <v>27.765391267813129</v>
      </c>
      <c r="BQ305" s="33">
        <f t="shared" si="351"/>
        <v>1.255348753566746</v>
      </c>
      <c r="BR305" s="33">
        <f t="shared" si="336"/>
        <v>2.4991528383725536</v>
      </c>
      <c r="BS305" s="33">
        <f t="shared" si="337"/>
        <v>1.060597552900731</v>
      </c>
      <c r="BT305" s="33">
        <f t="shared" si="338"/>
        <v>2.1143453746844365</v>
      </c>
      <c r="BU305" s="33">
        <f t="shared" si="339"/>
        <v>1.2368076073472427</v>
      </c>
      <c r="BV305" s="33">
        <f t="shared" si="340"/>
        <v>0.13301793115639712</v>
      </c>
      <c r="BW305" s="33">
        <f t="shared" si="341"/>
        <v>1.4071636460875356</v>
      </c>
      <c r="BX305" s="33">
        <f t="shared" si="342"/>
        <v>1.8359310856539481</v>
      </c>
      <c r="BY305" s="33">
        <f t="shared" si="343"/>
        <v>0.86644313435879883</v>
      </c>
      <c r="BZ305" s="33">
        <f t="shared" si="344"/>
        <v>1.5292395911786634</v>
      </c>
      <c r="CA305" s="33">
        <f t="shared" si="345"/>
        <v>0.48077559546229637</v>
      </c>
      <c r="CB305" s="107">
        <f t="shared" si="346"/>
        <v>14.418823110769349</v>
      </c>
      <c r="CC305" s="60">
        <f t="shared" si="347"/>
        <v>42.184214378582482</v>
      </c>
    </row>
    <row r="306" spans="1:81" x14ac:dyDescent="0.2">
      <c r="A306" s="22" t="s">
        <v>64</v>
      </c>
      <c r="B306" s="22">
        <v>24013.416496530899</v>
      </c>
      <c r="C306" s="22">
        <v>48287.906662027497</v>
      </c>
      <c r="D306" s="22">
        <v>10158.324672619499</v>
      </c>
      <c r="E306" s="22">
        <v>21590.722453511698</v>
      </c>
      <c r="F306" s="22">
        <v>20184.036658751898</v>
      </c>
      <c r="G306" s="22">
        <v>34591.482983648297</v>
      </c>
      <c r="H306" s="22">
        <v>5964.9906362327001</v>
      </c>
      <c r="I306" s="22">
        <v>19946.5765720618</v>
      </c>
      <c r="J306" s="22">
        <v>4144.5529556526399</v>
      </c>
      <c r="K306" s="22">
        <v>9097.3204600283661</v>
      </c>
      <c r="L306" s="22">
        <v>2926.67732262665</v>
      </c>
      <c r="M306" s="89">
        <v>200906.00787369194</v>
      </c>
      <c r="N306" s="28">
        <f>'GDP by Eco_Activity N''MN'!M306</f>
        <v>100471.61137809012</v>
      </c>
      <c r="O306" s="28">
        <f>'GDP by Eco_Activity N''MN'!N306</f>
        <v>7807.5884762192009</v>
      </c>
      <c r="P306" s="28">
        <f>'GDP by Eco_Activity N''MN'!O306</f>
        <v>4289.4521541610929</v>
      </c>
      <c r="Q306" s="28">
        <f>'GDP by Eco_Activity N''MN'!P306</f>
        <v>9060.3723087574435</v>
      </c>
      <c r="R306" s="28">
        <f>'GDP by Eco_Activity N''MN'!Q306</f>
        <v>4237.8574384425365</v>
      </c>
      <c r="S306" s="28">
        <f>'GDP by Eco_Activity N''MN'!R306</f>
        <v>8823.1982053633747</v>
      </c>
      <c r="T306" s="28">
        <f>'GDP by Eco_Activity N''MN'!S306</f>
        <v>5126.4227973592542</v>
      </c>
      <c r="U306" s="28">
        <f>'GDP by Eco_Activity N''MN'!T306</f>
        <v>8177.7746877675017</v>
      </c>
      <c r="V306" s="28">
        <f>'GDP by Eco_Activity N''MN'!U306</f>
        <v>7205.6776710282647</v>
      </c>
      <c r="W306" s="28">
        <f>'GDP by Eco_Activity N''MN'!V306</f>
        <v>5917.5904924564948</v>
      </c>
      <c r="X306" s="28">
        <f>'GDP by Eco_Activity N''MN'!W306</f>
        <v>71502.952628796644</v>
      </c>
      <c r="Y306" s="90">
        <f t="shared" si="348"/>
        <v>232620.49823844194</v>
      </c>
      <c r="Z306" s="98">
        <f t="shared" si="349"/>
        <v>433526.50611213385</v>
      </c>
      <c r="AA306" s="93"/>
      <c r="AB306" s="22" t="s">
        <v>64</v>
      </c>
      <c r="AD306" s="37">
        <f t="shared" si="363"/>
        <v>0.46692706138082235</v>
      </c>
      <c r="AE306" s="37">
        <f t="shared" si="364"/>
        <v>1.5301421721125141</v>
      </c>
      <c r="AF306" s="37">
        <f t="shared" si="365"/>
        <v>0.43881422305111839</v>
      </c>
      <c r="AG306" s="37">
        <f t="shared" si="366"/>
        <v>0.53207790163345892</v>
      </c>
      <c r="AH306" s="37">
        <f t="shared" si="367"/>
        <v>0.74993282928773386</v>
      </c>
      <c r="AI306" s="37">
        <f t="shared" si="368"/>
        <v>1.1629620963527521</v>
      </c>
      <c r="AJ306" s="37">
        <f t="shared" si="369"/>
        <v>0.21225635164244991</v>
      </c>
      <c r="AK306" s="37">
        <f t="shared" si="370"/>
        <v>1.356925229032319</v>
      </c>
      <c r="AL306" s="37">
        <f t="shared" si="371"/>
        <v>0.16533545197730634</v>
      </c>
      <c r="AM306" s="37">
        <f t="shared" si="372"/>
        <v>0.17800942130869588</v>
      </c>
      <c r="AN306" s="37">
        <f t="shared" si="373"/>
        <v>0.26595083693727029</v>
      </c>
      <c r="AO306" s="104">
        <f t="shared" si="322"/>
        <v>0.60268186108749433</v>
      </c>
      <c r="AP306" s="37">
        <f t="shared" si="323"/>
        <v>3.2629473383718999</v>
      </c>
      <c r="AQ306" s="37">
        <f t="shared" si="324"/>
        <v>0.47568766688650849</v>
      </c>
      <c r="AR306" s="37">
        <f t="shared" si="325"/>
        <v>0.32321896951460544</v>
      </c>
      <c r="AS306" s="37">
        <f t="shared" si="326"/>
        <v>0.38673958502218919</v>
      </c>
      <c r="AT306" s="37">
        <f t="shared" si="327"/>
        <v>0.3048775323393223</v>
      </c>
      <c r="AU306" s="37">
        <f t="shared" si="328"/>
        <v>0.71197923496037518</v>
      </c>
      <c r="AV306" s="37">
        <f t="shared" si="329"/>
        <v>0.35809875205054825</v>
      </c>
      <c r="AW306" s="37">
        <f t="shared" si="330"/>
        <v>0.44987768178397086</v>
      </c>
      <c r="AX306" s="37">
        <f t="shared" si="331"/>
        <v>0.27648363588365626</v>
      </c>
      <c r="AY306" s="37">
        <f t="shared" si="332"/>
        <v>0.2017291771733023</v>
      </c>
      <c r="AZ306" s="37">
        <f t="shared" si="333"/>
        <v>0.67281712379590297</v>
      </c>
      <c r="BA306" s="104">
        <f t="shared" si="334"/>
        <v>0.76429427027679009</v>
      </c>
      <c r="BB306" s="110">
        <f t="shared" si="335"/>
        <v>0.6798142315730813</v>
      </c>
      <c r="BC306" s="35" t="s">
        <v>64</v>
      </c>
      <c r="BD306" s="64">
        <v>784802.79887763038</v>
      </c>
      <c r="BE306" s="37">
        <f t="shared" si="352"/>
        <v>3.0598026065749502</v>
      </c>
      <c r="BF306" s="37">
        <f t="shared" si="353"/>
        <v>6.1528713622180566</v>
      </c>
      <c r="BG306" s="37">
        <f t="shared" si="354"/>
        <v>1.294379261535155</v>
      </c>
      <c r="BH306" s="37">
        <f t="shared" si="355"/>
        <v>2.7511016123272278</v>
      </c>
      <c r="BI306" s="37">
        <f t="shared" si="356"/>
        <v>2.571860942343438</v>
      </c>
      <c r="BJ306" s="37">
        <f t="shared" si="357"/>
        <v>4.4076655986852487</v>
      </c>
      <c r="BK306" s="37">
        <f t="shared" si="358"/>
        <v>0.76006235512454967</v>
      </c>
      <c r="BL306" s="37">
        <f t="shared" si="359"/>
        <v>2.5416036487876941</v>
      </c>
      <c r="BM306" s="37">
        <f t="shared" si="360"/>
        <v>0.52810119453955662</v>
      </c>
      <c r="BN306" s="37">
        <f t="shared" si="361"/>
        <v>1.1591855269933686</v>
      </c>
      <c r="BO306" s="37">
        <f t="shared" si="362"/>
        <v>0.37291881818109945</v>
      </c>
      <c r="BP306" s="103">
        <f t="shared" si="350"/>
        <v>25.599552927310341</v>
      </c>
      <c r="BQ306" s="33">
        <f t="shared" si="351"/>
        <v>12.802147433951246</v>
      </c>
      <c r="BR306" s="33">
        <f t="shared" si="336"/>
        <v>0.99484717528850097</v>
      </c>
      <c r="BS306" s="33">
        <f t="shared" si="337"/>
        <v>0.54656432931885113</v>
      </c>
      <c r="BT306" s="33">
        <f t="shared" si="338"/>
        <v>1.1544775734381871</v>
      </c>
      <c r="BU306" s="33">
        <f t="shared" si="339"/>
        <v>0.53999010254591617</v>
      </c>
      <c r="BV306" s="33">
        <f t="shared" si="340"/>
        <v>1.1242567200297566</v>
      </c>
      <c r="BW306" s="33">
        <f t="shared" si="341"/>
        <v>0.65321158445034888</v>
      </c>
      <c r="BX306" s="33">
        <f t="shared" si="342"/>
        <v>1.0420165039501361</v>
      </c>
      <c r="BY306" s="33">
        <f t="shared" si="343"/>
        <v>0.91815137271851177</v>
      </c>
      <c r="BZ306" s="33">
        <f t="shared" si="344"/>
        <v>0.75402260299267732</v>
      </c>
      <c r="CA306" s="33">
        <f t="shared" si="345"/>
        <v>9.1109451611353993</v>
      </c>
      <c r="CB306" s="107">
        <f t="shared" si="346"/>
        <v>29.640630559819535</v>
      </c>
      <c r="CC306" s="60">
        <f t="shared" si="347"/>
        <v>55.240183487129876</v>
      </c>
    </row>
    <row r="307" spans="1:81" x14ac:dyDescent="0.2">
      <c r="A307" s="22" t="s">
        <v>65</v>
      </c>
      <c r="B307" s="22">
        <v>29695.603109612799</v>
      </c>
      <c r="C307" s="22">
        <v>16432.439292654799</v>
      </c>
      <c r="D307" s="22">
        <v>18824.865999203026</v>
      </c>
      <c r="E307" s="22">
        <v>30891.75574027374</v>
      </c>
      <c r="F307" s="22">
        <v>28706.6985524232</v>
      </c>
      <c r="G307" s="22">
        <v>437436.75392105448</v>
      </c>
      <c r="H307" s="22">
        <v>27529.650730079</v>
      </c>
      <c r="I307" s="22">
        <v>21148.362663706201</v>
      </c>
      <c r="J307" s="22">
        <v>34289.058789426002</v>
      </c>
      <c r="K307" s="22">
        <v>28139.310893712001</v>
      </c>
      <c r="L307" s="22">
        <v>32545.0374546932</v>
      </c>
      <c r="M307" s="89">
        <v>705639.5371468385</v>
      </c>
      <c r="N307" s="28">
        <f>'GDP by Eco_Activity N''MN'!M307</f>
        <v>94559.510869255188</v>
      </c>
      <c r="O307" s="28">
        <f>'GDP by Eco_Activity N''MN'!N307</f>
        <v>10007.200643492619</v>
      </c>
      <c r="P307" s="28">
        <f>'GDP by Eco_Activity N''MN'!O307</f>
        <v>13990.933850700234</v>
      </c>
      <c r="Q307" s="28">
        <f>'GDP by Eco_Activity N''MN'!P307</f>
        <v>31114.405180112059</v>
      </c>
      <c r="R307" s="28">
        <f>'GDP by Eco_Activity N''MN'!Q307</f>
        <v>11227.861582822272</v>
      </c>
      <c r="S307" s="28">
        <f>'GDP by Eco_Activity N''MN'!R307</f>
        <v>27597.06906439149</v>
      </c>
      <c r="T307" s="28">
        <f>'GDP by Eco_Activity N''MN'!S307</f>
        <v>15392.611538260277</v>
      </c>
      <c r="U307" s="28">
        <f>'GDP by Eco_Activity N''MN'!T307</f>
        <v>14760.896739061594</v>
      </c>
      <c r="V307" s="28">
        <f>'GDP by Eco_Activity N''MN'!U307</f>
        <v>12793.799199578854</v>
      </c>
      <c r="W307" s="28">
        <f>'GDP by Eco_Activity N''MN'!V307</f>
        <v>15390.099213766702</v>
      </c>
      <c r="X307" s="28">
        <f>'GDP by Eco_Activity N''MN'!W307</f>
        <v>763046.86220450397</v>
      </c>
      <c r="Y307" s="90">
        <f t="shared" si="348"/>
        <v>1009881.2500859452</v>
      </c>
      <c r="Z307" s="98">
        <f t="shared" si="349"/>
        <v>1715520.7872327836</v>
      </c>
      <c r="AA307" s="93"/>
      <c r="AB307" s="22" t="s">
        <v>65</v>
      </c>
      <c r="AD307" s="37">
        <f t="shared" si="363"/>
        <v>0.57741390934129766</v>
      </c>
      <c r="AE307" s="37">
        <f t="shared" si="364"/>
        <v>0.52070942996877678</v>
      </c>
      <c r="AF307" s="37">
        <f t="shared" si="365"/>
        <v>0.81318713603899306</v>
      </c>
      <c r="AG307" s="37">
        <f t="shared" si="366"/>
        <v>0.76129090202744876</v>
      </c>
      <c r="AH307" s="37">
        <f t="shared" si="367"/>
        <v>1.0665901984276338</v>
      </c>
      <c r="AI307" s="37">
        <f t="shared" si="368"/>
        <v>14.706578628104786</v>
      </c>
      <c r="AJ307" s="37">
        <f t="shared" si="369"/>
        <v>0.97960643734521391</v>
      </c>
      <c r="AK307" s="37">
        <f t="shared" si="370"/>
        <v>1.43868030423337</v>
      </c>
      <c r="AL307" s="37">
        <f t="shared" si="371"/>
        <v>1.3678669553718981</v>
      </c>
      <c r="AM307" s="37">
        <f t="shared" si="372"/>
        <v>0.55060855229008132</v>
      </c>
      <c r="AN307" s="37">
        <f t="shared" si="373"/>
        <v>2.9574083491590351</v>
      </c>
      <c r="AO307" s="104">
        <f t="shared" si="322"/>
        <v>2.1167915982479855</v>
      </c>
      <c r="AP307" s="37">
        <f t="shared" si="323"/>
        <v>3.070944121195502</v>
      </c>
      <c r="AQ307" s="37">
        <f t="shared" si="324"/>
        <v>0.6097019509503312</v>
      </c>
      <c r="AR307" s="37">
        <f t="shared" si="325"/>
        <v>1.0542454045987031</v>
      </c>
      <c r="AS307" s="37">
        <f t="shared" si="326"/>
        <v>1.3281101192649603</v>
      </c>
      <c r="AT307" s="37">
        <f t="shared" si="327"/>
        <v>0.80774843952192266</v>
      </c>
      <c r="AU307" s="37">
        <f t="shared" si="328"/>
        <v>2.2269181381044225</v>
      </c>
      <c r="AV307" s="37">
        <f t="shared" si="329"/>
        <v>1.0752283220746597</v>
      </c>
      <c r="AW307" s="37">
        <f t="shared" si="330"/>
        <v>0.81202995430465463</v>
      </c>
      <c r="AX307" s="37">
        <f t="shared" si="331"/>
        <v>0.49090124218118086</v>
      </c>
      <c r="AY307" s="37">
        <f t="shared" si="332"/>
        <v>0.52464462604607454</v>
      </c>
      <c r="AZ307" s="37">
        <f t="shared" si="333"/>
        <v>7.1799971368338049</v>
      </c>
      <c r="BA307" s="104">
        <f t="shared" si="334"/>
        <v>3.318050038348245</v>
      </c>
      <c r="BB307" s="110">
        <f t="shared" si="335"/>
        <v>2.6901133593401312</v>
      </c>
      <c r="BC307" s="35" t="s">
        <v>65</v>
      </c>
      <c r="BD307" s="64">
        <v>4316714.1070414484</v>
      </c>
      <c r="BE307" s="37">
        <f t="shared" si="352"/>
        <v>0.68792146927620623</v>
      </c>
      <c r="BF307" s="37">
        <f t="shared" si="353"/>
        <v>0.38067008574531519</v>
      </c>
      <c r="BG307" s="37">
        <f t="shared" si="354"/>
        <v>0.43609248915733839</v>
      </c>
      <c r="BH307" s="37">
        <f t="shared" si="355"/>
        <v>0.71563126429621393</v>
      </c>
      <c r="BI307" s="37">
        <f t="shared" si="356"/>
        <v>0.6650127351634586</v>
      </c>
      <c r="BJ307" s="37">
        <f t="shared" si="357"/>
        <v>10.133558606707476</v>
      </c>
      <c r="BK307" s="37">
        <f t="shared" si="358"/>
        <v>0.63774551771155008</v>
      </c>
      <c r="BL307" s="37">
        <f t="shared" si="359"/>
        <v>0.48991807516761121</v>
      </c>
      <c r="BM307" s="37">
        <f t="shared" si="360"/>
        <v>0.79433240050559517</v>
      </c>
      <c r="BN307" s="37">
        <f t="shared" si="361"/>
        <v>0.6518687639705163</v>
      </c>
      <c r="BO307" s="37">
        <f t="shared" si="362"/>
        <v>0.75393080587860917</v>
      </c>
      <c r="BP307" s="103">
        <f t="shared" si="350"/>
        <v>16.346682213579893</v>
      </c>
      <c r="BQ307" s="33">
        <f t="shared" si="351"/>
        <v>2.1905437451836152</v>
      </c>
      <c r="BR307" s="33">
        <f t="shared" si="336"/>
        <v>0.23182449417182427</v>
      </c>
      <c r="BS307" s="33">
        <f t="shared" si="337"/>
        <v>0.32411073570700788</v>
      </c>
      <c r="BT307" s="33">
        <f t="shared" si="338"/>
        <v>0.72078910969244092</v>
      </c>
      <c r="BU307" s="33">
        <f t="shared" si="339"/>
        <v>0.2601020429985697</v>
      </c>
      <c r="BV307" s="33">
        <f t="shared" si="340"/>
        <v>0.63930731524181772</v>
      </c>
      <c r="BW307" s="33">
        <f t="shared" si="341"/>
        <v>0.3565816766311154</v>
      </c>
      <c r="BX307" s="33">
        <f t="shared" si="342"/>
        <v>0.34194751778867022</v>
      </c>
      <c r="BY307" s="33">
        <f t="shared" si="343"/>
        <v>0.29637819142827959</v>
      </c>
      <c r="BZ307" s="33">
        <f t="shared" si="344"/>
        <v>0.35652347670331663</v>
      </c>
      <c r="CA307" s="33">
        <f t="shared" si="345"/>
        <v>17.676567020267051</v>
      </c>
      <c r="CB307" s="107">
        <f t="shared" si="346"/>
        <v>23.394675325813708</v>
      </c>
      <c r="CC307" s="60">
        <f t="shared" si="347"/>
        <v>39.741357539393604</v>
      </c>
    </row>
    <row r="308" spans="1:8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89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90"/>
      <c r="Z308" s="98"/>
      <c r="AA308" s="93"/>
      <c r="AB308" s="22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104">
        <f t="shared" si="322"/>
        <v>0</v>
      </c>
      <c r="AP308" s="37">
        <f t="shared" si="323"/>
        <v>0</v>
      </c>
      <c r="AQ308" s="37">
        <f t="shared" si="324"/>
        <v>0</v>
      </c>
      <c r="AR308" s="37">
        <f t="shared" si="325"/>
        <v>0</v>
      </c>
      <c r="AS308" s="37">
        <f t="shared" si="326"/>
        <v>0</v>
      </c>
      <c r="AT308" s="37">
        <f t="shared" si="327"/>
        <v>0</v>
      </c>
      <c r="AU308" s="37">
        <f t="shared" si="328"/>
        <v>0</v>
      </c>
      <c r="AV308" s="37">
        <f t="shared" si="329"/>
        <v>0</v>
      </c>
      <c r="AW308" s="37">
        <f t="shared" si="330"/>
        <v>0</v>
      </c>
      <c r="AX308" s="37">
        <f t="shared" si="331"/>
        <v>0</v>
      </c>
      <c r="AY308" s="37">
        <f t="shared" si="332"/>
        <v>0</v>
      </c>
      <c r="AZ308" s="37">
        <f t="shared" si="333"/>
        <v>0</v>
      </c>
      <c r="BA308" s="104">
        <f t="shared" si="334"/>
        <v>0</v>
      </c>
      <c r="BB308" s="110">
        <f t="shared" si="335"/>
        <v>0</v>
      </c>
      <c r="BD308" s="64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10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107"/>
      <c r="CC308" s="60"/>
    </row>
    <row r="309" spans="1:81" s="42" customFormat="1" x14ac:dyDescent="0.2">
      <c r="A309" s="22" t="s">
        <v>66</v>
      </c>
      <c r="B309" s="27">
        <v>5142862.447406048</v>
      </c>
      <c r="C309" s="28">
        <v>3155779.0865512332</v>
      </c>
      <c r="D309" s="28">
        <v>2314948.8186567128</v>
      </c>
      <c r="E309" s="28">
        <v>4057812.2841089624</v>
      </c>
      <c r="F309" s="28">
        <v>2691445.9362876751</v>
      </c>
      <c r="G309" s="28">
        <v>2974429.0972279408</v>
      </c>
      <c r="H309" s="28">
        <v>2810276.6254462181</v>
      </c>
      <c r="I309" s="28">
        <v>1469983.470370475</v>
      </c>
      <c r="J309" s="28">
        <v>2506753.9393919664</v>
      </c>
      <c r="K309" s="28">
        <v>5110583.6944732293</v>
      </c>
      <c r="L309" s="28">
        <v>1100458.0231183721</v>
      </c>
      <c r="M309" s="90">
        <v>33335333.423038829</v>
      </c>
      <c r="N309" s="28">
        <f>'GDP by Eco_Activity N''MN'!M309</f>
        <v>3079167.420097624</v>
      </c>
      <c r="O309" s="28">
        <f>'GDP by Eco_Activity N''MN'!N309</f>
        <v>1641326.6560644228</v>
      </c>
      <c r="P309" s="28">
        <f>'GDP by Eco_Activity N''MN'!O309</f>
        <v>1327104.0869299176</v>
      </c>
      <c r="Q309" s="28">
        <f>'GDP by Eco_Activity N''MN'!P309</f>
        <v>2342757.9331548396</v>
      </c>
      <c r="R309" s="28">
        <f>'GDP by Eco_Activity N''MN'!Q309</f>
        <v>1390019.5944009053</v>
      </c>
      <c r="S309" s="28">
        <f>'GDP by Eco_Activity N''MN'!R309</f>
        <v>1239249.3730318449</v>
      </c>
      <c r="T309" s="28">
        <f>'GDP by Eco_Activity N''MN'!S309</f>
        <v>1431566.786537034</v>
      </c>
      <c r="U309" s="28">
        <f>'GDP by Eco_Activity N''MN'!T309</f>
        <v>1817777.369025928</v>
      </c>
      <c r="V309" s="28">
        <f>'GDP by Eco_Activity N''MN'!U309</f>
        <v>2606185.9494861383</v>
      </c>
      <c r="W309" s="28">
        <f>'GDP by Eco_Activity N''MN'!V309</f>
        <v>2933433.118290463</v>
      </c>
      <c r="X309" s="28">
        <f>'GDP by Eco_Activity N''MN'!W309</f>
        <v>10627397.861902047</v>
      </c>
      <c r="Y309" s="90">
        <f t="shared" si="348"/>
        <v>30435986.148921166</v>
      </c>
      <c r="Z309" s="98">
        <f t="shared" si="349"/>
        <v>63771319.571959995</v>
      </c>
      <c r="AA309" s="94"/>
      <c r="AB309" s="41" t="s">
        <v>66</v>
      </c>
      <c r="AD309" s="43">
        <f t="shared" ref="AD309:AN309" si="374">B309/B$309*100</f>
        <v>100</v>
      </c>
      <c r="AE309" s="43">
        <f t="shared" si="374"/>
        <v>100</v>
      </c>
      <c r="AF309" s="43">
        <f t="shared" si="374"/>
        <v>100</v>
      </c>
      <c r="AG309" s="43">
        <f t="shared" si="374"/>
        <v>100</v>
      </c>
      <c r="AH309" s="43">
        <f t="shared" si="374"/>
        <v>100</v>
      </c>
      <c r="AI309" s="43">
        <f t="shared" si="374"/>
        <v>100</v>
      </c>
      <c r="AJ309" s="43">
        <f t="shared" si="374"/>
        <v>100</v>
      </c>
      <c r="AK309" s="43">
        <f t="shared" si="374"/>
        <v>100</v>
      </c>
      <c r="AL309" s="43">
        <f t="shared" si="374"/>
        <v>100</v>
      </c>
      <c r="AM309" s="43">
        <f t="shared" si="374"/>
        <v>100</v>
      </c>
      <c r="AN309" s="37">
        <f t="shared" si="374"/>
        <v>100</v>
      </c>
      <c r="AO309" s="104">
        <f t="shared" si="322"/>
        <v>100</v>
      </c>
      <c r="AP309" s="37">
        <f t="shared" si="323"/>
        <v>100</v>
      </c>
      <c r="AQ309" s="37">
        <f t="shared" si="324"/>
        <v>100</v>
      </c>
      <c r="AR309" s="37">
        <f t="shared" si="325"/>
        <v>100</v>
      </c>
      <c r="AS309" s="37">
        <f t="shared" si="326"/>
        <v>100</v>
      </c>
      <c r="AT309" s="37">
        <f t="shared" si="327"/>
        <v>100</v>
      </c>
      <c r="AU309" s="37">
        <f t="shared" si="328"/>
        <v>100</v>
      </c>
      <c r="AV309" s="37">
        <f t="shared" si="329"/>
        <v>100</v>
      </c>
      <c r="AW309" s="37">
        <f t="shared" si="330"/>
        <v>100</v>
      </c>
      <c r="AX309" s="37">
        <f t="shared" si="331"/>
        <v>100</v>
      </c>
      <c r="AY309" s="37">
        <f t="shared" si="332"/>
        <v>100</v>
      </c>
      <c r="AZ309" s="37">
        <f t="shared" si="333"/>
        <v>100</v>
      </c>
      <c r="BA309" s="104">
        <f t="shared" si="334"/>
        <v>100</v>
      </c>
      <c r="BB309" s="110">
        <f t="shared" si="335"/>
        <v>100</v>
      </c>
      <c r="BC309" s="50" t="s">
        <v>66</v>
      </c>
      <c r="BD309" s="70">
        <v>113711634.61</v>
      </c>
      <c r="BE309" s="43">
        <f t="shared" ref="BE309:BO309" si="375">B309/$BD309*100</f>
        <v>4.5227231716830634</v>
      </c>
      <c r="BF309" s="43">
        <f t="shared" si="375"/>
        <v>2.7752473151711325</v>
      </c>
      <c r="BG309" s="43">
        <f t="shared" si="375"/>
        <v>2.0358064736263426</v>
      </c>
      <c r="BH309" s="43">
        <f t="shared" si="375"/>
        <v>3.5685110833435432</v>
      </c>
      <c r="BI309" s="43">
        <f t="shared" si="375"/>
        <v>2.3669046228370587</v>
      </c>
      <c r="BJ309" s="43">
        <f t="shared" si="375"/>
        <v>2.6157649632154389</v>
      </c>
      <c r="BK309" s="43">
        <f t="shared" si="375"/>
        <v>2.4714064089261427</v>
      </c>
      <c r="BL309" s="43">
        <f t="shared" si="375"/>
        <v>1.292729170073158</v>
      </c>
      <c r="BM309" s="43">
        <f t="shared" si="375"/>
        <v>2.2044832509790675</v>
      </c>
      <c r="BN309" s="43">
        <f t="shared" si="375"/>
        <v>4.4943366718815909</v>
      </c>
      <c r="BO309" s="43">
        <f t="shared" si="375"/>
        <v>0.96776202971019099</v>
      </c>
      <c r="BP309" s="103">
        <f t="shared" si="350"/>
        <v>29.315675161446723</v>
      </c>
      <c r="BQ309" s="33">
        <f t="shared" si="351"/>
        <v>2.7078736759508657</v>
      </c>
      <c r="BR309" s="33">
        <f t="shared" si="336"/>
        <v>1.443411363923953</v>
      </c>
      <c r="BS309" s="33">
        <f t="shared" si="337"/>
        <v>1.167078541682673</v>
      </c>
      <c r="BT309" s="33">
        <f t="shared" si="338"/>
        <v>2.0602622952258689</v>
      </c>
      <c r="BU309" s="33">
        <f t="shared" si="339"/>
        <v>1.2224075391830351</v>
      </c>
      <c r="BV309" s="33">
        <f t="shared" si="340"/>
        <v>1.0898175699277681</v>
      </c>
      <c r="BW309" s="33">
        <f t="shared" si="341"/>
        <v>1.2589448665010567</v>
      </c>
      <c r="BX309" s="33">
        <f t="shared" si="342"/>
        <v>1.5985852065713506</v>
      </c>
      <c r="BY309" s="33">
        <f t="shared" si="343"/>
        <v>2.2919254994659499</v>
      </c>
      <c r="BZ309" s="33">
        <f t="shared" si="344"/>
        <v>2.5797123824236117</v>
      </c>
      <c r="CA309" s="33">
        <f t="shared" si="345"/>
        <v>9.3459195256062699</v>
      </c>
      <c r="CB309" s="107">
        <f t="shared" si="346"/>
        <v>26.765938466462401</v>
      </c>
      <c r="CC309" s="60">
        <f t="shared" si="347"/>
        <v>56.081613627909121</v>
      </c>
    </row>
    <row r="310" spans="1:8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89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89"/>
      <c r="Z310" s="98"/>
      <c r="AA310" s="93"/>
      <c r="AB310" s="22"/>
    </row>
    <row r="311" spans="1:8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89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89"/>
      <c r="Z311" s="98"/>
      <c r="AA311" s="93"/>
      <c r="AB311" s="22"/>
      <c r="BD311" s="29" t="s">
        <v>104</v>
      </c>
      <c r="BE311" s="37">
        <f>BK309+BL309+BM309+BZ309+BU309</f>
        <v>9.7707387515850144</v>
      </c>
      <c r="BF311" s="23" t="s">
        <v>110</v>
      </c>
    </row>
    <row r="312" spans="1:81" x14ac:dyDescent="0.2">
      <c r="BD312" s="29" t="s">
        <v>105</v>
      </c>
      <c r="BE312" s="37">
        <f>BE309+BF309+BG309+BH309+BN309+BT309</f>
        <v>19.456887010931538</v>
      </c>
      <c r="BF312" s="23" t="s">
        <v>109</v>
      </c>
    </row>
    <row r="313" spans="1:81" x14ac:dyDescent="0.2">
      <c r="BD313" s="29" t="s">
        <v>106</v>
      </c>
      <c r="BE313" s="37">
        <f>BQ309+BR309+BS309+BT309</f>
        <v>7.3786258767833601</v>
      </c>
      <c r="BF313" s="23" t="s">
        <v>115</v>
      </c>
    </row>
    <row r="314" spans="1:81" x14ac:dyDescent="0.2">
      <c r="BD314" s="29" t="s">
        <v>111</v>
      </c>
      <c r="BE314" s="37">
        <f>BI309+BJ309+BW309+BO309</f>
        <v>7.2093764822637452</v>
      </c>
      <c r="BF314" s="23" t="s">
        <v>112</v>
      </c>
    </row>
    <row r="315" spans="1:81" x14ac:dyDescent="0.2">
      <c r="BD315" s="29" t="s">
        <v>107</v>
      </c>
      <c r="BE315" s="37">
        <f>BV309</f>
        <v>1.0898175699277681</v>
      </c>
      <c r="BF315" s="23" t="s">
        <v>113</v>
      </c>
    </row>
    <row r="316" spans="1:81" x14ac:dyDescent="0.2">
      <c r="BD316" s="29" t="s">
        <v>108</v>
      </c>
      <c r="BE316" s="37">
        <f>BX309+BY309+CA309</f>
        <v>13.23643023164357</v>
      </c>
      <c r="BF316" s="23" t="s">
        <v>114</v>
      </c>
    </row>
  </sheetData>
  <mergeCells count="5">
    <mergeCell ref="BE128:BO128"/>
    <mergeCell ref="BE189:BO189"/>
    <mergeCell ref="BE253:BO253"/>
    <mergeCell ref="BE2:BO2"/>
    <mergeCell ref="BE65:BO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F1"/>
    </sheetView>
  </sheetViews>
  <sheetFormatPr defaultRowHeight="15" x14ac:dyDescent="0.25"/>
  <cols>
    <col min="2" max="2" width="37.28515625" customWidth="1"/>
    <col min="3" max="3" width="18.85546875" customWidth="1"/>
    <col min="4" max="4" width="20" customWidth="1"/>
    <col min="5" max="5" width="16.140625" customWidth="1"/>
    <col min="6" max="6" width="17.5703125" customWidth="1"/>
    <col min="7" max="7" width="26.140625" customWidth="1"/>
    <col min="8" max="8" width="4.85546875" style="114" customWidth="1"/>
    <col min="9" max="9" width="15.7109375" style="9" customWidth="1"/>
    <col min="10" max="10" width="15.140625" customWidth="1"/>
    <col min="11" max="11" width="20.85546875" style="9" customWidth="1"/>
    <col min="12" max="12" width="18.5703125" customWidth="1"/>
    <col min="13" max="13" width="20.85546875" style="9" customWidth="1"/>
    <col min="14" max="14" width="17.42578125" customWidth="1"/>
    <col min="15" max="15" width="20.85546875" style="9" customWidth="1"/>
    <col min="16" max="16" width="15.7109375" customWidth="1"/>
    <col min="17" max="17" width="14" bestFit="1" customWidth="1"/>
    <col min="18" max="19" width="15.140625" bestFit="1" customWidth="1"/>
    <col min="20" max="20" width="18.5703125" customWidth="1"/>
    <col min="21" max="21" width="13.85546875" bestFit="1" customWidth="1"/>
  </cols>
  <sheetData>
    <row r="1" spans="1:16" ht="15.75" x14ac:dyDescent="0.25">
      <c r="A1" s="182">
        <v>2013</v>
      </c>
      <c r="B1" s="182"/>
      <c r="C1" s="182"/>
      <c r="D1" s="182"/>
      <c r="E1" s="182"/>
      <c r="F1" s="182"/>
      <c r="G1" s="6"/>
      <c r="H1" s="111"/>
    </row>
    <row r="2" spans="1:16" ht="15.75" x14ac:dyDescent="0.25">
      <c r="A2" s="6"/>
      <c r="B2" s="6"/>
      <c r="C2" s="182" t="s">
        <v>118</v>
      </c>
      <c r="D2" s="182"/>
      <c r="E2" s="182"/>
      <c r="F2" s="182"/>
      <c r="G2" s="6"/>
      <c r="H2" s="111"/>
    </row>
    <row r="3" spans="1:16" ht="15.75" x14ac:dyDescent="0.25">
      <c r="C3" s="1" t="s">
        <v>67</v>
      </c>
      <c r="D3" s="1" t="s">
        <v>68</v>
      </c>
      <c r="E3" s="1" t="s">
        <v>69</v>
      </c>
      <c r="F3" s="1" t="s">
        <v>70</v>
      </c>
      <c r="G3" s="175" t="str">
        <f>F3</f>
        <v>GDP/VA</v>
      </c>
      <c r="H3" s="112"/>
      <c r="I3" s="181" t="s">
        <v>67</v>
      </c>
      <c r="J3" s="181"/>
      <c r="K3" s="181" t="s">
        <v>68</v>
      </c>
      <c r="L3" s="181"/>
      <c r="M3" s="181" t="s">
        <v>69</v>
      </c>
      <c r="N3" s="181"/>
      <c r="O3" s="181" t="s">
        <v>70</v>
      </c>
      <c r="P3" s="181"/>
    </row>
    <row r="4" spans="1:16" ht="19.5" x14ac:dyDescent="0.35">
      <c r="A4" s="2">
        <v>1</v>
      </c>
      <c r="B4" s="3" t="s">
        <v>2</v>
      </c>
      <c r="C4" s="4">
        <v>599808.07049205864</v>
      </c>
      <c r="D4" s="4">
        <v>2932582.9977546721</v>
      </c>
      <c r="E4" s="4">
        <v>588899.2958735486</v>
      </c>
      <c r="F4" s="5">
        <f>SUM(C4:E4)</f>
        <v>4121290.3641202794</v>
      </c>
      <c r="G4" s="5">
        <f t="shared" ref="G4:G27" si="0">F4*1000000</f>
        <v>4121290364120.2793</v>
      </c>
      <c r="H4" s="113"/>
      <c r="I4" s="124" t="s">
        <v>93</v>
      </c>
      <c r="J4" s="7">
        <v>771241.65622466698</v>
      </c>
      <c r="K4" s="129" t="s">
        <v>2</v>
      </c>
      <c r="L4" s="4">
        <f>D4</f>
        <v>2932582.9977546721</v>
      </c>
      <c r="M4" s="129" t="s">
        <v>95</v>
      </c>
      <c r="N4" s="4">
        <v>6300611.2833388215</v>
      </c>
      <c r="O4" s="129" t="s">
        <v>95</v>
      </c>
      <c r="P4" s="5">
        <v>7437867.8795220396</v>
      </c>
    </row>
    <row r="5" spans="1:16" ht="19.5" x14ac:dyDescent="0.35">
      <c r="A5" s="2">
        <v>2</v>
      </c>
      <c r="B5" s="3" t="s">
        <v>85</v>
      </c>
      <c r="C5" s="4">
        <v>457102.67463983037</v>
      </c>
      <c r="D5" s="4">
        <f>Sheet1!I6</f>
        <v>300811.93019997224</v>
      </c>
      <c r="E5" s="4">
        <v>1030041.3936188621</v>
      </c>
      <c r="F5" s="5">
        <f t="shared" ref="F5:F26" si="1">SUM(C5:E5)</f>
        <v>1787955.9984586649</v>
      </c>
      <c r="G5" s="5">
        <f t="shared" si="0"/>
        <v>1787955998458.6648</v>
      </c>
      <c r="H5" s="113"/>
      <c r="I5" s="124" t="s">
        <v>6</v>
      </c>
      <c r="J5" s="7">
        <v>715021.17502438684</v>
      </c>
      <c r="K5" s="129" t="s">
        <v>11</v>
      </c>
      <c r="L5" s="4">
        <f>D24</f>
        <v>2843772.6096717594</v>
      </c>
      <c r="M5" s="129" t="s">
        <v>7</v>
      </c>
      <c r="N5" s="4">
        <v>1238272.4444444121</v>
      </c>
      <c r="O5" s="129" t="s">
        <v>11</v>
      </c>
      <c r="P5" s="131">
        <v>4209554.2289435146</v>
      </c>
    </row>
    <row r="6" spans="1:16" ht="19.5" x14ac:dyDescent="0.35">
      <c r="A6" s="2">
        <v>3</v>
      </c>
      <c r="B6" s="3" t="s">
        <v>86</v>
      </c>
      <c r="C6" s="4">
        <v>357811.58372671867</v>
      </c>
      <c r="D6" s="4">
        <f>Sheet1!I7</f>
        <v>163395.48743951839</v>
      </c>
      <c r="E6" s="4">
        <v>572469.7055996533</v>
      </c>
      <c r="F6" s="5">
        <f t="shared" si="1"/>
        <v>1093676.7767658904</v>
      </c>
      <c r="G6" s="5">
        <f t="shared" si="0"/>
        <v>1093676776765.8904</v>
      </c>
      <c r="H6" s="113"/>
      <c r="I6" s="124" t="s">
        <v>94</v>
      </c>
      <c r="J6" s="7">
        <v>709795.96767541638</v>
      </c>
      <c r="K6" s="129" t="s">
        <v>5</v>
      </c>
      <c r="L6" s="4">
        <f>D9</f>
        <v>2766931.8540669167</v>
      </c>
      <c r="M6" s="129" t="s">
        <v>85</v>
      </c>
      <c r="N6" s="4">
        <v>1030041.3936188621</v>
      </c>
      <c r="O6" s="129" t="s">
        <v>2</v>
      </c>
      <c r="P6" s="5">
        <v>4121290.3641202794</v>
      </c>
    </row>
    <row r="7" spans="1:16" ht="19.5" x14ac:dyDescent="0.35">
      <c r="A7" s="2">
        <v>4</v>
      </c>
      <c r="B7" s="3" t="s">
        <v>3</v>
      </c>
      <c r="C7" s="4">
        <v>154259.46966681976</v>
      </c>
      <c r="D7" s="4">
        <v>2128646.6063114074</v>
      </c>
      <c r="E7" s="4">
        <v>363481.8790353745</v>
      </c>
      <c r="F7" s="5">
        <f t="shared" si="1"/>
        <v>2646387.9550136016</v>
      </c>
      <c r="G7" s="5">
        <f t="shared" si="0"/>
        <v>2646387955013.6016</v>
      </c>
      <c r="H7" s="113"/>
      <c r="I7" s="124" t="s">
        <v>2</v>
      </c>
      <c r="J7" s="7">
        <v>599808.07049205864</v>
      </c>
      <c r="K7" s="129" t="s">
        <v>3</v>
      </c>
      <c r="L7" s="4">
        <f>D7</f>
        <v>2128646.6063114074</v>
      </c>
      <c r="M7" s="129" t="s">
        <v>11</v>
      </c>
      <c r="N7" s="4">
        <v>1009413.0048819681</v>
      </c>
      <c r="O7" s="129" t="s">
        <v>5</v>
      </c>
      <c r="P7" s="5">
        <v>3858826.3755393028</v>
      </c>
    </row>
    <row r="8" spans="1:16" ht="19.5" x14ac:dyDescent="0.35">
      <c r="A8" s="2">
        <v>5</v>
      </c>
      <c r="B8" s="3" t="s">
        <v>4</v>
      </c>
      <c r="C8" s="4">
        <v>257718.02182766853</v>
      </c>
      <c r="D8" s="4">
        <v>283224.05906867067</v>
      </c>
      <c r="E8" s="4">
        <v>422377.78988222976</v>
      </c>
      <c r="F8" s="5">
        <f t="shared" si="1"/>
        <v>963319.8707785689</v>
      </c>
      <c r="G8" s="5">
        <f t="shared" si="0"/>
        <v>963319870778.56885</v>
      </c>
      <c r="H8" s="113"/>
      <c r="I8" s="124" t="s">
        <v>8</v>
      </c>
      <c r="J8" s="7">
        <v>540782.86479729658</v>
      </c>
      <c r="K8" s="133" t="s">
        <v>95</v>
      </c>
      <c r="L8" s="79">
        <f>D13</f>
        <v>1040989.6021530069</v>
      </c>
      <c r="M8" s="129" t="s">
        <v>6</v>
      </c>
      <c r="N8" s="4">
        <v>972554.09611010319</v>
      </c>
      <c r="O8" s="129" t="s">
        <v>3</v>
      </c>
      <c r="P8" s="5">
        <v>2646387.9550136016</v>
      </c>
    </row>
    <row r="9" spans="1:16" ht="19.5" x14ac:dyDescent="0.35">
      <c r="A9" s="2">
        <v>6</v>
      </c>
      <c r="B9" s="3" t="s">
        <v>5</v>
      </c>
      <c r="C9" s="4">
        <v>367783.21204424708</v>
      </c>
      <c r="D9" s="4">
        <v>2766931.8540669167</v>
      </c>
      <c r="E9" s="4">
        <v>724111.30942813901</v>
      </c>
      <c r="F9" s="5">
        <f t="shared" si="1"/>
        <v>3858826.3755393028</v>
      </c>
      <c r="G9" s="5">
        <f t="shared" si="0"/>
        <v>3858826375539.3027</v>
      </c>
      <c r="H9" s="113"/>
      <c r="I9" s="124" t="s">
        <v>85</v>
      </c>
      <c r="J9" s="7">
        <v>457102.67463983037</v>
      </c>
      <c r="K9" s="129" t="s">
        <v>94</v>
      </c>
      <c r="L9" s="4">
        <f>D21</f>
        <v>550331.09941728669</v>
      </c>
      <c r="M9" s="129" t="s">
        <v>10</v>
      </c>
      <c r="N9" s="4">
        <v>898726.73065935005</v>
      </c>
      <c r="O9" s="129" t="s">
        <v>6</v>
      </c>
      <c r="P9" s="5">
        <v>2021347.2788318475</v>
      </c>
    </row>
    <row r="10" spans="1:16" ht="19.5" x14ac:dyDescent="0.35">
      <c r="A10" s="2">
        <v>7</v>
      </c>
      <c r="B10" s="3" t="s">
        <v>87</v>
      </c>
      <c r="C10" s="4">
        <v>448239.50408411154</v>
      </c>
      <c r="D10" s="4">
        <f>Sheet1!I8</f>
        <v>134642.48917432234</v>
      </c>
      <c r="E10" s="4">
        <v>373980.07047511934</v>
      </c>
      <c r="F10" s="5">
        <f t="shared" si="1"/>
        <v>956862.06373355328</v>
      </c>
      <c r="G10" s="5">
        <f t="shared" si="0"/>
        <v>956862063733.55322</v>
      </c>
      <c r="H10" s="113"/>
      <c r="I10" s="124" t="s">
        <v>87</v>
      </c>
      <c r="J10" s="7">
        <v>448239.50408411154</v>
      </c>
      <c r="K10" s="129" t="s">
        <v>88</v>
      </c>
      <c r="L10" s="4">
        <f>D11</f>
        <v>400899.17400900973</v>
      </c>
      <c r="M10" s="132" t="s">
        <v>8</v>
      </c>
      <c r="N10" s="130">
        <v>826666.47315592947</v>
      </c>
      <c r="O10" s="129" t="s">
        <v>94</v>
      </c>
      <c r="P10" s="5">
        <v>1917057.0804574643</v>
      </c>
    </row>
    <row r="11" spans="1:16" ht="19.5" x14ac:dyDescent="0.35">
      <c r="A11" s="2">
        <v>8</v>
      </c>
      <c r="B11" s="3" t="s">
        <v>88</v>
      </c>
      <c r="C11" s="4">
        <v>369658.68778812216</v>
      </c>
      <c r="D11" s="4">
        <v>400899.17400900973</v>
      </c>
      <c r="E11" s="4">
        <v>712969.70261212054</v>
      </c>
      <c r="F11" s="5">
        <f t="shared" si="1"/>
        <v>1483527.5644092523</v>
      </c>
      <c r="G11" s="5">
        <f t="shared" si="0"/>
        <v>1483527564409.2522</v>
      </c>
      <c r="H11" s="113"/>
      <c r="I11" s="124" t="s">
        <v>10</v>
      </c>
      <c r="J11" s="7">
        <v>438692.63840784994</v>
      </c>
      <c r="K11" s="129" t="s">
        <v>8</v>
      </c>
      <c r="L11" s="4">
        <f>D20</f>
        <v>365094.91517191142</v>
      </c>
      <c r="M11" s="129" t="s">
        <v>5</v>
      </c>
      <c r="N11" s="4">
        <v>724111.30942813901</v>
      </c>
      <c r="O11" s="129" t="s">
        <v>7</v>
      </c>
      <c r="P11" s="5">
        <v>1882374.333858981</v>
      </c>
    </row>
    <row r="12" spans="1:16" ht="19.5" x14ac:dyDescent="0.35">
      <c r="A12" s="2">
        <v>9</v>
      </c>
      <c r="B12" s="3" t="s">
        <v>89</v>
      </c>
      <c r="C12" s="4">
        <v>406418.9363082386</v>
      </c>
      <c r="D12" s="4">
        <f>Sheet1!I10</f>
        <v>121632.05430340077</v>
      </c>
      <c r="E12" s="4">
        <v>351875.41276452265</v>
      </c>
      <c r="F12" s="5">
        <f t="shared" si="1"/>
        <v>879926.40337616205</v>
      </c>
      <c r="G12" s="5">
        <f t="shared" si="0"/>
        <v>879926403376.16211</v>
      </c>
      <c r="H12" s="113"/>
      <c r="I12" s="124" t="s">
        <v>89</v>
      </c>
      <c r="J12" s="7">
        <v>406418.9363082386</v>
      </c>
      <c r="K12" s="129" t="s">
        <v>6</v>
      </c>
      <c r="L12" s="4">
        <f>D16</f>
        <v>333772.00769735756</v>
      </c>
      <c r="M12" s="129" t="s">
        <v>88</v>
      </c>
      <c r="N12" s="4">
        <v>712969.70261212054</v>
      </c>
      <c r="O12" s="129" t="s">
        <v>93</v>
      </c>
      <c r="P12" s="5">
        <v>1760834.0437938781</v>
      </c>
    </row>
    <row r="13" spans="1:16" ht="19.5" x14ac:dyDescent="0.35">
      <c r="A13" s="2">
        <v>10</v>
      </c>
      <c r="B13" s="3" t="s">
        <v>95</v>
      </c>
      <c r="C13" s="4">
        <v>96266.994030210873</v>
      </c>
      <c r="D13" s="4">
        <v>1040989.6021530069</v>
      </c>
      <c r="E13" s="4">
        <v>6300611.2833388215</v>
      </c>
      <c r="F13" s="5">
        <f t="shared" si="1"/>
        <v>7437867.8795220396</v>
      </c>
      <c r="G13" s="5">
        <f t="shared" si="0"/>
        <v>7437867879522.04</v>
      </c>
      <c r="H13" s="113"/>
      <c r="I13" s="124" t="s">
        <v>7</v>
      </c>
      <c r="J13" s="7">
        <v>377834.47853555903</v>
      </c>
      <c r="K13" s="129" t="s">
        <v>93</v>
      </c>
      <c r="L13" s="4">
        <f>D19</f>
        <v>272626.03971550637</v>
      </c>
      <c r="M13" s="129" t="s">
        <v>93</v>
      </c>
      <c r="N13" s="4">
        <v>688066.34785370482</v>
      </c>
      <c r="O13" s="129" t="s">
        <v>8</v>
      </c>
      <c r="P13" s="5">
        <v>1732544.2531251374</v>
      </c>
    </row>
    <row r="14" spans="1:16" ht="19.5" x14ac:dyDescent="0.35">
      <c r="A14" s="2">
        <v>11</v>
      </c>
      <c r="B14" s="3" t="s">
        <v>90</v>
      </c>
      <c r="C14" s="4">
        <v>179954.42283706527</v>
      </c>
      <c r="D14" s="4">
        <f>Sheet1!I11</f>
        <v>132210.46668314823</v>
      </c>
      <c r="E14" s="4">
        <v>400135.19027479785</v>
      </c>
      <c r="F14" s="5">
        <f t="shared" si="1"/>
        <v>712300.07979501132</v>
      </c>
      <c r="G14" s="5">
        <f t="shared" si="0"/>
        <v>712300079795.01135</v>
      </c>
      <c r="H14" s="113"/>
      <c r="I14" s="124" t="s">
        <v>88</v>
      </c>
      <c r="J14" s="7">
        <v>369658.68778812216</v>
      </c>
      <c r="K14" s="129" t="s">
        <v>4</v>
      </c>
      <c r="L14" s="4">
        <f>D8</f>
        <v>283224.05906867067</v>
      </c>
      <c r="M14" s="129" t="s">
        <v>94</v>
      </c>
      <c r="N14" s="4">
        <v>656930.01336476125</v>
      </c>
      <c r="O14" s="129" t="s">
        <v>85</v>
      </c>
      <c r="P14" s="5">
        <v>1670755.9984586649</v>
      </c>
    </row>
    <row r="15" spans="1:16" ht="19.5" x14ac:dyDescent="0.35">
      <c r="A15" s="2">
        <v>12</v>
      </c>
      <c r="B15" s="3" t="s">
        <v>91</v>
      </c>
      <c r="C15" s="4">
        <v>293678.11839397479</v>
      </c>
      <c r="D15" s="4">
        <f>Sheet1!I12</f>
        <v>104145.26726214992</v>
      </c>
      <c r="E15" s="4">
        <v>538353.66092611279</v>
      </c>
      <c r="F15" s="5">
        <f t="shared" si="1"/>
        <v>936177.04658223747</v>
      </c>
      <c r="G15" s="5">
        <f t="shared" si="0"/>
        <v>936177046582.23743</v>
      </c>
      <c r="H15" s="113"/>
      <c r="I15" s="124" t="s">
        <v>5</v>
      </c>
      <c r="J15" s="7">
        <v>367783.21204424708</v>
      </c>
      <c r="K15" s="129" t="s">
        <v>7</v>
      </c>
      <c r="L15" s="4">
        <f>D17</f>
        <v>266267.41087900993</v>
      </c>
      <c r="M15" s="129" t="s">
        <v>2</v>
      </c>
      <c r="N15" s="4">
        <v>588899.2958735486</v>
      </c>
      <c r="O15" s="129" t="s">
        <v>10</v>
      </c>
      <c r="P15" s="5">
        <v>1534121.1310711885</v>
      </c>
    </row>
    <row r="16" spans="1:16" ht="19.5" x14ac:dyDescent="0.35">
      <c r="A16" s="2">
        <v>13</v>
      </c>
      <c r="B16" s="3" t="s">
        <v>6</v>
      </c>
      <c r="C16" s="4">
        <v>715021.17502438684</v>
      </c>
      <c r="D16" s="4">
        <v>333772.00769735756</v>
      </c>
      <c r="E16" s="4">
        <v>972554.09611010319</v>
      </c>
      <c r="F16" s="5">
        <f t="shared" si="1"/>
        <v>2021347.2788318475</v>
      </c>
      <c r="G16" s="5">
        <f t="shared" si="0"/>
        <v>2021347278831.8474</v>
      </c>
      <c r="H16" s="113"/>
      <c r="I16" s="124" t="s">
        <v>86</v>
      </c>
      <c r="J16" s="7">
        <v>357811.58372671867</v>
      </c>
      <c r="K16" s="129" t="s">
        <v>92</v>
      </c>
      <c r="L16" s="4">
        <f>D18</f>
        <v>223884.60479223219</v>
      </c>
      <c r="M16" s="129" t="s">
        <v>86</v>
      </c>
      <c r="N16" s="4">
        <v>572469.7055996533</v>
      </c>
      <c r="O16" s="129" t="s">
        <v>88</v>
      </c>
      <c r="P16" s="5">
        <v>1483527.5644092523</v>
      </c>
    </row>
    <row r="17" spans="1:16" ht="19.5" x14ac:dyDescent="0.35">
      <c r="A17" s="2">
        <v>14</v>
      </c>
      <c r="B17" s="3" t="s">
        <v>7</v>
      </c>
      <c r="C17" s="4">
        <v>377834.47853555903</v>
      </c>
      <c r="D17" s="4">
        <v>266267.41087900993</v>
      </c>
      <c r="E17" s="4">
        <v>1238272.4444444121</v>
      </c>
      <c r="F17" s="5">
        <f t="shared" si="1"/>
        <v>1882374.333858981</v>
      </c>
      <c r="G17" s="5">
        <f t="shared" si="0"/>
        <v>1882374333858.981</v>
      </c>
      <c r="H17" s="113"/>
      <c r="I17" s="124" t="s">
        <v>11</v>
      </c>
      <c r="J17" s="7">
        <v>356368.6143897876</v>
      </c>
      <c r="K17" s="129" t="s">
        <v>10</v>
      </c>
      <c r="L17" s="4">
        <f>D23</f>
        <v>196701.76200398852</v>
      </c>
      <c r="M17" s="129" t="s">
        <v>91</v>
      </c>
      <c r="N17" s="4">
        <v>538353.66092611279</v>
      </c>
      <c r="O17" s="129" t="s">
        <v>92</v>
      </c>
      <c r="P17" s="5">
        <v>1041790.0617487325</v>
      </c>
    </row>
    <row r="18" spans="1:16" ht="19.5" x14ac:dyDescent="0.35">
      <c r="A18" s="2">
        <v>15</v>
      </c>
      <c r="B18" s="3" t="s">
        <v>92</v>
      </c>
      <c r="C18" s="4">
        <v>311670.73435678048</v>
      </c>
      <c r="D18" s="4">
        <f>Sheet1!I13</f>
        <v>223884.60479223219</v>
      </c>
      <c r="E18" s="4">
        <v>521634.72259971988</v>
      </c>
      <c r="F18" s="5">
        <f t="shared" si="1"/>
        <v>1057190.0617487326</v>
      </c>
      <c r="G18" s="5">
        <f t="shared" si="0"/>
        <v>1057190061748.7325</v>
      </c>
      <c r="H18" s="113"/>
      <c r="I18" s="124" t="s">
        <v>9</v>
      </c>
      <c r="J18" s="7">
        <v>352229.30163220613</v>
      </c>
      <c r="K18" s="129" t="s">
        <v>85</v>
      </c>
      <c r="L18" s="4">
        <f>D5</f>
        <v>300811.93019997224</v>
      </c>
      <c r="M18" s="129" t="s">
        <v>92</v>
      </c>
      <c r="N18" s="4">
        <v>521634.72259971988</v>
      </c>
      <c r="O18" s="129" t="s">
        <v>86</v>
      </c>
      <c r="P18" s="5">
        <v>993676.77676589042</v>
      </c>
    </row>
    <row r="19" spans="1:16" ht="19.5" x14ac:dyDescent="0.35">
      <c r="A19" s="2">
        <v>16</v>
      </c>
      <c r="B19" s="3" t="s">
        <v>93</v>
      </c>
      <c r="C19" s="4">
        <v>771241.65622466698</v>
      </c>
      <c r="D19" s="4">
        <f>Sheet1!I14</f>
        <v>272626.03971550637</v>
      </c>
      <c r="E19" s="4">
        <v>688066.34785370482</v>
      </c>
      <c r="F19" s="5">
        <f t="shared" si="1"/>
        <v>1731934.0437938781</v>
      </c>
      <c r="G19" s="5">
        <f t="shared" si="0"/>
        <v>1731934043793.8782</v>
      </c>
      <c r="H19" s="113"/>
      <c r="I19" s="124" t="s">
        <v>92</v>
      </c>
      <c r="J19" s="7">
        <v>311670.73435678048</v>
      </c>
      <c r="K19" s="129" t="s">
        <v>90</v>
      </c>
      <c r="L19" s="4">
        <f>D14</f>
        <v>132210.46668314823</v>
      </c>
      <c r="M19" s="129" t="s">
        <v>9</v>
      </c>
      <c r="N19" s="4">
        <v>518767.06408670224</v>
      </c>
      <c r="O19" s="129" t="s">
        <v>9</v>
      </c>
      <c r="P19" s="5">
        <v>986178.8525658485</v>
      </c>
    </row>
    <row r="20" spans="1:16" ht="19.5" x14ac:dyDescent="0.35">
      <c r="A20" s="2">
        <v>17</v>
      </c>
      <c r="B20" s="3" t="s">
        <v>8</v>
      </c>
      <c r="C20" s="4">
        <v>540782.86479729658</v>
      </c>
      <c r="D20" s="4">
        <v>365094.91517191142</v>
      </c>
      <c r="E20" s="4">
        <v>826666.47315592947</v>
      </c>
      <c r="F20" s="5">
        <f t="shared" si="1"/>
        <v>1732544.2531251374</v>
      </c>
      <c r="G20" s="5">
        <f t="shared" si="0"/>
        <v>1732544253125.1375</v>
      </c>
      <c r="H20" s="113"/>
      <c r="I20" s="124" t="s">
        <v>91</v>
      </c>
      <c r="J20" s="7">
        <v>293678.11839397479</v>
      </c>
      <c r="K20" s="129" t="s">
        <v>12</v>
      </c>
      <c r="L20" s="4">
        <f>D25</f>
        <v>116253.00520407842</v>
      </c>
      <c r="M20" s="129" t="s">
        <v>4</v>
      </c>
      <c r="N20" s="4">
        <v>422377.78988222976</v>
      </c>
      <c r="O20" s="129" t="s">
        <v>4</v>
      </c>
      <c r="P20" s="5">
        <v>963319.8707785689</v>
      </c>
    </row>
    <row r="21" spans="1:16" ht="19.5" x14ac:dyDescent="0.35">
      <c r="A21" s="2">
        <v>18</v>
      </c>
      <c r="B21" s="3" t="s">
        <v>94</v>
      </c>
      <c r="C21" s="4">
        <v>709795.96767541638</v>
      </c>
      <c r="D21" s="4">
        <v>550331.09941728669</v>
      </c>
      <c r="E21" s="4">
        <v>656930.01336476125</v>
      </c>
      <c r="F21" s="5">
        <f t="shared" si="1"/>
        <v>1917057.0804574643</v>
      </c>
      <c r="G21" s="5">
        <f t="shared" si="0"/>
        <v>1917057080457.4644</v>
      </c>
      <c r="H21" s="113"/>
      <c r="I21" s="124" t="s">
        <v>12</v>
      </c>
      <c r="J21" s="7">
        <v>288693.62452018936</v>
      </c>
      <c r="K21" s="129" t="s">
        <v>9</v>
      </c>
      <c r="L21" s="4">
        <f>D22</f>
        <v>115182.48684694021</v>
      </c>
      <c r="M21" s="129" t="s">
        <v>90</v>
      </c>
      <c r="N21" s="4">
        <v>400135.19027479785</v>
      </c>
      <c r="O21" s="129" t="s">
        <v>87</v>
      </c>
      <c r="P21" s="5">
        <v>926862.06373355328</v>
      </c>
    </row>
    <row r="22" spans="1:16" ht="19.5" x14ac:dyDescent="0.35">
      <c r="A22" s="2">
        <v>19</v>
      </c>
      <c r="B22" s="3" t="s">
        <v>9</v>
      </c>
      <c r="C22" s="4">
        <v>352229.30163220613</v>
      </c>
      <c r="D22" s="4">
        <v>115182.48684694021</v>
      </c>
      <c r="E22" s="4">
        <v>518767.06408670224</v>
      </c>
      <c r="F22" s="5">
        <f t="shared" si="1"/>
        <v>986178.8525658485</v>
      </c>
      <c r="G22" s="5">
        <f t="shared" si="0"/>
        <v>986178852565.84851</v>
      </c>
      <c r="H22" s="113"/>
      <c r="I22" s="124" t="s">
        <v>4</v>
      </c>
      <c r="J22" s="7">
        <v>257718.02182766853</v>
      </c>
      <c r="K22" s="129" t="s">
        <v>87</v>
      </c>
      <c r="L22" s="4">
        <f>D10</f>
        <v>134642.48917432234</v>
      </c>
      <c r="M22" s="129" t="s">
        <v>87</v>
      </c>
      <c r="N22" s="4">
        <v>373980.07047511934</v>
      </c>
      <c r="O22" s="129" t="s">
        <v>91</v>
      </c>
      <c r="P22" s="5">
        <v>910117.04658223747</v>
      </c>
    </row>
    <row r="23" spans="1:16" ht="19.5" x14ac:dyDescent="0.35">
      <c r="A23" s="2">
        <v>20</v>
      </c>
      <c r="B23" s="3" t="s">
        <v>10</v>
      </c>
      <c r="C23" s="4">
        <v>438692.63840784994</v>
      </c>
      <c r="D23" s="4">
        <v>196701.76200398852</v>
      </c>
      <c r="E23" s="4">
        <v>898726.73065935005</v>
      </c>
      <c r="F23" s="5">
        <f t="shared" si="1"/>
        <v>1534121.1310711885</v>
      </c>
      <c r="G23" s="5">
        <f t="shared" si="0"/>
        <v>1534121131071.1885</v>
      </c>
      <c r="H23" s="113"/>
      <c r="I23" s="124" t="s">
        <v>90</v>
      </c>
      <c r="J23" s="7">
        <v>179954.42283706527</v>
      </c>
      <c r="K23" s="129" t="s">
        <v>91</v>
      </c>
      <c r="L23" s="4">
        <f>D15</f>
        <v>104145.26726214992</v>
      </c>
      <c r="M23" s="129" t="s">
        <v>3</v>
      </c>
      <c r="N23" s="4">
        <v>363481.8790353745</v>
      </c>
      <c r="O23" s="129" t="s">
        <v>89</v>
      </c>
      <c r="P23" s="5">
        <v>800746.40337616275</v>
      </c>
    </row>
    <row r="24" spans="1:16" ht="19.5" x14ac:dyDescent="0.35">
      <c r="A24" s="2">
        <v>21</v>
      </c>
      <c r="B24" s="3" t="s">
        <v>11</v>
      </c>
      <c r="C24" s="4">
        <v>356368.6143897876</v>
      </c>
      <c r="D24" s="4">
        <v>2843772.6096717594</v>
      </c>
      <c r="E24" s="4">
        <v>1009413.0048819681</v>
      </c>
      <c r="F24" s="5">
        <f t="shared" si="1"/>
        <v>4209554.2289435146</v>
      </c>
      <c r="G24" s="5">
        <f t="shared" si="0"/>
        <v>4209554228943.5146</v>
      </c>
      <c r="H24" s="113"/>
      <c r="I24" s="124" t="s">
        <v>3</v>
      </c>
      <c r="J24" s="7">
        <v>154259.46966681976</v>
      </c>
      <c r="K24" s="129" t="s">
        <v>86</v>
      </c>
      <c r="L24" s="4">
        <f>D6</f>
        <v>163395.48743951839</v>
      </c>
      <c r="M24" s="129" t="s">
        <v>89</v>
      </c>
      <c r="N24" s="4">
        <v>351875.41276452265</v>
      </c>
      <c r="O24" s="129" t="s">
        <v>90</v>
      </c>
      <c r="P24" s="5">
        <v>705000.07979501132</v>
      </c>
    </row>
    <row r="25" spans="1:16" ht="19.5" x14ac:dyDescent="0.35">
      <c r="A25" s="2">
        <v>22</v>
      </c>
      <c r="B25" s="3" t="s">
        <v>12</v>
      </c>
      <c r="C25" s="4">
        <v>288693.62452018936</v>
      </c>
      <c r="D25" s="4">
        <v>116253.00520407842</v>
      </c>
      <c r="E25" s="4">
        <v>296100.46275298297</v>
      </c>
      <c r="F25" s="5">
        <f t="shared" si="1"/>
        <v>701047.09247725073</v>
      </c>
      <c r="G25" s="5">
        <f t="shared" si="0"/>
        <v>701047092477.25073</v>
      </c>
      <c r="H25" s="113"/>
      <c r="I25" s="124" t="s">
        <v>95</v>
      </c>
      <c r="J25" s="7">
        <v>96266.994030210873</v>
      </c>
      <c r="K25" s="129" t="s">
        <v>89</v>
      </c>
      <c r="L25" s="4">
        <f>D12</f>
        <v>121632.05430340077</v>
      </c>
      <c r="M25" s="129" t="s">
        <v>12</v>
      </c>
      <c r="N25" s="4">
        <v>296100.46275298297</v>
      </c>
      <c r="O25" s="129" t="s">
        <v>12</v>
      </c>
      <c r="P25" s="5">
        <v>701047.09247725073</v>
      </c>
    </row>
    <row r="26" spans="1:16" s="9" customFormat="1" ht="19.5" x14ac:dyDescent="0.35">
      <c r="A26" s="120"/>
      <c r="B26" s="3" t="s">
        <v>120</v>
      </c>
      <c r="C26" s="5">
        <f>SUM(C4:C25)</f>
        <v>8851030.751403207</v>
      </c>
      <c r="D26" s="5">
        <f t="shared" ref="D26:E26" si="2">SUM(D4:D25)</f>
        <v>15793997.929826263</v>
      </c>
      <c r="E26" s="5">
        <f t="shared" si="2"/>
        <v>20006438.053738933</v>
      </c>
      <c r="F26" s="5">
        <f t="shared" si="1"/>
        <v>44651466.734968409</v>
      </c>
      <c r="G26" s="5">
        <f t="shared" si="0"/>
        <v>44651466734968.406</v>
      </c>
      <c r="H26" s="113"/>
      <c r="I26" s="8" t="s">
        <v>71</v>
      </c>
      <c r="J26" s="8">
        <f>SUM(J4:J25)</f>
        <v>8851030.7514032051</v>
      </c>
      <c r="K26" s="8"/>
      <c r="L26" s="8">
        <f t="shared" ref="L26" si="3">SUM(L4:L25)</f>
        <v>15793997.929826261</v>
      </c>
      <c r="M26" s="8"/>
      <c r="N26" s="8">
        <f t="shared" ref="N26" si="4">SUM(N4:N25)</f>
        <v>20006438.053738941</v>
      </c>
      <c r="P26" s="5">
        <f>SUM(P4:P25)</f>
        <v>44305226.734968409</v>
      </c>
    </row>
    <row r="27" spans="1:16" ht="19.5" x14ac:dyDescent="0.35">
      <c r="B27" s="3" t="s">
        <v>116</v>
      </c>
      <c r="C27" s="157">
        <v>16816553.01213238</v>
      </c>
      <c r="D27" s="157">
        <v>20853845.326212101</v>
      </c>
      <c r="E27" s="157">
        <v>42422165.041781612</v>
      </c>
      <c r="F27" s="159">
        <v>80092563.380126119</v>
      </c>
      <c r="G27" s="5">
        <f t="shared" si="0"/>
        <v>80092563380126.125</v>
      </c>
    </row>
    <row r="28" spans="1:16" ht="19.5" x14ac:dyDescent="0.35">
      <c r="B28" s="3" t="s">
        <v>119</v>
      </c>
      <c r="C28" s="160">
        <f t="shared" ref="C28:E28" si="5">C26/C27*100</f>
        <v>52.632847795963833</v>
      </c>
      <c r="D28" s="160">
        <f t="shared" si="5"/>
        <v>75.736621629077234</v>
      </c>
      <c r="E28" s="160">
        <f t="shared" si="5"/>
        <v>47.160341849678304</v>
      </c>
      <c r="F28" s="160">
        <f>F26/F27*100</f>
        <v>55.749828511604434</v>
      </c>
      <c r="G28" s="5"/>
    </row>
    <row r="29" spans="1:16" ht="15.75" x14ac:dyDescent="0.25">
      <c r="A29" s="182">
        <v>2014</v>
      </c>
      <c r="B29" s="182"/>
      <c r="C29" s="182"/>
      <c r="D29" s="182"/>
      <c r="E29" s="182"/>
      <c r="F29" s="182"/>
      <c r="G29" s="5"/>
      <c r="H29" s="111"/>
    </row>
    <row r="30" spans="1:16" ht="15.75" x14ac:dyDescent="0.25">
      <c r="C30" s="1" t="s">
        <v>67</v>
      </c>
      <c r="D30" s="1" t="s">
        <v>68</v>
      </c>
      <c r="E30" s="1" t="s">
        <v>69</v>
      </c>
      <c r="F30" s="1" t="s">
        <v>70</v>
      </c>
      <c r="G30" s="5" t="s">
        <v>117</v>
      </c>
      <c r="H30" s="112"/>
      <c r="I30" s="181" t="s">
        <v>67</v>
      </c>
      <c r="J30" s="181"/>
      <c r="K30" s="181" t="s">
        <v>68</v>
      </c>
      <c r="L30" s="181"/>
      <c r="M30" s="181" t="s">
        <v>69</v>
      </c>
      <c r="N30" s="181"/>
      <c r="O30" s="181" t="s">
        <v>70</v>
      </c>
      <c r="P30" s="181"/>
    </row>
    <row r="31" spans="1:16" ht="19.5" x14ac:dyDescent="0.35">
      <c r="A31" s="2">
        <v>1</v>
      </c>
      <c r="B31" s="3" t="s">
        <v>2</v>
      </c>
      <c r="C31" s="4">
        <v>566176.67074918642</v>
      </c>
      <c r="D31" s="4">
        <v>3217273.0154462969</v>
      </c>
      <c r="E31" s="4">
        <v>650747.94261752698</v>
      </c>
      <c r="F31" s="5">
        <f>SUM(C31:E31)</f>
        <v>4434197.6288130106</v>
      </c>
      <c r="G31" s="5">
        <f t="shared" ref="G31:G54" si="6">F31*1000000</f>
        <v>4434197628813.0107</v>
      </c>
      <c r="H31" s="113"/>
      <c r="I31" s="125" t="s">
        <v>4</v>
      </c>
      <c r="J31" s="10">
        <v>911291.32715449878</v>
      </c>
      <c r="K31" s="125" t="s">
        <v>2</v>
      </c>
      <c r="L31" s="4">
        <v>3217273.0154462969</v>
      </c>
      <c r="M31" s="125" t="s">
        <v>102</v>
      </c>
      <c r="N31" s="4">
        <v>7211688.4549540635</v>
      </c>
      <c r="O31" s="125" t="s">
        <v>102</v>
      </c>
      <c r="P31" s="5">
        <v>8694737.1739140153</v>
      </c>
    </row>
    <row r="32" spans="1:16" ht="19.5" x14ac:dyDescent="0.35">
      <c r="A32" s="2">
        <v>2</v>
      </c>
      <c r="B32" s="3" t="s">
        <v>85</v>
      </c>
      <c r="C32" s="4">
        <v>410260.56531874515</v>
      </c>
      <c r="D32" s="4">
        <f>Sheet1!I22</f>
        <v>440679.37716618134</v>
      </c>
      <c r="E32" s="4">
        <v>1182963.3397455344</v>
      </c>
      <c r="F32" s="5">
        <f t="shared" ref="F32:F52" si="7">SUM(C32:E32)</f>
        <v>2033903.2822304608</v>
      </c>
      <c r="G32" s="5">
        <f t="shared" si="6"/>
        <v>2033903282230.4607</v>
      </c>
      <c r="H32" s="113"/>
      <c r="I32" s="125" t="s">
        <v>93</v>
      </c>
      <c r="J32" s="10">
        <v>889248.00740868622</v>
      </c>
      <c r="K32" s="125" t="s">
        <v>11</v>
      </c>
      <c r="L32" s="4">
        <v>2549535.0643062368</v>
      </c>
      <c r="M32" s="125" t="s">
        <v>7</v>
      </c>
      <c r="N32" s="4">
        <v>1494647.49284756</v>
      </c>
      <c r="O32" s="125" t="s">
        <v>2</v>
      </c>
      <c r="P32" s="5">
        <v>4434197.6288130106</v>
      </c>
    </row>
    <row r="33" spans="1:16" ht="19.5" x14ac:dyDescent="0.35">
      <c r="A33" s="2">
        <v>3</v>
      </c>
      <c r="B33" s="3" t="s">
        <v>86</v>
      </c>
      <c r="C33" s="4">
        <v>347521.49101051677</v>
      </c>
      <c r="D33" s="4">
        <v>238115.10286283118</v>
      </c>
      <c r="E33" s="4">
        <v>654000.65801657154</v>
      </c>
      <c r="F33" s="5">
        <f t="shared" si="7"/>
        <v>1239637.2518899194</v>
      </c>
      <c r="G33" s="5">
        <f t="shared" si="6"/>
        <v>1239637251889.9194</v>
      </c>
      <c r="H33" s="113"/>
      <c r="I33" s="125" t="s">
        <v>94</v>
      </c>
      <c r="J33" s="10">
        <v>839492.8332725442</v>
      </c>
      <c r="K33" s="125" t="s">
        <v>3</v>
      </c>
      <c r="L33" s="4">
        <v>2160464.082097745</v>
      </c>
      <c r="M33" s="125" t="s">
        <v>85</v>
      </c>
      <c r="N33" s="4">
        <v>1182963.3397455344</v>
      </c>
      <c r="O33" s="125" t="s">
        <v>11</v>
      </c>
      <c r="P33" s="5">
        <v>4063183.6757854288</v>
      </c>
    </row>
    <row r="34" spans="1:16" ht="19.5" x14ac:dyDescent="0.35">
      <c r="A34" s="2">
        <v>4</v>
      </c>
      <c r="B34" s="3" t="s">
        <v>3</v>
      </c>
      <c r="C34" s="4">
        <v>169320.54105621495</v>
      </c>
      <c r="D34" s="4">
        <v>2160464.082097745</v>
      </c>
      <c r="E34" s="4">
        <v>437016.80584079638</v>
      </c>
      <c r="F34" s="5">
        <f t="shared" si="7"/>
        <v>2766801.4289947562</v>
      </c>
      <c r="G34" s="5">
        <f t="shared" si="6"/>
        <v>2766801428994.7563</v>
      </c>
      <c r="H34" s="113"/>
      <c r="I34" s="125" t="s">
        <v>6</v>
      </c>
      <c r="J34" s="10">
        <v>740956.01823037409</v>
      </c>
      <c r="K34" s="134" t="s">
        <v>5</v>
      </c>
      <c r="L34" s="79">
        <v>2137863.9975464437</v>
      </c>
      <c r="M34" s="125" t="s">
        <v>11</v>
      </c>
      <c r="N34" s="4">
        <v>1100687.9142967113</v>
      </c>
      <c r="O34" s="125" t="s">
        <v>5</v>
      </c>
      <c r="P34" s="5">
        <v>3366371.0491524073</v>
      </c>
    </row>
    <row r="35" spans="1:16" ht="19.5" x14ac:dyDescent="0.35">
      <c r="A35" s="2">
        <v>5</v>
      </c>
      <c r="B35" s="174" t="s">
        <v>4</v>
      </c>
      <c r="C35" s="4">
        <v>911291.32715449878</v>
      </c>
      <c r="D35" s="4">
        <v>289808.66590759455</v>
      </c>
      <c r="E35" s="4">
        <v>485311.71585133014</v>
      </c>
      <c r="F35" s="5">
        <f t="shared" si="7"/>
        <v>1686411.7089134236</v>
      </c>
      <c r="G35" s="5">
        <f t="shared" si="6"/>
        <v>1686411708913.4236</v>
      </c>
      <c r="H35" s="113"/>
      <c r="I35" s="125" t="s">
        <v>8</v>
      </c>
      <c r="J35" s="10">
        <v>582034.43620909308</v>
      </c>
      <c r="K35" s="125" t="s">
        <v>102</v>
      </c>
      <c r="L35" s="4">
        <v>1391312.2025929601</v>
      </c>
      <c r="M35" s="125" t="s">
        <v>6</v>
      </c>
      <c r="N35" s="4">
        <v>1083261.0041842775</v>
      </c>
      <c r="O35" s="125" t="s">
        <v>3</v>
      </c>
      <c r="P35" s="5">
        <v>2766801.4289947562</v>
      </c>
    </row>
    <row r="36" spans="1:16" ht="19.5" x14ac:dyDescent="0.35">
      <c r="A36" s="2">
        <v>6</v>
      </c>
      <c r="B36" s="3" t="s">
        <v>5</v>
      </c>
      <c r="C36" s="4">
        <v>422039.87919193925</v>
      </c>
      <c r="D36" s="4">
        <v>2137863.9975464437</v>
      </c>
      <c r="E36" s="4">
        <v>806467.17241402424</v>
      </c>
      <c r="F36" s="5">
        <f t="shared" si="7"/>
        <v>3366371.0491524073</v>
      </c>
      <c r="G36" s="5">
        <f t="shared" si="6"/>
        <v>3366371049152.4072</v>
      </c>
      <c r="H36" s="113"/>
      <c r="I36" s="125" t="s">
        <v>2</v>
      </c>
      <c r="J36" s="10">
        <v>566176.67074918642</v>
      </c>
      <c r="K36" s="125" t="s">
        <v>94</v>
      </c>
      <c r="L36" s="4">
        <v>672244.60255491082</v>
      </c>
      <c r="M36" s="125" t="s">
        <v>10</v>
      </c>
      <c r="N36" s="4">
        <v>1002333.379416694</v>
      </c>
      <c r="O36" s="125" t="s">
        <v>94</v>
      </c>
      <c r="P36" s="5">
        <v>2309980.6614237763</v>
      </c>
    </row>
    <row r="37" spans="1:16" ht="19.5" x14ac:dyDescent="0.35">
      <c r="A37" s="2">
        <v>7</v>
      </c>
      <c r="B37" s="3" t="s">
        <v>87</v>
      </c>
      <c r="C37" s="4">
        <v>410505.00143379072</v>
      </c>
      <c r="D37" s="4">
        <v>198850.87666193125</v>
      </c>
      <c r="E37" s="4">
        <v>424670.92800891085</v>
      </c>
      <c r="F37" s="5">
        <f t="shared" si="7"/>
        <v>1034026.8061046328</v>
      </c>
      <c r="G37" s="5">
        <f t="shared" si="6"/>
        <v>1034026806104.6328</v>
      </c>
      <c r="H37" s="113"/>
      <c r="I37" s="125" t="s">
        <v>10</v>
      </c>
      <c r="J37" s="10">
        <v>465249.64275093947</v>
      </c>
      <c r="K37" s="125" t="s">
        <v>88</v>
      </c>
      <c r="L37" s="4">
        <v>520750.52504885016</v>
      </c>
      <c r="M37" s="125" t="s">
        <v>8</v>
      </c>
      <c r="N37" s="130">
        <v>937392.94241100049</v>
      </c>
      <c r="O37" s="125" t="s">
        <v>7</v>
      </c>
      <c r="P37" s="5">
        <v>2135047.5859838342</v>
      </c>
    </row>
    <row r="38" spans="1:16" ht="19.5" x14ac:dyDescent="0.35">
      <c r="A38" s="2">
        <v>8</v>
      </c>
      <c r="B38" s="3" t="s">
        <v>88</v>
      </c>
      <c r="C38" s="4">
        <v>436260.14018950186</v>
      </c>
      <c r="D38" s="4">
        <v>520750.52504885016</v>
      </c>
      <c r="E38" s="4">
        <v>838794.82182429801</v>
      </c>
      <c r="F38" s="5">
        <f t="shared" si="7"/>
        <v>1795805.48706265</v>
      </c>
      <c r="G38" s="5">
        <f t="shared" si="6"/>
        <v>1795805487062.6501</v>
      </c>
      <c r="H38" s="113"/>
      <c r="I38" s="125" t="s">
        <v>88</v>
      </c>
      <c r="J38" s="10">
        <v>436260.14018950186</v>
      </c>
      <c r="K38" s="125" t="s">
        <v>8</v>
      </c>
      <c r="L38" s="4">
        <v>442014.51429238176</v>
      </c>
      <c r="M38" s="125" t="s">
        <v>88</v>
      </c>
      <c r="N38" s="4">
        <v>838794.82182429801</v>
      </c>
      <c r="O38" s="125" t="s">
        <v>6</v>
      </c>
      <c r="P38" s="5">
        <v>2104779.6734738834</v>
      </c>
    </row>
    <row r="39" spans="1:16" ht="19.5" x14ac:dyDescent="0.35">
      <c r="A39" s="2">
        <v>9</v>
      </c>
      <c r="B39" s="3" t="s">
        <v>89</v>
      </c>
      <c r="C39" s="4">
        <v>371138.75418140367</v>
      </c>
      <c r="D39" s="4">
        <f>Sheet1!I26</f>
        <v>166049.5100686081</v>
      </c>
      <c r="E39" s="4">
        <v>399067.22555558273</v>
      </c>
      <c r="F39" s="5">
        <f t="shared" si="7"/>
        <v>936255.48980559455</v>
      </c>
      <c r="G39" s="5">
        <f t="shared" si="6"/>
        <v>936255489805.5946</v>
      </c>
      <c r="H39" s="113"/>
      <c r="I39" s="125" t="s">
        <v>5</v>
      </c>
      <c r="J39" s="10">
        <v>422039.87919193925</v>
      </c>
      <c r="K39" s="125" t="s">
        <v>85</v>
      </c>
      <c r="L39" s="4">
        <v>440679.37716618134</v>
      </c>
      <c r="M39" s="125" t="s">
        <v>5</v>
      </c>
      <c r="N39" s="4">
        <v>806467.17241402424</v>
      </c>
      <c r="O39" s="125" t="s">
        <v>85</v>
      </c>
      <c r="P39" s="5">
        <v>2033903.2822304608</v>
      </c>
    </row>
    <row r="40" spans="1:16" ht="19.5" x14ac:dyDescent="0.35">
      <c r="A40" s="2">
        <v>10</v>
      </c>
      <c r="B40" s="3" t="s">
        <v>102</v>
      </c>
      <c r="C40" s="4">
        <v>91736.516366991622</v>
      </c>
      <c r="D40" s="4">
        <v>1391312.2025929601</v>
      </c>
      <c r="E40" s="4">
        <v>7211688.4549540635</v>
      </c>
      <c r="F40" s="5">
        <f t="shared" si="7"/>
        <v>8694737.1739140153</v>
      </c>
      <c r="G40" s="5">
        <f t="shared" si="6"/>
        <v>8694737173914.0156</v>
      </c>
      <c r="H40" s="113"/>
      <c r="I40" s="125" t="s">
        <v>11</v>
      </c>
      <c r="J40" s="10">
        <v>412960.69718248089</v>
      </c>
      <c r="K40" s="125" t="s">
        <v>92</v>
      </c>
      <c r="L40" s="4">
        <v>340523.43194917723</v>
      </c>
      <c r="M40" s="125" t="s">
        <v>94</v>
      </c>
      <c r="N40" s="4">
        <v>798243.2255963214</v>
      </c>
      <c r="O40" s="125" t="s">
        <v>93</v>
      </c>
      <c r="P40" s="5">
        <v>1975378.0592863471</v>
      </c>
    </row>
    <row r="41" spans="1:16" ht="19.5" x14ac:dyDescent="0.35">
      <c r="A41" s="2">
        <v>11</v>
      </c>
      <c r="B41" s="3" t="s">
        <v>90</v>
      </c>
      <c r="C41" s="4">
        <v>183181.99857770232</v>
      </c>
      <c r="D41" s="4">
        <f>Sheet1!I27</f>
        <v>187664.84075379907</v>
      </c>
      <c r="E41" s="4">
        <v>470278.52918474271</v>
      </c>
      <c r="F41" s="5">
        <f t="shared" si="7"/>
        <v>841125.36851624411</v>
      </c>
      <c r="G41" s="5">
        <f t="shared" si="6"/>
        <v>841125368516.24414</v>
      </c>
      <c r="H41" s="113"/>
      <c r="I41" s="125" t="s">
        <v>87</v>
      </c>
      <c r="J41" s="10">
        <v>410505.00143379072</v>
      </c>
      <c r="K41" s="125" t="s">
        <v>93</v>
      </c>
      <c r="L41" s="4">
        <v>300217.24829586636</v>
      </c>
      <c r="M41" s="125" t="s">
        <v>93</v>
      </c>
      <c r="N41" s="4">
        <v>785912.80358179449</v>
      </c>
      <c r="O41" s="125" t="s">
        <v>8</v>
      </c>
      <c r="P41" s="5">
        <v>1961441.8929124754</v>
      </c>
    </row>
    <row r="42" spans="1:16" ht="19.5" x14ac:dyDescent="0.35">
      <c r="A42" s="2">
        <v>12</v>
      </c>
      <c r="B42" s="3" t="s">
        <v>91</v>
      </c>
      <c r="C42" s="4">
        <v>320487.35229028075</v>
      </c>
      <c r="D42" s="4">
        <f>Sheet1!I28</f>
        <v>151801.7895287658</v>
      </c>
      <c r="E42" s="4">
        <v>609349.22499585839</v>
      </c>
      <c r="F42" s="5">
        <f t="shared" si="7"/>
        <v>1081638.3668149048</v>
      </c>
      <c r="G42" s="5">
        <f t="shared" si="6"/>
        <v>1081638366814.9049</v>
      </c>
      <c r="H42" s="113"/>
      <c r="I42" s="125" t="s">
        <v>85</v>
      </c>
      <c r="J42" s="10">
        <v>410260.56531874515</v>
      </c>
      <c r="K42" s="125" t="s">
        <v>4</v>
      </c>
      <c r="L42" s="4">
        <v>289808.66590759455</v>
      </c>
      <c r="M42" s="125" t="s">
        <v>86</v>
      </c>
      <c r="N42" s="4">
        <v>654000.65801657154</v>
      </c>
      <c r="O42" s="125" t="s">
        <v>88</v>
      </c>
      <c r="P42" s="5">
        <v>1795805.48706265</v>
      </c>
    </row>
    <row r="43" spans="1:16" ht="19.5" x14ac:dyDescent="0.35">
      <c r="A43" s="2">
        <v>13</v>
      </c>
      <c r="B43" s="3" t="s">
        <v>6</v>
      </c>
      <c r="C43" s="4">
        <v>740956.01823037409</v>
      </c>
      <c r="D43" s="4">
        <v>280562.65105923172</v>
      </c>
      <c r="E43" s="4">
        <v>1083261.0041842775</v>
      </c>
      <c r="F43" s="5">
        <f t="shared" si="7"/>
        <v>2104779.6734738834</v>
      </c>
      <c r="G43" s="5">
        <f t="shared" si="6"/>
        <v>2104779673473.8833</v>
      </c>
      <c r="H43" s="113"/>
      <c r="I43" s="125" t="s">
        <v>7</v>
      </c>
      <c r="J43" s="10">
        <v>408009.27632821281</v>
      </c>
      <c r="K43" s="125" t="s">
        <v>6</v>
      </c>
      <c r="L43" s="4">
        <v>280562.65105923172</v>
      </c>
      <c r="M43" s="125" t="s">
        <v>2</v>
      </c>
      <c r="N43" s="4">
        <v>650747.94261752698</v>
      </c>
      <c r="O43" s="125" t="s">
        <v>4</v>
      </c>
      <c r="P43" s="5">
        <v>1686411.7089134236</v>
      </c>
    </row>
    <row r="44" spans="1:16" ht="19.5" x14ac:dyDescent="0.35">
      <c r="A44" s="2">
        <v>14</v>
      </c>
      <c r="B44" s="3" t="s">
        <v>7</v>
      </c>
      <c r="C44" s="4">
        <v>408009.27632821281</v>
      </c>
      <c r="D44" s="4">
        <v>232390.81680806138</v>
      </c>
      <c r="E44" s="4">
        <v>1494647.49284756</v>
      </c>
      <c r="F44" s="5">
        <f t="shared" si="7"/>
        <v>2135047.5859838342</v>
      </c>
      <c r="G44" s="5">
        <f t="shared" si="6"/>
        <v>2135047585983.8342</v>
      </c>
      <c r="H44" s="113"/>
      <c r="I44" s="125" t="s">
        <v>92</v>
      </c>
      <c r="J44" s="10">
        <v>405191.79505031492</v>
      </c>
      <c r="K44" s="125" t="s">
        <v>86</v>
      </c>
      <c r="L44" s="4">
        <v>238115.10286283118</v>
      </c>
      <c r="M44" s="125" t="s">
        <v>91</v>
      </c>
      <c r="N44" s="4">
        <v>609349.22499585839</v>
      </c>
      <c r="O44" s="125" t="s">
        <v>10</v>
      </c>
      <c r="P44" s="5">
        <v>1648580.5253848527</v>
      </c>
    </row>
    <row r="45" spans="1:16" ht="19.5" x14ac:dyDescent="0.35">
      <c r="A45" s="2">
        <v>15</v>
      </c>
      <c r="B45" s="3" t="s">
        <v>92</v>
      </c>
      <c r="C45" s="4">
        <v>405191.79505031492</v>
      </c>
      <c r="D45" s="4">
        <f>Sheet1!I29</f>
        <v>340523.43194917723</v>
      </c>
      <c r="E45" s="4">
        <v>584490.37405919272</v>
      </c>
      <c r="F45" s="5">
        <f t="shared" si="7"/>
        <v>1330205.6010586848</v>
      </c>
      <c r="G45" s="5">
        <f t="shared" si="6"/>
        <v>1330205601058.6848</v>
      </c>
      <c r="H45" s="113"/>
      <c r="I45" s="125" t="s">
        <v>9</v>
      </c>
      <c r="J45" s="10">
        <v>376128.64677470678</v>
      </c>
      <c r="K45" s="125" t="s">
        <v>7</v>
      </c>
      <c r="L45" s="4">
        <v>232390.81680806138</v>
      </c>
      <c r="M45" s="125" t="s">
        <v>92</v>
      </c>
      <c r="N45" s="4">
        <v>584490.37405919272</v>
      </c>
      <c r="O45" s="125" t="s">
        <v>92</v>
      </c>
      <c r="P45" s="5">
        <v>1330205.6010586848</v>
      </c>
    </row>
    <row r="46" spans="1:16" ht="19.5" x14ac:dyDescent="0.35">
      <c r="A46" s="2">
        <v>16</v>
      </c>
      <c r="B46" s="3" t="s">
        <v>93</v>
      </c>
      <c r="C46" s="4">
        <v>889248.00740868622</v>
      </c>
      <c r="D46" s="4">
        <f>Sheet1!I30</f>
        <v>300217.24829586636</v>
      </c>
      <c r="E46" s="4">
        <v>785912.80358179449</v>
      </c>
      <c r="F46" s="5">
        <f t="shared" si="7"/>
        <v>1975378.0592863471</v>
      </c>
      <c r="G46" s="5">
        <f t="shared" si="6"/>
        <v>1975378059286.3472</v>
      </c>
      <c r="H46" s="113"/>
      <c r="I46" s="125" t="s">
        <v>89</v>
      </c>
      <c r="J46" s="10">
        <v>371138.75418140367</v>
      </c>
      <c r="K46" s="125" t="s">
        <v>87</v>
      </c>
      <c r="L46" s="4">
        <v>198850.87666193125</v>
      </c>
      <c r="M46" s="125" t="s">
        <v>9</v>
      </c>
      <c r="N46" s="4">
        <v>567931.99652152986</v>
      </c>
      <c r="O46" s="125" t="s">
        <v>86</v>
      </c>
      <c r="P46" s="5">
        <v>1239637.2518899194</v>
      </c>
    </row>
    <row r="47" spans="1:16" ht="19.5" x14ac:dyDescent="0.35">
      <c r="A47" s="2">
        <v>17</v>
      </c>
      <c r="B47" s="3" t="s">
        <v>8</v>
      </c>
      <c r="C47" s="4">
        <v>582034.43620909308</v>
      </c>
      <c r="D47" s="4">
        <v>442014.51429238176</v>
      </c>
      <c r="E47" s="4">
        <v>937392.94241100049</v>
      </c>
      <c r="F47" s="5">
        <f t="shared" si="7"/>
        <v>1961441.8929124754</v>
      </c>
      <c r="G47" s="5">
        <f t="shared" si="6"/>
        <v>1961441892912.4753</v>
      </c>
      <c r="H47" s="113"/>
      <c r="I47" s="125" t="s">
        <v>86</v>
      </c>
      <c r="J47" s="10">
        <v>347521.49101051677</v>
      </c>
      <c r="K47" s="125" t="s">
        <v>90</v>
      </c>
      <c r="L47" s="4">
        <v>187664.84075379907</v>
      </c>
      <c r="M47" s="125" t="s">
        <v>4</v>
      </c>
      <c r="N47" s="4">
        <v>485311.71585133014</v>
      </c>
      <c r="O47" s="125" t="s">
        <v>91</v>
      </c>
      <c r="P47" s="5">
        <v>1081638.3668149048</v>
      </c>
    </row>
    <row r="48" spans="1:16" ht="19.5" x14ac:dyDescent="0.35">
      <c r="A48" s="2">
        <v>18</v>
      </c>
      <c r="B48" s="3" t="s">
        <v>94</v>
      </c>
      <c r="C48" s="4">
        <v>839492.8332725442</v>
      </c>
      <c r="D48" s="4">
        <v>672244.60255491082</v>
      </c>
      <c r="E48" s="4">
        <v>798243.2255963214</v>
      </c>
      <c r="F48" s="5">
        <f t="shared" si="7"/>
        <v>2309980.6614237763</v>
      </c>
      <c r="G48" s="5">
        <f t="shared" si="6"/>
        <v>2309980661423.7764</v>
      </c>
      <c r="H48" s="113"/>
      <c r="I48" s="125" t="s">
        <v>91</v>
      </c>
      <c r="J48" s="10">
        <v>320487.35229028075</v>
      </c>
      <c r="K48" s="125" t="s">
        <v>10</v>
      </c>
      <c r="L48" s="4">
        <v>180997.50321721903</v>
      </c>
      <c r="M48" s="125" t="s">
        <v>90</v>
      </c>
      <c r="N48" s="4">
        <v>470278.52918474271</v>
      </c>
      <c r="O48" s="125" t="s">
        <v>9</v>
      </c>
      <c r="P48" s="5">
        <v>1048474.2798305015</v>
      </c>
    </row>
    <row r="49" spans="1:16" ht="19.5" x14ac:dyDescent="0.35">
      <c r="A49" s="2">
        <v>19</v>
      </c>
      <c r="B49" s="3" t="s">
        <v>9</v>
      </c>
      <c r="C49" s="4">
        <v>376128.64677470678</v>
      </c>
      <c r="D49" s="4">
        <v>104413.63653426486</v>
      </c>
      <c r="E49" s="4">
        <v>567931.99652152986</v>
      </c>
      <c r="F49" s="5">
        <f t="shared" si="7"/>
        <v>1048474.2798305015</v>
      </c>
      <c r="G49" s="5">
        <f t="shared" si="6"/>
        <v>1048474279830.5016</v>
      </c>
      <c r="H49" s="113"/>
      <c r="I49" s="125" t="s">
        <v>12</v>
      </c>
      <c r="J49" s="10">
        <v>314800.48262592411</v>
      </c>
      <c r="K49" s="125" t="s">
        <v>89</v>
      </c>
      <c r="L49" s="4">
        <v>166049.5100686081</v>
      </c>
      <c r="M49" s="125" t="s">
        <v>3</v>
      </c>
      <c r="N49" s="4">
        <v>437016.80584079638</v>
      </c>
      <c r="O49" s="125" t="s">
        <v>87</v>
      </c>
      <c r="P49" s="5">
        <v>1034026.8061046328</v>
      </c>
    </row>
    <row r="50" spans="1:16" ht="19.5" x14ac:dyDescent="0.35">
      <c r="A50" s="2">
        <v>20</v>
      </c>
      <c r="B50" s="3" t="s">
        <v>10</v>
      </c>
      <c r="C50" s="4">
        <v>465249.64275093947</v>
      </c>
      <c r="D50" s="4">
        <v>180997.50321721903</v>
      </c>
      <c r="E50" s="4">
        <v>1002333.379416694</v>
      </c>
      <c r="F50" s="5">
        <f t="shared" si="7"/>
        <v>1648580.5253848527</v>
      </c>
      <c r="G50" s="5">
        <f t="shared" si="6"/>
        <v>1648580525384.8528</v>
      </c>
      <c r="H50" s="113"/>
      <c r="I50" s="125" t="s">
        <v>90</v>
      </c>
      <c r="J50" s="10">
        <v>183181.99857770232</v>
      </c>
      <c r="K50" s="125" t="s">
        <v>91</v>
      </c>
      <c r="L50" s="4">
        <v>151801.7895287658</v>
      </c>
      <c r="M50" s="125" t="s">
        <v>87</v>
      </c>
      <c r="N50" s="4">
        <v>424670.92800891085</v>
      </c>
      <c r="O50" s="125" t="s">
        <v>89</v>
      </c>
      <c r="P50" s="5">
        <v>936255.48980559455</v>
      </c>
    </row>
    <row r="51" spans="1:16" ht="19.5" x14ac:dyDescent="0.35">
      <c r="A51" s="2">
        <v>21</v>
      </c>
      <c r="B51" s="3" t="s">
        <v>11</v>
      </c>
      <c r="C51" s="4">
        <v>412960.69718248089</v>
      </c>
      <c r="D51" s="4">
        <v>2549535.0643062368</v>
      </c>
      <c r="E51" s="4">
        <v>1100687.9142967113</v>
      </c>
      <c r="F51" s="5">
        <f t="shared" si="7"/>
        <v>4063183.6757854288</v>
      </c>
      <c r="G51" s="5">
        <f t="shared" si="6"/>
        <v>4063183675785.4287</v>
      </c>
      <c r="H51" s="113"/>
      <c r="I51" s="125" t="s">
        <v>3</v>
      </c>
      <c r="J51" s="10">
        <v>169320.54105621495</v>
      </c>
      <c r="K51" s="125" t="s">
        <v>12</v>
      </c>
      <c r="L51" s="4">
        <v>114434.33616135261</v>
      </c>
      <c r="M51" s="125" t="s">
        <v>89</v>
      </c>
      <c r="N51" s="4">
        <v>399067.22555558273</v>
      </c>
      <c r="O51" s="125" t="s">
        <v>90</v>
      </c>
      <c r="P51" s="5">
        <v>841125.36851624411</v>
      </c>
    </row>
    <row r="52" spans="1:16" ht="19.5" x14ac:dyDescent="0.35">
      <c r="A52" s="2">
        <v>22</v>
      </c>
      <c r="B52" s="3" t="s">
        <v>12</v>
      </c>
      <c r="C52" s="4">
        <v>314800.48262592411</v>
      </c>
      <c r="D52" s="4">
        <v>114434.33616135261</v>
      </c>
      <c r="E52" s="4">
        <v>348947.90227358125</v>
      </c>
      <c r="F52" s="5">
        <f t="shared" si="7"/>
        <v>778182.72106085799</v>
      </c>
      <c r="G52" s="5">
        <f t="shared" si="6"/>
        <v>778182721060.85803</v>
      </c>
      <c r="H52" s="113"/>
      <c r="I52" s="125" t="s">
        <v>102</v>
      </c>
      <c r="J52" s="10">
        <v>91736.516366991622</v>
      </c>
      <c r="K52" s="125" t="s">
        <v>9</v>
      </c>
      <c r="L52" s="4">
        <v>104413.63653426486</v>
      </c>
      <c r="M52" s="125" t="s">
        <v>12</v>
      </c>
      <c r="N52" s="4">
        <v>348947.90227358125</v>
      </c>
      <c r="O52" s="125" t="s">
        <v>12</v>
      </c>
      <c r="P52" s="5">
        <v>778182.72106085799</v>
      </c>
    </row>
    <row r="53" spans="1:16" s="9" customFormat="1" ht="19.5" x14ac:dyDescent="0.35">
      <c r="A53" s="120"/>
      <c r="B53" s="3" t="s">
        <v>120</v>
      </c>
      <c r="C53" s="162">
        <f>SUM(C30:C52)</f>
        <v>10073992.073354049</v>
      </c>
      <c r="D53" s="162">
        <f t="shared" ref="D53:F53" si="8">SUM(D30:D52)</f>
        <v>16317967.790860709</v>
      </c>
      <c r="E53" s="162">
        <f t="shared" si="8"/>
        <v>22874205.854197897</v>
      </c>
      <c r="F53" s="162">
        <f t="shared" si="8"/>
        <v>49266165.718412653</v>
      </c>
      <c r="G53" s="5">
        <f t="shared" si="6"/>
        <v>49266165718412.656</v>
      </c>
      <c r="H53" s="113"/>
      <c r="J53" s="5">
        <f>SUM(J31:J52)</f>
        <v>10073992.073354049</v>
      </c>
      <c r="K53" s="5"/>
      <c r="L53" s="5">
        <f>SUM(L31:L52)</f>
        <v>16317967.790860714</v>
      </c>
      <c r="M53" s="5"/>
      <c r="N53" s="5">
        <f>SUM(N31:N52)</f>
        <v>22874205.854197901</v>
      </c>
      <c r="O53" s="5"/>
      <c r="P53" s="5">
        <f>SUM(P31:P52)</f>
        <v>49266165.718412653</v>
      </c>
    </row>
    <row r="54" spans="1:16" s="9" customFormat="1" ht="19.5" x14ac:dyDescent="0.35">
      <c r="B54" s="3" t="s">
        <v>116</v>
      </c>
      <c r="C54" s="159">
        <v>18018612.872645717</v>
      </c>
      <c r="D54" s="159">
        <v>19188576.658285193</v>
      </c>
      <c r="E54" s="165">
        <f>F54-(C54+D54)</f>
        <v>56937770.921538576</v>
      </c>
      <c r="F54" s="159">
        <v>94144960.452469483</v>
      </c>
      <c r="G54" s="5">
        <f t="shared" si="6"/>
        <v>94144960452469.484</v>
      </c>
      <c r="H54" s="113"/>
    </row>
    <row r="55" spans="1:16" s="168" customFormat="1" ht="19.5" x14ac:dyDescent="0.35">
      <c r="B55" s="3" t="s">
        <v>119</v>
      </c>
      <c r="C55" s="160">
        <f t="shared" ref="C55:E55" si="9">C53/C54*100</f>
        <v>55.908810209511209</v>
      </c>
      <c r="D55" s="160">
        <f t="shared" si="9"/>
        <v>85.040011468568096</v>
      </c>
      <c r="E55" s="160">
        <f t="shared" si="9"/>
        <v>40.174045249714858</v>
      </c>
      <c r="F55" s="160">
        <f>F53/F54*100</f>
        <v>52.330114624972865</v>
      </c>
      <c r="G55" s="5"/>
      <c r="H55" s="169"/>
    </row>
    <row r="56" spans="1:16" ht="15.75" x14ac:dyDescent="0.25">
      <c r="A56" s="182">
        <v>2015</v>
      </c>
      <c r="B56" s="182"/>
      <c r="C56" s="182"/>
      <c r="D56" s="182"/>
      <c r="E56" s="182"/>
      <c r="F56" s="182"/>
      <c r="G56" s="5"/>
      <c r="H56" s="111"/>
    </row>
    <row r="57" spans="1:16" ht="15.75" x14ac:dyDescent="0.25">
      <c r="C57" s="1" t="s">
        <v>67</v>
      </c>
      <c r="D57" s="1" t="s">
        <v>68</v>
      </c>
      <c r="E57" s="1" t="s">
        <v>69</v>
      </c>
      <c r="F57" s="1" t="s">
        <v>70</v>
      </c>
      <c r="G57" s="5"/>
      <c r="H57" s="112"/>
      <c r="I57" s="181" t="s">
        <v>67</v>
      </c>
      <c r="J57" s="181"/>
      <c r="K57" s="181" t="s">
        <v>68</v>
      </c>
      <c r="L57" s="181"/>
      <c r="M57" s="181" t="s">
        <v>69</v>
      </c>
      <c r="N57" s="181"/>
      <c r="O57" s="181" t="s">
        <v>70</v>
      </c>
      <c r="P57" s="181"/>
    </row>
    <row r="58" spans="1:16" ht="19.5" x14ac:dyDescent="0.35">
      <c r="A58" s="2">
        <v>1</v>
      </c>
      <c r="B58" s="3" t="s">
        <v>2</v>
      </c>
      <c r="C58" s="4">
        <v>677282.57512993773</v>
      </c>
      <c r="D58" s="4">
        <v>1880450.1316809596</v>
      </c>
      <c r="E58" s="161">
        <v>684303.55841390032</v>
      </c>
      <c r="F58" s="162">
        <v>3242036.2652247977</v>
      </c>
      <c r="G58" s="5">
        <f t="shared" ref="G58:G81" si="10">F58*1000000</f>
        <v>3242036265224.7979</v>
      </c>
      <c r="H58" s="113"/>
      <c r="I58" s="9" t="s">
        <v>93</v>
      </c>
      <c r="J58" s="4">
        <v>1061314.7552787613</v>
      </c>
      <c r="K58" s="9" t="s">
        <v>2</v>
      </c>
      <c r="L58" s="4">
        <v>1880450.1316809596</v>
      </c>
      <c r="M58" s="9" t="s">
        <v>102</v>
      </c>
      <c r="N58" s="4">
        <v>7816714.2323021414</v>
      </c>
      <c r="O58" s="9" t="s">
        <v>102</v>
      </c>
      <c r="P58" s="5">
        <v>9382076.6705755759</v>
      </c>
    </row>
    <row r="59" spans="1:16" ht="19.5" x14ac:dyDescent="0.35">
      <c r="A59" s="2">
        <v>2</v>
      </c>
      <c r="B59" s="3" t="s">
        <v>85</v>
      </c>
      <c r="C59" s="4">
        <v>449293.60107375472</v>
      </c>
      <c r="D59" s="4">
        <v>671421.51252255484</v>
      </c>
      <c r="E59" s="4">
        <v>1488231.8666674583</v>
      </c>
      <c r="F59" s="5">
        <v>2608946.9802637678</v>
      </c>
      <c r="G59" s="5">
        <f t="shared" si="10"/>
        <v>2608946980263.7676</v>
      </c>
      <c r="H59" s="113"/>
      <c r="I59" s="9" t="s">
        <v>94</v>
      </c>
      <c r="J59" s="4">
        <v>907461.40820610733</v>
      </c>
      <c r="K59" s="9" t="s">
        <v>11</v>
      </c>
      <c r="L59" s="4">
        <v>1759790.1592967547</v>
      </c>
      <c r="M59" s="9" t="s">
        <v>7</v>
      </c>
      <c r="N59" s="4">
        <v>1544991.3636795471</v>
      </c>
      <c r="O59" s="9" t="s">
        <v>11</v>
      </c>
      <c r="P59" s="81">
        <v>3346670.1375809936</v>
      </c>
    </row>
    <row r="60" spans="1:16" ht="19.5" x14ac:dyDescent="0.35">
      <c r="A60" s="2">
        <v>3</v>
      </c>
      <c r="B60" s="3" t="s">
        <v>86</v>
      </c>
      <c r="C60" s="4">
        <v>443374.74173983937</v>
      </c>
      <c r="D60" s="4">
        <v>238993.06414951451</v>
      </c>
      <c r="E60" s="4">
        <v>810030.38977698423</v>
      </c>
      <c r="F60" s="5">
        <v>1492398.1956663381</v>
      </c>
      <c r="G60" s="5">
        <f t="shared" si="10"/>
        <v>1492398195666.3381</v>
      </c>
      <c r="H60" s="113"/>
      <c r="I60" s="9" t="s">
        <v>6</v>
      </c>
      <c r="J60" s="4">
        <v>831034.06482779293</v>
      </c>
      <c r="K60" s="9" t="s">
        <v>5</v>
      </c>
      <c r="L60" s="4">
        <v>1670000.6145845742</v>
      </c>
      <c r="M60" s="9" t="s">
        <v>85</v>
      </c>
      <c r="N60" s="4">
        <v>1488231.8666674583</v>
      </c>
      <c r="O60" s="9" t="s">
        <v>2</v>
      </c>
      <c r="P60" s="5">
        <v>3242036.2652247977</v>
      </c>
    </row>
    <row r="61" spans="1:16" ht="19.5" x14ac:dyDescent="0.35">
      <c r="A61" s="2">
        <v>4</v>
      </c>
      <c r="B61" s="3" t="s">
        <v>3</v>
      </c>
      <c r="C61" s="4">
        <v>181587.34955401503</v>
      </c>
      <c r="D61" s="4">
        <v>1315873.3197078423</v>
      </c>
      <c r="E61" s="4">
        <v>491698.81493984105</v>
      </c>
      <c r="F61" s="5">
        <v>1989159.4842016986</v>
      </c>
      <c r="G61" s="5">
        <f t="shared" si="10"/>
        <v>1989159484201.6985</v>
      </c>
      <c r="H61" s="113"/>
      <c r="I61" s="9" t="s">
        <v>4</v>
      </c>
      <c r="J61" s="4">
        <v>820664.01164135267</v>
      </c>
      <c r="K61" s="9" t="s">
        <v>102</v>
      </c>
      <c r="L61" s="4">
        <v>1466113.9700387772</v>
      </c>
      <c r="M61" s="9" t="s">
        <v>11</v>
      </c>
      <c r="N61" s="4">
        <v>1164774.0152685959</v>
      </c>
      <c r="O61" s="9" t="s">
        <v>5</v>
      </c>
      <c r="P61" s="5">
        <v>2961702.7503105565</v>
      </c>
    </row>
    <row r="62" spans="1:16" ht="19.5" x14ac:dyDescent="0.35">
      <c r="A62" s="2">
        <v>5</v>
      </c>
      <c r="B62" s="3" t="s">
        <v>4</v>
      </c>
      <c r="C62" s="4">
        <v>820664.01164135267</v>
      </c>
      <c r="D62" s="4">
        <v>317994.97237434692</v>
      </c>
      <c r="E62" s="4">
        <v>522118.86685465829</v>
      </c>
      <c r="F62" s="5">
        <v>1660777.8508703578</v>
      </c>
      <c r="G62" s="5">
        <f t="shared" si="10"/>
        <v>1660777850870.3579</v>
      </c>
      <c r="H62" s="113"/>
      <c r="I62" s="9" t="s">
        <v>2</v>
      </c>
      <c r="J62" s="4">
        <v>677282.57512993773</v>
      </c>
      <c r="K62" s="9" t="s">
        <v>3</v>
      </c>
      <c r="L62" s="4">
        <v>1315873.3197078423</v>
      </c>
      <c r="M62" s="9" t="s">
        <v>6</v>
      </c>
      <c r="N62" s="4">
        <v>1083298.2225278292</v>
      </c>
      <c r="O62" s="9" t="s">
        <v>85</v>
      </c>
      <c r="P62" s="5">
        <v>2608946.9802637678</v>
      </c>
    </row>
    <row r="63" spans="1:16" ht="19.5" x14ac:dyDescent="0.35">
      <c r="A63" s="2">
        <v>6</v>
      </c>
      <c r="B63" s="3" t="s">
        <v>5</v>
      </c>
      <c r="C63" s="4">
        <v>432271.05440031597</v>
      </c>
      <c r="D63" s="4">
        <v>1670000.6145845742</v>
      </c>
      <c r="E63" s="4">
        <v>859431.08132566651</v>
      </c>
      <c r="F63" s="5">
        <v>2961702.7503105565</v>
      </c>
      <c r="G63" s="5">
        <f t="shared" si="10"/>
        <v>2961702750310.5566</v>
      </c>
      <c r="H63" s="113"/>
      <c r="I63" s="9" t="s">
        <v>8</v>
      </c>
      <c r="J63" s="4">
        <v>627620.80790020339</v>
      </c>
      <c r="K63" s="9" t="s">
        <v>85</v>
      </c>
      <c r="L63" s="4">
        <v>671421.51252255484</v>
      </c>
      <c r="M63" s="9" t="s">
        <v>10</v>
      </c>
      <c r="N63" s="4">
        <v>1006721.7204830277</v>
      </c>
      <c r="O63" s="9" t="s">
        <v>94</v>
      </c>
      <c r="P63" s="5">
        <v>2384821.0201027063</v>
      </c>
    </row>
    <row r="64" spans="1:16" ht="19.5" x14ac:dyDescent="0.35">
      <c r="A64" s="2">
        <v>7</v>
      </c>
      <c r="B64" s="3" t="s">
        <v>87</v>
      </c>
      <c r="C64" s="4">
        <v>474765.88803038921</v>
      </c>
      <c r="D64" s="4">
        <v>170057.01051938813</v>
      </c>
      <c r="E64" s="4">
        <v>512181.51239418425</v>
      </c>
      <c r="F64" s="5">
        <v>1157004.4109439617</v>
      </c>
      <c r="G64" s="5">
        <f t="shared" si="10"/>
        <v>1157004410943.9617</v>
      </c>
      <c r="H64" s="113"/>
      <c r="I64" s="9" t="s">
        <v>89</v>
      </c>
      <c r="J64" s="4">
        <v>516672.66906288336</v>
      </c>
      <c r="K64" s="9" t="s">
        <v>94</v>
      </c>
      <c r="L64" s="4">
        <v>534997.49722883687</v>
      </c>
      <c r="M64" s="127" t="s">
        <v>88</v>
      </c>
      <c r="N64" s="82">
        <v>974493.70638585591</v>
      </c>
      <c r="O64" s="9" t="s">
        <v>93</v>
      </c>
      <c r="P64" s="5">
        <v>2304144.2103872439</v>
      </c>
    </row>
    <row r="65" spans="1:16" ht="19.5" x14ac:dyDescent="0.35">
      <c r="A65" s="2">
        <v>8</v>
      </c>
      <c r="B65" s="3" t="s">
        <v>88</v>
      </c>
      <c r="C65" s="4">
        <v>459316.3634505904</v>
      </c>
      <c r="D65" s="4">
        <v>461604.30289313721</v>
      </c>
      <c r="E65" s="4">
        <v>974493.70638585591</v>
      </c>
      <c r="F65" s="5">
        <v>1895414.3727295836</v>
      </c>
      <c r="G65" s="5">
        <f t="shared" si="10"/>
        <v>1895414372729.5837</v>
      </c>
      <c r="H65" s="113"/>
      <c r="I65" s="9" t="s">
        <v>10</v>
      </c>
      <c r="J65" s="4">
        <v>512694.23523384932</v>
      </c>
      <c r="K65" s="9" t="s">
        <v>8</v>
      </c>
      <c r="L65" s="4">
        <v>480709.67123142176</v>
      </c>
      <c r="M65" s="9" t="s">
        <v>8</v>
      </c>
      <c r="N65" s="4">
        <v>961405.93565669178</v>
      </c>
      <c r="O65" s="9" t="s">
        <v>7</v>
      </c>
      <c r="P65" s="5">
        <v>2215983.9378280882</v>
      </c>
    </row>
    <row r="66" spans="1:16" ht="19.5" x14ac:dyDescent="0.35">
      <c r="A66" s="2">
        <v>9</v>
      </c>
      <c r="B66" s="3" t="s">
        <v>89</v>
      </c>
      <c r="C66" s="4">
        <v>516672.66906288336</v>
      </c>
      <c r="D66" s="4">
        <v>207054.59972766438</v>
      </c>
      <c r="E66" s="4">
        <v>501495.80744502525</v>
      </c>
      <c r="F66" s="5">
        <v>1225223.076235573</v>
      </c>
      <c r="G66" s="5">
        <f t="shared" si="10"/>
        <v>1225223076235.573</v>
      </c>
      <c r="H66" s="113"/>
      <c r="I66" s="9" t="s">
        <v>87</v>
      </c>
      <c r="J66" s="4">
        <v>474765.88803038921</v>
      </c>
      <c r="K66" s="9" t="s">
        <v>92</v>
      </c>
      <c r="L66" s="4">
        <v>471111.80806806666</v>
      </c>
      <c r="M66" s="9" t="s">
        <v>93</v>
      </c>
      <c r="N66" s="4">
        <v>947535.97844166704</v>
      </c>
      <c r="O66" s="9" t="s">
        <v>6</v>
      </c>
      <c r="P66" s="5">
        <v>2125372.8910053801</v>
      </c>
    </row>
    <row r="67" spans="1:16" ht="19.5" x14ac:dyDescent="0.35">
      <c r="A67" s="2">
        <v>10</v>
      </c>
      <c r="B67" s="3" t="s">
        <v>102</v>
      </c>
      <c r="C67" s="4">
        <v>99248.468234656713</v>
      </c>
      <c r="D67" s="4">
        <v>1466113.9700387772</v>
      </c>
      <c r="E67" s="4">
        <v>7816714.2323021414</v>
      </c>
      <c r="F67" s="5">
        <v>9382076.6705755759</v>
      </c>
      <c r="G67" s="5">
        <f t="shared" si="10"/>
        <v>9382076670575.5762</v>
      </c>
      <c r="H67" s="113"/>
      <c r="I67" s="9" t="s">
        <v>88</v>
      </c>
      <c r="J67" s="4">
        <v>459316.3634505904</v>
      </c>
      <c r="K67" s="9" t="s">
        <v>88</v>
      </c>
      <c r="L67" s="4">
        <v>461604.30289313721</v>
      </c>
      <c r="M67" s="9" t="s">
        <v>94</v>
      </c>
      <c r="N67" s="4">
        <v>942362.11466776207</v>
      </c>
      <c r="O67" s="9" t="s">
        <v>8</v>
      </c>
      <c r="P67" s="5">
        <v>2069736.4147883169</v>
      </c>
    </row>
    <row r="68" spans="1:16" ht="19.5" x14ac:dyDescent="0.35">
      <c r="A68" s="2">
        <v>11</v>
      </c>
      <c r="B68" s="3" t="s">
        <v>90</v>
      </c>
      <c r="C68" s="4">
        <v>307149.62690573657</v>
      </c>
      <c r="D68" s="4">
        <v>231172.53883659875</v>
      </c>
      <c r="E68" s="4">
        <v>587115.0377959992</v>
      </c>
      <c r="F68" s="5">
        <v>1125437.2035383345</v>
      </c>
      <c r="G68" s="5">
        <f t="shared" si="10"/>
        <v>1125437203538.3345</v>
      </c>
      <c r="H68" s="113"/>
      <c r="I68" s="9" t="s">
        <v>85</v>
      </c>
      <c r="J68" s="4">
        <v>449293.60107375472</v>
      </c>
      <c r="K68" s="9" t="s">
        <v>4</v>
      </c>
      <c r="L68" s="4">
        <v>317994.97237434692</v>
      </c>
      <c r="M68" s="9" t="s">
        <v>5</v>
      </c>
      <c r="N68" s="4">
        <v>859431.08132566651</v>
      </c>
      <c r="O68" s="9" t="s">
        <v>3</v>
      </c>
      <c r="P68" s="5">
        <v>1989159.4842016986</v>
      </c>
    </row>
    <row r="69" spans="1:16" ht="19.5" x14ac:dyDescent="0.35">
      <c r="A69" s="2"/>
      <c r="B69" s="3" t="s">
        <v>91</v>
      </c>
      <c r="C69" s="4">
        <v>412445.3667550151</v>
      </c>
      <c r="D69" s="4">
        <v>181241.48239624381</v>
      </c>
      <c r="E69" s="4">
        <v>706280.80339604162</v>
      </c>
      <c r="F69" s="5">
        <v>1299967.6525473006</v>
      </c>
      <c r="G69" s="5">
        <f t="shared" si="10"/>
        <v>1299967652547.3005</v>
      </c>
      <c r="H69" s="113"/>
      <c r="I69" s="9" t="s">
        <v>7</v>
      </c>
      <c r="J69" s="4">
        <v>447601.56686721306</v>
      </c>
      <c r="K69" s="9" t="s">
        <v>93</v>
      </c>
      <c r="L69" s="4">
        <v>295293.47666681581</v>
      </c>
      <c r="M69" s="9" t="s">
        <v>86</v>
      </c>
      <c r="N69" s="4">
        <v>810030.38977698423</v>
      </c>
      <c r="O69" s="9" t="s">
        <v>88</v>
      </c>
      <c r="P69" s="5">
        <v>1895414.3727295836</v>
      </c>
    </row>
    <row r="70" spans="1:16" ht="19.5" x14ac:dyDescent="0.35">
      <c r="A70" s="2"/>
      <c r="B70" s="3" t="s">
        <v>6</v>
      </c>
      <c r="C70" s="4">
        <v>831034.06482779293</v>
      </c>
      <c r="D70" s="4">
        <v>211040.60364975798</v>
      </c>
      <c r="E70" s="4">
        <v>1083298.2225278292</v>
      </c>
      <c r="F70" s="5">
        <v>2125372.8910053801</v>
      </c>
      <c r="G70" s="5">
        <f t="shared" si="10"/>
        <v>2125372891005.3801</v>
      </c>
      <c r="H70" s="113"/>
      <c r="I70" s="9" t="s">
        <v>86</v>
      </c>
      <c r="J70" s="4">
        <v>443374.74173983937</v>
      </c>
      <c r="K70" s="9" t="s">
        <v>86</v>
      </c>
      <c r="L70" s="4">
        <v>238993.06414951451</v>
      </c>
      <c r="M70" s="9" t="s">
        <v>91</v>
      </c>
      <c r="N70" s="4">
        <v>706280.80339604162</v>
      </c>
      <c r="O70" s="9" t="s">
        <v>10</v>
      </c>
      <c r="P70" s="5">
        <v>1727749.1364358137</v>
      </c>
    </row>
    <row r="71" spans="1:16" ht="19.5" x14ac:dyDescent="0.35">
      <c r="A71" s="2"/>
      <c r="B71" s="3" t="s">
        <v>7</v>
      </c>
      <c r="C71" s="4">
        <v>447601.56686721306</v>
      </c>
      <c r="D71" s="4">
        <v>223391.00728132779</v>
      </c>
      <c r="E71" s="4">
        <v>1544991.3636795471</v>
      </c>
      <c r="F71" s="5">
        <v>2215983.9378280882</v>
      </c>
      <c r="G71" s="5">
        <f t="shared" si="10"/>
        <v>2215983937828.0884</v>
      </c>
      <c r="H71" s="113"/>
      <c r="I71" s="9" t="s">
        <v>92</v>
      </c>
      <c r="J71" s="4">
        <v>438875.57514194597</v>
      </c>
      <c r="K71" s="9" t="s">
        <v>90</v>
      </c>
      <c r="L71" s="4">
        <v>231172.53883659875</v>
      </c>
      <c r="M71" s="9" t="s">
        <v>2</v>
      </c>
      <c r="N71" s="4">
        <v>684303.55841390032</v>
      </c>
      <c r="O71" s="9" t="s">
        <v>4</v>
      </c>
      <c r="P71" s="5">
        <v>1660777.8508703578</v>
      </c>
    </row>
    <row r="72" spans="1:16" ht="19.5" x14ac:dyDescent="0.35">
      <c r="A72" s="2"/>
      <c r="B72" s="3" t="s">
        <v>92</v>
      </c>
      <c r="C72" s="4">
        <v>438875.57514194597</v>
      </c>
      <c r="D72" s="4">
        <v>471111.80806806666</v>
      </c>
      <c r="E72" s="4">
        <v>677752.28550158336</v>
      </c>
      <c r="F72" s="5">
        <v>1587739.6687115962</v>
      </c>
      <c r="G72" s="5">
        <f t="shared" si="10"/>
        <v>1587739668711.5962</v>
      </c>
      <c r="H72" s="113"/>
      <c r="I72" s="9" t="s">
        <v>5</v>
      </c>
      <c r="J72" s="4">
        <v>432271.05440031597</v>
      </c>
      <c r="K72" s="9" t="s">
        <v>7</v>
      </c>
      <c r="L72" s="4">
        <v>223391.00728132779</v>
      </c>
      <c r="M72" s="9" t="s">
        <v>92</v>
      </c>
      <c r="N72" s="4">
        <v>677752.28550158336</v>
      </c>
      <c r="O72" s="9" t="s">
        <v>92</v>
      </c>
      <c r="P72" s="5">
        <v>1587739.6687115962</v>
      </c>
    </row>
    <row r="73" spans="1:16" ht="19.5" x14ac:dyDescent="0.35">
      <c r="A73" s="2"/>
      <c r="B73" s="3" t="s">
        <v>93</v>
      </c>
      <c r="C73" s="4">
        <v>1061314.7552787613</v>
      </c>
      <c r="D73" s="4">
        <v>295293.47666681581</v>
      </c>
      <c r="E73" s="4">
        <v>947535.97844166704</v>
      </c>
      <c r="F73" s="5">
        <v>2304144.2103872439</v>
      </c>
      <c r="G73" s="5">
        <f t="shared" si="10"/>
        <v>2304144210387.2437</v>
      </c>
      <c r="H73" s="113"/>
      <c r="I73" s="9" t="s">
        <v>11</v>
      </c>
      <c r="J73" s="4">
        <v>422105.96301564283</v>
      </c>
      <c r="K73" s="9" t="s">
        <v>6</v>
      </c>
      <c r="L73" s="4">
        <v>211040.60364975798</v>
      </c>
      <c r="M73" s="9" t="s">
        <v>9</v>
      </c>
      <c r="N73" s="4">
        <v>599105.73716679506</v>
      </c>
      <c r="O73" s="9" t="s">
        <v>86</v>
      </c>
      <c r="P73" s="5">
        <v>1492398.1956663381</v>
      </c>
    </row>
    <row r="74" spans="1:16" ht="19.5" x14ac:dyDescent="0.35">
      <c r="A74" s="2"/>
      <c r="B74" s="3" t="s">
        <v>8</v>
      </c>
      <c r="C74" s="4">
        <v>627620.80790020339</v>
      </c>
      <c r="D74" s="4">
        <v>480709.67123142176</v>
      </c>
      <c r="E74" s="4">
        <v>961405.93565669178</v>
      </c>
      <c r="F74" s="5">
        <v>2069736.4147883169</v>
      </c>
      <c r="G74" s="5">
        <f t="shared" si="10"/>
        <v>2069736414788.3169</v>
      </c>
      <c r="H74" s="113"/>
      <c r="I74" s="9" t="s">
        <v>91</v>
      </c>
      <c r="J74" s="4">
        <v>412445.3667550151</v>
      </c>
      <c r="K74" s="9" t="s">
        <v>10</v>
      </c>
      <c r="L74" s="4">
        <v>208333.18071893658</v>
      </c>
      <c r="M74" s="9" t="s">
        <v>90</v>
      </c>
      <c r="N74" s="4">
        <v>587115.0377959992</v>
      </c>
      <c r="O74" s="9" t="s">
        <v>91</v>
      </c>
      <c r="P74" s="5">
        <v>1299967.6525473006</v>
      </c>
    </row>
    <row r="75" spans="1:16" ht="19.5" x14ac:dyDescent="0.35">
      <c r="A75" s="2"/>
      <c r="B75" s="3" t="s">
        <v>94</v>
      </c>
      <c r="C75" s="4">
        <v>907461.40820610733</v>
      </c>
      <c r="D75" s="4">
        <v>534997.49722883687</v>
      </c>
      <c r="E75" s="4">
        <v>942362.11466776207</v>
      </c>
      <c r="F75" s="5">
        <v>2384821.0201027063</v>
      </c>
      <c r="G75" s="5">
        <f t="shared" si="10"/>
        <v>2384821020102.7061</v>
      </c>
      <c r="H75" s="113"/>
      <c r="I75" s="9" t="s">
        <v>9</v>
      </c>
      <c r="J75" s="4">
        <v>408614.07030436001</v>
      </c>
      <c r="K75" s="9" t="s">
        <v>89</v>
      </c>
      <c r="L75" s="4">
        <v>207054.59972766438</v>
      </c>
      <c r="M75" s="9" t="s">
        <v>4</v>
      </c>
      <c r="N75" s="4">
        <v>522118.86685465829</v>
      </c>
      <c r="O75" s="9" t="s">
        <v>89</v>
      </c>
      <c r="P75" s="5">
        <v>1225223.076235573</v>
      </c>
    </row>
    <row r="76" spans="1:16" ht="19.5" x14ac:dyDescent="0.35">
      <c r="A76" s="2"/>
      <c r="B76" s="3" t="s">
        <v>9</v>
      </c>
      <c r="C76" s="4">
        <v>408614.07030436001</v>
      </c>
      <c r="D76" s="4">
        <v>120573.15351167263</v>
      </c>
      <c r="E76" s="4">
        <v>599105.73716679506</v>
      </c>
      <c r="F76" s="5">
        <v>1128292.9609828277</v>
      </c>
      <c r="G76" s="5">
        <f t="shared" si="10"/>
        <v>1128292960982.8276</v>
      </c>
      <c r="H76" s="113"/>
      <c r="I76" s="9" t="s">
        <v>12</v>
      </c>
      <c r="J76" s="4">
        <v>349372.44627621875</v>
      </c>
      <c r="K76" s="9" t="s">
        <v>91</v>
      </c>
      <c r="L76" s="4">
        <v>181241.48239624381</v>
      </c>
      <c r="M76" s="9" t="s">
        <v>87</v>
      </c>
      <c r="N76" s="4">
        <v>512181.51239418425</v>
      </c>
      <c r="O76" s="9" t="s">
        <v>87</v>
      </c>
      <c r="P76" s="5">
        <v>1157004.4109439617</v>
      </c>
    </row>
    <row r="77" spans="1:16" ht="19.5" x14ac:dyDescent="0.35">
      <c r="A77" s="2"/>
      <c r="B77" s="3" t="s">
        <v>10</v>
      </c>
      <c r="C77" s="4">
        <v>512694.23523384932</v>
      </c>
      <c r="D77" s="4">
        <v>208333.18071893658</v>
      </c>
      <c r="E77" s="4">
        <v>1006721.7204830277</v>
      </c>
      <c r="F77" s="5">
        <v>1727749.1364358137</v>
      </c>
      <c r="G77" s="5">
        <f t="shared" si="10"/>
        <v>1727749136435.8137</v>
      </c>
      <c r="H77" s="113"/>
      <c r="I77" s="9" t="s">
        <v>90</v>
      </c>
      <c r="J77" s="4">
        <v>307149.62690573657</v>
      </c>
      <c r="K77" s="9" t="s">
        <v>87</v>
      </c>
      <c r="L77" s="4">
        <v>170057.01051938813</v>
      </c>
      <c r="M77" s="9" t="s">
        <v>89</v>
      </c>
      <c r="N77" s="4">
        <v>501495.80744502525</v>
      </c>
      <c r="O77" s="9" t="s">
        <v>9</v>
      </c>
      <c r="P77" s="5">
        <v>1128292.9609828277</v>
      </c>
    </row>
    <row r="78" spans="1:16" ht="19.5" x14ac:dyDescent="0.35">
      <c r="A78" s="2"/>
      <c r="B78" s="3" t="s">
        <v>11</v>
      </c>
      <c r="C78" s="4">
        <v>422105.96301564283</v>
      </c>
      <c r="D78" s="4">
        <v>1759790.1592967547</v>
      </c>
      <c r="E78" s="4">
        <v>1164774.0152685959</v>
      </c>
      <c r="F78" s="5">
        <v>3346670.1375809936</v>
      </c>
      <c r="G78" s="5">
        <f t="shared" si="10"/>
        <v>3346670137580.9937</v>
      </c>
      <c r="H78" s="113"/>
      <c r="I78" s="9" t="s">
        <v>3</v>
      </c>
      <c r="J78" s="4">
        <v>181587.34955401503</v>
      </c>
      <c r="K78" s="9" t="s">
        <v>12</v>
      </c>
      <c r="L78" s="4">
        <v>122734.986503637</v>
      </c>
      <c r="M78" s="9" t="s">
        <v>3</v>
      </c>
      <c r="N78" s="4">
        <v>491698.81493984105</v>
      </c>
      <c r="O78" s="9" t="s">
        <v>90</v>
      </c>
      <c r="P78" s="5">
        <v>1125437.2035383345</v>
      </c>
    </row>
    <row r="79" spans="1:16" ht="19.5" x14ac:dyDescent="0.35">
      <c r="A79" s="2"/>
      <c r="B79" s="3" t="s">
        <v>12</v>
      </c>
      <c r="C79" s="4">
        <v>349372.44627621875</v>
      </c>
      <c r="D79" s="4">
        <v>122734.986503637</v>
      </c>
      <c r="E79" s="4">
        <v>367182.47541603021</v>
      </c>
      <c r="F79" s="5">
        <v>839289.90819588595</v>
      </c>
      <c r="G79" s="5">
        <f t="shared" si="10"/>
        <v>839289908195.88599</v>
      </c>
      <c r="H79" s="113"/>
      <c r="I79" s="9" t="s">
        <v>102</v>
      </c>
      <c r="J79" s="4">
        <v>99248.468234656713</v>
      </c>
      <c r="K79" s="9" t="s">
        <v>9</v>
      </c>
      <c r="L79" s="4">
        <v>120573.15351167263</v>
      </c>
      <c r="M79" s="9" t="s">
        <v>12</v>
      </c>
      <c r="N79" s="4">
        <v>367182.47541603021</v>
      </c>
      <c r="O79" s="9" t="s">
        <v>12</v>
      </c>
      <c r="P79" s="5">
        <v>839289.90819588595</v>
      </c>
    </row>
    <row r="80" spans="1:16" s="9" customFormat="1" ht="19.5" x14ac:dyDescent="0.35">
      <c r="A80" s="120"/>
      <c r="B80" s="3" t="s">
        <v>120</v>
      </c>
      <c r="C80" s="5">
        <f>SUM(C58:C79)</f>
        <v>11280766.60903058</v>
      </c>
      <c r="D80" s="5">
        <f t="shared" ref="D80:F80" si="11">SUM(D58:D79)</f>
        <v>13239953.063588828</v>
      </c>
      <c r="E80" s="5">
        <f t="shared" si="11"/>
        <v>25249225.526507292</v>
      </c>
      <c r="F80" s="5">
        <f t="shared" si="11"/>
        <v>49769945.199126698</v>
      </c>
      <c r="G80" s="5">
        <f t="shared" si="10"/>
        <v>49769945199126.695</v>
      </c>
      <c r="H80" s="113"/>
      <c r="J80" s="5">
        <f>SUM(J58:J79)</f>
        <v>11280766.609030582</v>
      </c>
      <c r="K80" s="5"/>
      <c r="L80" s="5">
        <f t="shared" ref="L80:P80" si="12">SUM(L58:L79)</f>
        <v>13239953.063588826</v>
      </c>
      <c r="M80" s="5"/>
      <c r="N80" s="5">
        <f t="shared" si="12"/>
        <v>25249225.526507292</v>
      </c>
      <c r="O80" s="5"/>
      <c r="P80" s="5">
        <f t="shared" si="12"/>
        <v>49769945.199126691</v>
      </c>
    </row>
    <row r="81" spans="1:16" s="163" customFormat="1" ht="19.5" x14ac:dyDescent="0.35">
      <c r="B81" s="164" t="s">
        <v>116</v>
      </c>
      <c r="C81" s="159">
        <v>19636969.043160129</v>
      </c>
      <c r="D81" s="159">
        <v>19188576.658285193</v>
      </c>
      <c r="E81" s="165">
        <f>F81-(C81)+D81</f>
        <v>93696568.067594558</v>
      </c>
      <c r="F81" s="159">
        <v>94144960.452469498</v>
      </c>
      <c r="G81" s="5">
        <f t="shared" si="10"/>
        <v>94144960452469.5</v>
      </c>
      <c r="H81" s="166"/>
    </row>
    <row r="82" spans="1:16" s="158" customFormat="1" ht="19.5" x14ac:dyDescent="0.35">
      <c r="B82" s="3" t="s">
        <v>119</v>
      </c>
      <c r="C82" s="160">
        <f t="shared" ref="C82:E82" si="13">C80/C81*100</f>
        <v>57.446577342137495</v>
      </c>
      <c r="D82" s="160">
        <f t="shared" si="13"/>
        <v>68.999140996068178</v>
      </c>
      <c r="E82" s="160">
        <f t="shared" si="13"/>
        <v>26.947865911472874</v>
      </c>
      <c r="F82" s="160">
        <f>F80/F81*100</f>
        <v>52.865225031618976</v>
      </c>
      <c r="G82" s="5"/>
      <c r="H82" s="167"/>
      <c r="I82" s="163"/>
      <c r="K82" s="163"/>
      <c r="M82" s="163"/>
      <c r="O82" s="163"/>
    </row>
    <row r="83" spans="1:16" ht="15.75" x14ac:dyDescent="0.25">
      <c r="A83" s="182">
        <v>2016</v>
      </c>
      <c r="B83" s="182"/>
      <c r="C83" s="182"/>
      <c r="D83" s="182"/>
      <c r="E83" s="182"/>
      <c r="F83" s="182"/>
      <c r="G83" s="5"/>
      <c r="H83" s="111"/>
    </row>
    <row r="84" spans="1:16" ht="15.75" x14ac:dyDescent="0.25">
      <c r="C84" s="1" t="s">
        <v>67</v>
      </c>
      <c r="D84" s="1" t="s">
        <v>68</v>
      </c>
      <c r="E84" s="1" t="s">
        <v>69</v>
      </c>
      <c r="F84" s="1" t="s">
        <v>70</v>
      </c>
      <c r="G84" s="5"/>
      <c r="H84" s="112"/>
      <c r="I84" s="181" t="s">
        <v>67</v>
      </c>
      <c r="J84" s="181"/>
      <c r="K84" s="181" t="s">
        <v>68</v>
      </c>
      <c r="L84" s="181"/>
      <c r="M84" s="181" t="s">
        <v>69</v>
      </c>
      <c r="N84" s="181"/>
      <c r="O84" s="181" t="s">
        <v>70</v>
      </c>
      <c r="P84" s="181"/>
    </row>
    <row r="85" spans="1:16" ht="19.5" x14ac:dyDescent="0.35">
      <c r="A85" s="2">
        <v>1</v>
      </c>
      <c r="B85" s="3" t="s">
        <v>2</v>
      </c>
      <c r="C85" s="4">
        <v>721533.47549678118</v>
      </c>
      <c r="D85" s="4">
        <v>1719513.9075106273</v>
      </c>
      <c r="E85" s="161">
        <v>748462.63321877841</v>
      </c>
      <c r="F85" s="162">
        <v>3189510.0162261869</v>
      </c>
      <c r="G85" s="5">
        <f t="shared" ref="G85:G108" si="14">F85*1000000</f>
        <v>3189510016226.187</v>
      </c>
      <c r="H85" s="113"/>
      <c r="I85" s="9" t="s">
        <v>94</v>
      </c>
      <c r="J85" s="4">
        <v>1169093.4403477632</v>
      </c>
      <c r="K85" s="9" t="s">
        <v>11</v>
      </c>
      <c r="L85" s="4">
        <v>1722844.8302966817</v>
      </c>
      <c r="M85" s="9" t="s">
        <v>95</v>
      </c>
      <c r="N85" s="4">
        <v>8762769.3489756677</v>
      </c>
      <c r="O85" s="9" t="s">
        <v>95</v>
      </c>
      <c r="P85" s="5">
        <v>10487059.631049132</v>
      </c>
    </row>
    <row r="86" spans="1:16" ht="19.5" x14ac:dyDescent="0.35">
      <c r="A86" s="2">
        <v>2</v>
      </c>
      <c r="B86" s="3" t="s">
        <v>85</v>
      </c>
      <c r="C86" s="4">
        <v>538948.9392343756</v>
      </c>
      <c r="D86" s="4">
        <v>691378.61587631062</v>
      </c>
      <c r="E86" s="4">
        <v>1653619.1548430161</v>
      </c>
      <c r="F86" s="5">
        <v>2883946.7099537021</v>
      </c>
      <c r="G86" s="5">
        <f t="shared" si="14"/>
        <v>2883946709953.7021</v>
      </c>
      <c r="H86" s="113"/>
      <c r="I86" s="9" t="s">
        <v>93</v>
      </c>
      <c r="J86" s="4">
        <v>1151737.1134790904</v>
      </c>
      <c r="K86" s="9" t="s">
        <v>2</v>
      </c>
      <c r="L86" s="4">
        <v>1719513.9075106273</v>
      </c>
      <c r="M86" s="9" t="s">
        <v>7</v>
      </c>
      <c r="N86" s="4">
        <v>1686459.8079815926</v>
      </c>
      <c r="O86" s="9" t="s">
        <v>11</v>
      </c>
      <c r="P86" s="81">
        <v>3490793.5084661292</v>
      </c>
    </row>
    <row r="87" spans="1:16" ht="19.5" x14ac:dyDescent="0.35">
      <c r="A87" s="2">
        <v>3</v>
      </c>
      <c r="B87" s="3" t="s">
        <v>86</v>
      </c>
      <c r="C87" s="4">
        <v>377289.24906508642</v>
      </c>
      <c r="D87" s="4">
        <v>249964.79230393568</v>
      </c>
      <c r="E87" s="4">
        <v>895875.58668674377</v>
      </c>
      <c r="F87" s="5">
        <v>1523129.6280557658</v>
      </c>
      <c r="G87" s="5">
        <f t="shared" si="14"/>
        <v>1523129628055.7659</v>
      </c>
      <c r="H87" s="113"/>
      <c r="I87" s="9" t="s">
        <v>4</v>
      </c>
      <c r="J87" s="4">
        <v>985831.11900135409</v>
      </c>
      <c r="K87" s="9" t="s">
        <v>95</v>
      </c>
      <c r="L87" s="4">
        <v>1623422.5935325997</v>
      </c>
      <c r="M87" s="9" t="s">
        <v>85</v>
      </c>
      <c r="N87" s="4">
        <v>1653619.1548430161</v>
      </c>
      <c r="O87" s="9" t="s">
        <v>2</v>
      </c>
      <c r="P87" s="5">
        <v>3189510.0162261869</v>
      </c>
    </row>
    <row r="88" spans="1:16" ht="19.5" x14ac:dyDescent="0.35">
      <c r="A88" s="2">
        <v>4</v>
      </c>
      <c r="B88" s="3" t="s">
        <v>3</v>
      </c>
      <c r="C88" s="4">
        <v>200420.05721528345</v>
      </c>
      <c r="D88" s="4">
        <v>1217770.4638043677</v>
      </c>
      <c r="E88" s="4">
        <v>523685.27212328778</v>
      </c>
      <c r="F88" s="5">
        <v>1941875.793142939</v>
      </c>
      <c r="G88" s="5">
        <f t="shared" si="14"/>
        <v>1941875793142.939</v>
      </c>
      <c r="H88" s="113"/>
      <c r="I88" s="9" t="s">
        <v>6</v>
      </c>
      <c r="J88" s="4">
        <v>921172.91097895126</v>
      </c>
      <c r="K88" s="9" t="s">
        <v>5</v>
      </c>
      <c r="L88" s="4">
        <v>1424823.3701523999</v>
      </c>
      <c r="M88" s="9" t="s">
        <v>11</v>
      </c>
      <c r="N88" s="4">
        <v>1282758.4133313876</v>
      </c>
      <c r="O88" s="9" t="s">
        <v>5</v>
      </c>
      <c r="P88" s="5">
        <v>2895425.2593211969</v>
      </c>
    </row>
    <row r="89" spans="1:16" ht="19.5" x14ac:dyDescent="0.35">
      <c r="A89" s="2">
        <v>5</v>
      </c>
      <c r="B89" s="3" t="s">
        <v>4</v>
      </c>
      <c r="C89" s="4">
        <v>985831.11900135409</v>
      </c>
      <c r="D89" s="4">
        <v>292904.55905882566</v>
      </c>
      <c r="E89" s="4">
        <v>529896.47709335876</v>
      </c>
      <c r="F89" s="5">
        <v>1808632.1551535386</v>
      </c>
      <c r="G89" s="5">
        <f t="shared" si="14"/>
        <v>1808632155153.5386</v>
      </c>
      <c r="H89" s="113"/>
      <c r="I89" s="9" t="s">
        <v>2</v>
      </c>
      <c r="J89" s="4">
        <v>721533.47549678118</v>
      </c>
      <c r="K89" s="9" t="s">
        <v>3</v>
      </c>
      <c r="L89" s="4">
        <v>1217770.4638043677</v>
      </c>
      <c r="M89" s="9" t="s">
        <v>6</v>
      </c>
      <c r="N89" s="4">
        <v>1160427.5061838292</v>
      </c>
      <c r="O89" s="9" t="s">
        <v>85</v>
      </c>
      <c r="P89" s="5">
        <v>2883946.7099537021</v>
      </c>
    </row>
    <row r="90" spans="1:16" ht="19.5" x14ac:dyDescent="0.35">
      <c r="A90" s="2">
        <v>6</v>
      </c>
      <c r="B90" s="3" t="s">
        <v>5</v>
      </c>
      <c r="C90" s="4">
        <v>520491.66451717896</v>
      </c>
      <c r="D90" s="4">
        <v>1424823.3701523999</v>
      </c>
      <c r="E90" s="4">
        <v>950110.22465161805</v>
      </c>
      <c r="F90" s="5">
        <v>2895425.2593211969</v>
      </c>
      <c r="G90" s="5">
        <f t="shared" si="14"/>
        <v>2895425259321.1968</v>
      </c>
      <c r="H90" s="113"/>
      <c r="I90" s="9" t="s">
        <v>8</v>
      </c>
      <c r="J90" s="4">
        <v>666997.41644190159</v>
      </c>
      <c r="K90" s="9" t="s">
        <v>85</v>
      </c>
      <c r="L90" s="4">
        <v>691378.61587631062</v>
      </c>
      <c r="M90" s="9" t="s">
        <v>10</v>
      </c>
      <c r="N90" s="4">
        <v>1087680.4543564627</v>
      </c>
      <c r="O90" s="9" t="s">
        <v>94</v>
      </c>
      <c r="P90" s="5">
        <v>2744094.829329086</v>
      </c>
    </row>
    <row r="91" spans="1:16" ht="19.5" x14ac:dyDescent="0.35">
      <c r="A91" s="2">
        <v>7</v>
      </c>
      <c r="B91" s="3" t="s">
        <v>87</v>
      </c>
      <c r="C91" s="4">
        <v>481225.28737440403</v>
      </c>
      <c r="D91" s="4">
        <v>162458.62465598679</v>
      </c>
      <c r="E91" s="4">
        <v>541333.62937250757</v>
      </c>
      <c r="F91" s="5">
        <v>1185017.5414028983</v>
      </c>
      <c r="G91" s="5">
        <f t="shared" si="14"/>
        <v>1185017541402.8982</v>
      </c>
      <c r="H91" s="113"/>
      <c r="I91" s="9" t="s">
        <v>89</v>
      </c>
      <c r="J91" s="4">
        <v>569100.33254588663</v>
      </c>
      <c r="K91" s="9" t="s">
        <v>94</v>
      </c>
      <c r="L91" s="4">
        <v>513285.12606026517</v>
      </c>
      <c r="M91" s="127" t="s">
        <v>88</v>
      </c>
      <c r="N91" s="82">
        <v>1080010.1716198407</v>
      </c>
      <c r="O91" s="9" t="s">
        <v>93</v>
      </c>
      <c r="P91" s="5">
        <v>2477826.7738538836</v>
      </c>
    </row>
    <row r="92" spans="1:16" ht="19.5" x14ac:dyDescent="0.35">
      <c r="A92" s="2">
        <v>8</v>
      </c>
      <c r="B92" s="3" t="s">
        <v>88</v>
      </c>
      <c r="C92" s="4">
        <v>510815.31109288818</v>
      </c>
      <c r="D92" s="4">
        <v>425970.09897246468</v>
      </c>
      <c r="E92" s="4">
        <v>1080010.1716198407</v>
      </c>
      <c r="F92" s="5">
        <v>2016795.5816851936</v>
      </c>
      <c r="G92" s="5">
        <f t="shared" si="14"/>
        <v>2016795581685.1936</v>
      </c>
      <c r="H92" s="113"/>
      <c r="I92" s="9" t="s">
        <v>85</v>
      </c>
      <c r="J92" s="4">
        <v>538948.9392343756</v>
      </c>
      <c r="K92" s="9" t="s">
        <v>8</v>
      </c>
      <c r="L92" s="4">
        <v>454911.64035369764</v>
      </c>
      <c r="M92" s="9" t="s">
        <v>94</v>
      </c>
      <c r="N92" s="4">
        <v>1061716.2629210576</v>
      </c>
      <c r="O92" s="9" t="s">
        <v>7</v>
      </c>
      <c r="P92" s="5">
        <v>2371626.433872811</v>
      </c>
    </row>
    <row r="93" spans="1:16" ht="19.5" x14ac:dyDescent="0.35">
      <c r="A93" s="2">
        <v>9</v>
      </c>
      <c r="B93" s="3" t="s">
        <v>89</v>
      </c>
      <c r="C93" s="4">
        <v>569100.33254588663</v>
      </c>
      <c r="D93" s="4">
        <v>192107.46551326523</v>
      </c>
      <c r="E93" s="4">
        <v>608195.37938033801</v>
      </c>
      <c r="F93" s="5">
        <v>1369403.1774394899</v>
      </c>
      <c r="G93" s="5">
        <f t="shared" si="14"/>
        <v>1369403177439.4897</v>
      </c>
      <c r="H93" s="113"/>
      <c r="I93" s="9" t="s">
        <v>10</v>
      </c>
      <c r="J93" s="4">
        <v>532658.69784523605</v>
      </c>
      <c r="K93" s="9" t="s">
        <v>92</v>
      </c>
      <c r="L93" s="4">
        <v>443147.54471464129</v>
      </c>
      <c r="M93" s="9" t="s">
        <v>93</v>
      </c>
      <c r="N93" s="4">
        <v>1011596.6517677124</v>
      </c>
      <c r="O93" s="9" t="s">
        <v>6</v>
      </c>
      <c r="P93" s="5">
        <v>2316933.1482949764</v>
      </c>
    </row>
    <row r="94" spans="1:16" ht="19.5" x14ac:dyDescent="0.35">
      <c r="A94" s="2">
        <v>10</v>
      </c>
      <c r="B94" s="3" t="s">
        <v>95</v>
      </c>
      <c r="C94" s="4">
        <v>100867.68854086529</v>
      </c>
      <c r="D94" s="4">
        <v>1623422.5935325997</v>
      </c>
      <c r="E94" s="4">
        <v>8762769.3489756677</v>
      </c>
      <c r="F94" s="5">
        <v>10487059.631049132</v>
      </c>
      <c r="G94" s="5">
        <f t="shared" si="14"/>
        <v>10487059631049.133</v>
      </c>
      <c r="H94" s="113"/>
      <c r="I94" s="9" t="s">
        <v>5</v>
      </c>
      <c r="J94" s="4">
        <v>520491.66451717896</v>
      </c>
      <c r="K94" s="9" t="s">
        <v>88</v>
      </c>
      <c r="L94" s="4">
        <v>425970.09897246468</v>
      </c>
      <c r="M94" s="9" t="s">
        <v>8</v>
      </c>
      <c r="N94" s="4">
        <v>998445.00458619348</v>
      </c>
      <c r="O94" s="9" t="s">
        <v>8</v>
      </c>
      <c r="P94" s="5">
        <v>2120354.0613817926</v>
      </c>
    </row>
    <row r="95" spans="1:16" ht="19.5" x14ac:dyDescent="0.35">
      <c r="A95" s="2">
        <v>11</v>
      </c>
      <c r="B95" s="3" t="s">
        <v>90</v>
      </c>
      <c r="C95" s="4">
        <v>282549.08366311248</v>
      </c>
      <c r="D95" s="4">
        <v>210224.10088687169</v>
      </c>
      <c r="E95" s="4">
        <v>643387.43613818835</v>
      </c>
      <c r="F95" s="5">
        <v>1136160.6206881725</v>
      </c>
      <c r="G95" s="5">
        <f t="shared" si="14"/>
        <v>1136160620688.1726</v>
      </c>
      <c r="H95" s="113"/>
      <c r="I95" s="9" t="s">
        <v>88</v>
      </c>
      <c r="J95" s="4">
        <v>510815.31109288818</v>
      </c>
      <c r="K95" s="9" t="s">
        <v>93</v>
      </c>
      <c r="L95" s="4">
        <v>314493.00860708061</v>
      </c>
      <c r="M95" s="9" t="s">
        <v>5</v>
      </c>
      <c r="N95" s="4">
        <v>950110.22465161805</v>
      </c>
      <c r="O95" s="9" t="s">
        <v>88</v>
      </c>
      <c r="P95" s="5">
        <v>2016795.5816851936</v>
      </c>
    </row>
    <row r="96" spans="1:16" ht="19.5" x14ac:dyDescent="0.35">
      <c r="A96" s="2"/>
      <c r="B96" s="3" t="s">
        <v>91</v>
      </c>
      <c r="C96" s="4">
        <v>424044.3071064931</v>
      </c>
      <c r="D96" s="4">
        <v>166061.35537222654</v>
      </c>
      <c r="E96" s="4">
        <v>781309.86316821445</v>
      </c>
      <c r="F96" s="5">
        <v>1371415.5256469341</v>
      </c>
      <c r="G96" s="5">
        <f t="shared" si="14"/>
        <v>1371415525646.9341</v>
      </c>
      <c r="H96" s="113"/>
      <c r="I96" s="9" t="s">
        <v>11</v>
      </c>
      <c r="J96" s="4">
        <v>485190.26483806007</v>
      </c>
      <c r="K96" s="9" t="s">
        <v>4</v>
      </c>
      <c r="L96" s="4">
        <v>292904.55905882566</v>
      </c>
      <c r="M96" s="9" t="s">
        <v>86</v>
      </c>
      <c r="N96" s="4">
        <v>895875.58668674377</v>
      </c>
      <c r="O96" s="9" t="s">
        <v>3</v>
      </c>
      <c r="P96" s="5">
        <v>1941875.793142939</v>
      </c>
    </row>
    <row r="97" spans="1:16" ht="19.5" x14ac:dyDescent="0.35">
      <c r="A97" s="2"/>
      <c r="B97" s="3" t="s">
        <v>6</v>
      </c>
      <c r="C97" s="4">
        <v>921172.91097895126</v>
      </c>
      <c r="D97" s="4">
        <v>235332.73113219603</v>
      </c>
      <c r="E97" s="4">
        <v>1160427.5061838292</v>
      </c>
      <c r="F97" s="5">
        <v>2316933.1482949764</v>
      </c>
      <c r="G97" s="5">
        <f t="shared" si="14"/>
        <v>2316933148294.9766</v>
      </c>
      <c r="H97" s="113"/>
      <c r="I97" s="9" t="s">
        <v>87</v>
      </c>
      <c r="J97" s="4">
        <v>481225.28737440403</v>
      </c>
      <c r="K97" s="9" t="s">
        <v>86</v>
      </c>
      <c r="L97" s="4">
        <v>249964.79230393568</v>
      </c>
      <c r="M97" s="9" t="s">
        <v>91</v>
      </c>
      <c r="N97" s="4">
        <v>781309.86316821445</v>
      </c>
      <c r="O97" s="9" t="s">
        <v>10</v>
      </c>
      <c r="P97" s="5">
        <v>1833823.5737696551</v>
      </c>
    </row>
    <row r="98" spans="1:16" ht="19.5" x14ac:dyDescent="0.35">
      <c r="A98" s="2"/>
      <c r="B98" s="3" t="s">
        <v>7</v>
      </c>
      <c r="C98" s="4">
        <v>479559.9076766519</v>
      </c>
      <c r="D98" s="4">
        <v>205606.71821456641</v>
      </c>
      <c r="E98" s="4">
        <v>1686459.8079815926</v>
      </c>
      <c r="F98" s="5">
        <v>2371626.433872811</v>
      </c>
      <c r="G98" s="5">
        <f t="shared" si="14"/>
        <v>2371626433872.811</v>
      </c>
      <c r="H98" s="113"/>
      <c r="I98" s="9" t="s">
        <v>7</v>
      </c>
      <c r="J98" s="4">
        <v>479559.9076766519</v>
      </c>
      <c r="K98" s="9" t="s">
        <v>6</v>
      </c>
      <c r="L98" s="4">
        <v>235332.73113219603</v>
      </c>
      <c r="M98" s="9" t="s">
        <v>2</v>
      </c>
      <c r="N98" s="4">
        <v>748462.63321877841</v>
      </c>
      <c r="O98" s="9" t="s">
        <v>4</v>
      </c>
      <c r="P98" s="5">
        <v>1808632.1551535386</v>
      </c>
    </row>
    <row r="99" spans="1:16" ht="19.5" x14ac:dyDescent="0.35">
      <c r="A99" s="2"/>
      <c r="B99" s="3" t="s">
        <v>92</v>
      </c>
      <c r="C99" s="4">
        <v>444670.75280262454</v>
      </c>
      <c r="D99" s="4">
        <v>443147.54471464129</v>
      </c>
      <c r="E99" s="4">
        <v>747960.43394873512</v>
      </c>
      <c r="F99" s="5">
        <v>1635778.7314660009</v>
      </c>
      <c r="G99" s="5">
        <f t="shared" si="14"/>
        <v>1635778731466.001</v>
      </c>
      <c r="H99" s="113"/>
      <c r="I99" s="9" t="s">
        <v>9</v>
      </c>
      <c r="J99" s="4">
        <v>467361.1473786339</v>
      </c>
      <c r="K99" s="9" t="s">
        <v>10</v>
      </c>
      <c r="L99" s="4">
        <v>213484.42156795628</v>
      </c>
      <c r="M99" s="9" t="s">
        <v>92</v>
      </c>
      <c r="N99" s="4">
        <v>747960.43394873512</v>
      </c>
      <c r="O99" s="9" t="s">
        <v>92</v>
      </c>
      <c r="P99" s="5">
        <v>1635778.7314660009</v>
      </c>
    </row>
    <row r="100" spans="1:16" ht="19.5" x14ac:dyDescent="0.35">
      <c r="A100" s="2"/>
      <c r="B100" s="3" t="s">
        <v>93</v>
      </c>
      <c r="C100" s="4">
        <v>1151737.1134790904</v>
      </c>
      <c r="D100" s="4">
        <v>314493.00860708061</v>
      </c>
      <c r="E100" s="4">
        <v>1011596.6517677124</v>
      </c>
      <c r="F100" s="5">
        <v>2477826.7738538836</v>
      </c>
      <c r="G100" s="5">
        <f t="shared" si="14"/>
        <v>2477826773853.8838</v>
      </c>
      <c r="H100" s="113"/>
      <c r="I100" s="9" t="s">
        <v>92</v>
      </c>
      <c r="J100" s="4">
        <v>444670.75280262454</v>
      </c>
      <c r="K100" s="9" t="s">
        <v>90</v>
      </c>
      <c r="L100" s="4">
        <v>210224.10088687169</v>
      </c>
      <c r="M100" s="9" t="s">
        <v>9</v>
      </c>
      <c r="N100" s="4">
        <v>663951.58480818523</v>
      </c>
      <c r="O100" s="9" t="s">
        <v>86</v>
      </c>
      <c r="P100" s="5">
        <v>1523129.6280557658</v>
      </c>
    </row>
    <row r="101" spans="1:16" ht="19.5" x14ac:dyDescent="0.35">
      <c r="A101" s="2"/>
      <c r="B101" s="3" t="s">
        <v>8</v>
      </c>
      <c r="C101" s="4">
        <v>666997.41644190159</v>
      </c>
      <c r="D101" s="4">
        <v>454911.64035369764</v>
      </c>
      <c r="E101" s="4">
        <v>998445.00458619348</v>
      </c>
      <c r="F101" s="5">
        <v>2120354.0613817926</v>
      </c>
      <c r="G101" s="5">
        <f t="shared" si="14"/>
        <v>2120354061381.7927</v>
      </c>
      <c r="H101" s="113"/>
      <c r="I101" s="9" t="s">
        <v>91</v>
      </c>
      <c r="J101" s="4">
        <v>424044.3071064931</v>
      </c>
      <c r="K101" s="9" t="s">
        <v>7</v>
      </c>
      <c r="L101" s="4">
        <v>205606.71821456641</v>
      </c>
      <c r="M101" s="9" t="s">
        <v>90</v>
      </c>
      <c r="N101" s="4">
        <v>643387.43613818835</v>
      </c>
      <c r="O101" s="9" t="s">
        <v>91</v>
      </c>
      <c r="P101" s="5">
        <v>1371415.5256469341</v>
      </c>
    </row>
    <row r="102" spans="1:16" ht="19.5" x14ac:dyDescent="0.35">
      <c r="A102" s="2"/>
      <c r="B102" s="3" t="s">
        <v>94</v>
      </c>
      <c r="C102" s="4">
        <v>1169093.4403477632</v>
      </c>
      <c r="D102" s="4">
        <v>513285.12606026517</v>
      </c>
      <c r="E102" s="4">
        <v>1061716.2629210576</v>
      </c>
      <c r="F102" s="5">
        <v>2744094.829329086</v>
      </c>
      <c r="G102" s="5">
        <f t="shared" si="14"/>
        <v>2744094829329.0859</v>
      </c>
      <c r="H102" s="113"/>
      <c r="I102" s="9" t="s">
        <v>12</v>
      </c>
      <c r="J102" s="4">
        <v>405751.18209331646</v>
      </c>
      <c r="K102" s="9" t="s">
        <v>89</v>
      </c>
      <c r="L102" s="4">
        <v>192107.46551326523</v>
      </c>
      <c r="M102" s="9" t="s">
        <v>89</v>
      </c>
      <c r="N102" s="4">
        <v>608195.37938033801</v>
      </c>
      <c r="O102" s="9" t="s">
        <v>89</v>
      </c>
      <c r="P102" s="5">
        <v>1369403.1774394899</v>
      </c>
    </row>
    <row r="103" spans="1:16" ht="19.5" x14ac:dyDescent="0.35">
      <c r="A103" s="2"/>
      <c r="B103" s="3" t="s">
        <v>9</v>
      </c>
      <c r="C103" s="4">
        <v>467361.1473786339</v>
      </c>
      <c r="D103" s="4">
        <v>102541.86256475683</v>
      </c>
      <c r="E103" s="4">
        <v>663951.58480818523</v>
      </c>
      <c r="F103" s="5">
        <v>1233854.594751576</v>
      </c>
      <c r="G103" s="5">
        <f t="shared" si="14"/>
        <v>1233854594751.5759</v>
      </c>
      <c r="H103" s="113"/>
      <c r="I103" s="9" t="s">
        <v>86</v>
      </c>
      <c r="J103" s="4">
        <v>377289.24906508642</v>
      </c>
      <c r="K103" s="9" t="s">
        <v>91</v>
      </c>
      <c r="L103" s="4">
        <v>166061.35537222654</v>
      </c>
      <c r="M103" s="9" t="s">
        <v>87</v>
      </c>
      <c r="N103" s="4">
        <v>541333.62937250757</v>
      </c>
      <c r="O103" s="9" t="s">
        <v>9</v>
      </c>
      <c r="P103" s="5">
        <v>1233854.594751576</v>
      </c>
    </row>
    <row r="104" spans="1:16" ht="19.5" x14ac:dyDescent="0.35">
      <c r="A104" s="2"/>
      <c r="B104" s="3" t="s">
        <v>10</v>
      </c>
      <c r="C104" s="4">
        <v>532658.69784523605</v>
      </c>
      <c r="D104" s="4">
        <v>213484.42156795628</v>
      </c>
      <c r="E104" s="4">
        <v>1087680.4543564627</v>
      </c>
      <c r="F104" s="5">
        <v>1833823.5737696551</v>
      </c>
      <c r="G104" s="5">
        <f t="shared" si="14"/>
        <v>1833823573769.655</v>
      </c>
      <c r="H104" s="113"/>
      <c r="I104" s="9" t="s">
        <v>90</v>
      </c>
      <c r="J104" s="4">
        <v>282549.08366311248</v>
      </c>
      <c r="K104" s="9" t="s">
        <v>87</v>
      </c>
      <c r="L104" s="4">
        <v>162458.62465598679</v>
      </c>
      <c r="M104" s="9" t="s">
        <v>4</v>
      </c>
      <c r="N104" s="4">
        <v>529896.47709335876</v>
      </c>
      <c r="O104" s="9" t="s">
        <v>87</v>
      </c>
      <c r="P104" s="5">
        <v>1185017.5414028983</v>
      </c>
    </row>
    <row r="105" spans="1:16" ht="19.5" x14ac:dyDescent="0.35">
      <c r="A105" s="2"/>
      <c r="B105" s="3" t="s">
        <v>11</v>
      </c>
      <c r="C105" s="4">
        <v>485190.26483806007</v>
      </c>
      <c r="D105" s="4">
        <v>1722844.8302966817</v>
      </c>
      <c r="E105" s="4">
        <v>1282758.4133313876</v>
      </c>
      <c r="F105" s="5">
        <v>3490793.5084661292</v>
      </c>
      <c r="G105" s="5">
        <f t="shared" si="14"/>
        <v>3490793508466.1294</v>
      </c>
      <c r="H105" s="113"/>
      <c r="I105" s="9" t="s">
        <v>3</v>
      </c>
      <c r="J105" s="4">
        <v>200420.05721528345</v>
      </c>
      <c r="K105" s="9" t="s">
        <v>12</v>
      </c>
      <c r="L105" s="4">
        <v>121431.60266939882</v>
      </c>
      <c r="M105" s="9" t="s">
        <v>3</v>
      </c>
      <c r="N105" s="4">
        <v>523685.27212328778</v>
      </c>
      <c r="O105" s="9" t="s">
        <v>90</v>
      </c>
      <c r="P105" s="5">
        <v>1136160.6206881725</v>
      </c>
    </row>
    <row r="106" spans="1:16" ht="19.5" x14ac:dyDescent="0.35">
      <c r="A106" s="2"/>
      <c r="B106" s="3" t="s">
        <v>12</v>
      </c>
      <c r="C106" s="4">
        <v>405751.18209331646</v>
      </c>
      <c r="D106" s="4">
        <v>121431.60266939882</v>
      </c>
      <c r="E106" s="4">
        <v>401252.27551527583</v>
      </c>
      <c r="F106" s="5">
        <v>928435.060277991</v>
      </c>
      <c r="G106" s="5">
        <f t="shared" si="14"/>
        <v>928435060277.99097</v>
      </c>
      <c r="H106" s="113"/>
      <c r="I106" s="9" t="s">
        <v>95</v>
      </c>
      <c r="J106" s="4">
        <v>100867.68854086529</v>
      </c>
      <c r="K106" s="9" t="s">
        <v>9</v>
      </c>
      <c r="L106" s="4">
        <v>102541.86256475683</v>
      </c>
      <c r="M106" s="9" t="s">
        <v>12</v>
      </c>
      <c r="N106" s="4">
        <v>401252.27551527583</v>
      </c>
      <c r="O106" s="9" t="s">
        <v>12</v>
      </c>
      <c r="P106" s="5">
        <v>928435.060277991</v>
      </c>
    </row>
    <row r="107" spans="1:16" s="9" customFormat="1" ht="19.5" x14ac:dyDescent="0.35">
      <c r="A107" s="120"/>
      <c r="B107" s="3" t="s">
        <v>121</v>
      </c>
      <c r="C107" s="5">
        <f>SUM(C85:C106)</f>
        <v>12437309.348735942</v>
      </c>
      <c r="D107" s="5">
        <f>SUM(D85:D106)</f>
        <v>12703679.433821123</v>
      </c>
      <c r="E107" s="5">
        <f>SUM(E85:E106)</f>
        <v>27820903.572671991</v>
      </c>
      <c r="F107" s="5">
        <f>SUM(F85:F106)</f>
        <v>52961892.35522905</v>
      </c>
      <c r="G107" s="5">
        <f t="shared" si="14"/>
        <v>52961892355229.047</v>
      </c>
      <c r="H107" s="113"/>
      <c r="J107" s="5">
        <f>SUM(J85:J106)</f>
        <v>12437309.348735938</v>
      </c>
      <c r="L107" s="5">
        <f>SUM(L85:L106)</f>
        <v>12703679.433821123</v>
      </c>
      <c r="N107" s="5">
        <f>SUM(N85:N106)</f>
        <v>27820903.572671995</v>
      </c>
      <c r="P107" s="5">
        <f>SUM(P85:P106)</f>
        <v>52961892.355229042</v>
      </c>
    </row>
    <row r="108" spans="1:16" s="163" customFormat="1" ht="19.5" x14ac:dyDescent="0.35">
      <c r="A108" s="170"/>
      <c r="B108" s="164" t="s">
        <v>116</v>
      </c>
      <c r="C108" s="159">
        <v>21523512.498657286</v>
      </c>
      <c r="D108" s="165">
        <v>18641165.838087704</v>
      </c>
      <c r="E108" s="165">
        <f>F108-(C108+D108)</f>
        <v>61324813.865223289</v>
      </c>
      <c r="F108" s="159">
        <v>101489492.20196828</v>
      </c>
      <c r="G108" s="5">
        <f t="shared" si="14"/>
        <v>101489492201968.28</v>
      </c>
      <c r="H108" s="166"/>
    </row>
    <row r="109" spans="1:16" s="158" customFormat="1" ht="19.5" x14ac:dyDescent="0.35">
      <c r="B109" s="3" t="s">
        <v>119</v>
      </c>
      <c r="C109" s="160">
        <f t="shared" ref="C109:E109" si="15">C107/C108*100</f>
        <v>57.784756784060342</v>
      </c>
      <c r="D109" s="160">
        <f t="shared" si="15"/>
        <v>68.148524315281364</v>
      </c>
      <c r="E109" s="160">
        <f t="shared" si="15"/>
        <v>45.366470469548311</v>
      </c>
      <c r="F109" s="160">
        <f>F107/F108*100</f>
        <v>52.184606707690186</v>
      </c>
      <c r="G109" s="5"/>
      <c r="H109" s="166"/>
      <c r="I109" s="163"/>
      <c r="K109" s="163"/>
      <c r="M109" s="163"/>
      <c r="O109" s="163"/>
    </row>
    <row r="110" spans="1:16" x14ac:dyDescent="0.25">
      <c r="G110" s="5"/>
    </row>
    <row r="111" spans="1:16" ht="15.75" x14ac:dyDescent="0.25">
      <c r="A111" s="182">
        <v>2017</v>
      </c>
      <c r="B111" s="182"/>
      <c r="C111" s="182"/>
      <c r="D111" s="182"/>
      <c r="E111" s="182"/>
      <c r="F111" s="182"/>
      <c r="G111" s="5"/>
      <c r="H111" s="111"/>
    </row>
    <row r="112" spans="1:16" ht="15.75" x14ac:dyDescent="0.25">
      <c r="C112" s="1" t="s">
        <v>67</v>
      </c>
      <c r="D112" s="1" t="s">
        <v>68</v>
      </c>
      <c r="E112" s="1" t="s">
        <v>69</v>
      </c>
      <c r="F112" s="1" t="s">
        <v>70</v>
      </c>
      <c r="G112" s="5"/>
      <c r="H112" s="112"/>
      <c r="I112" s="178" t="s">
        <v>67</v>
      </c>
      <c r="J112" s="178"/>
      <c r="K112" s="179" t="s">
        <v>68</v>
      </c>
      <c r="L112" s="179"/>
      <c r="M112" s="180" t="s">
        <v>69</v>
      </c>
      <c r="N112" s="180"/>
      <c r="O112" s="181" t="s">
        <v>70</v>
      </c>
      <c r="P112" s="181"/>
    </row>
    <row r="113" spans="1:21" ht="19.5" x14ac:dyDescent="0.35">
      <c r="A113" s="2">
        <v>1</v>
      </c>
      <c r="B113" s="3" t="s">
        <v>2</v>
      </c>
      <c r="C113" s="4">
        <v>822947.12958994845</v>
      </c>
      <c r="D113" s="4">
        <v>3362877.6780349459</v>
      </c>
      <c r="E113" s="4">
        <v>955243.33859281347</v>
      </c>
      <c r="F113" s="5">
        <v>5141068.1462177075</v>
      </c>
      <c r="G113" s="5">
        <f t="shared" ref="G113:G134" si="16">F113*1000000</f>
        <v>5141068146217.708</v>
      </c>
      <c r="H113" s="113"/>
      <c r="I113" s="123" t="s">
        <v>94</v>
      </c>
      <c r="J113" s="115">
        <v>1251162.1876065943</v>
      </c>
      <c r="K113" s="126" t="s">
        <v>2</v>
      </c>
      <c r="L113" s="116">
        <v>3362877.6780349459</v>
      </c>
      <c r="M113" s="128" t="s">
        <v>95</v>
      </c>
      <c r="N113" s="117">
        <v>8590527.6569178291</v>
      </c>
      <c r="O113" s="127" t="s">
        <v>95</v>
      </c>
      <c r="P113" s="81">
        <v>10627397.861902047</v>
      </c>
      <c r="S113" s="4"/>
    </row>
    <row r="114" spans="1:21" ht="19.5" x14ac:dyDescent="0.35">
      <c r="A114" s="2">
        <v>2</v>
      </c>
      <c r="B114" s="3" t="s">
        <v>85</v>
      </c>
      <c r="C114" s="4">
        <v>603735.9453276596</v>
      </c>
      <c r="D114" s="4">
        <v>666391.32086370664</v>
      </c>
      <c r="E114" s="4">
        <v>1809040.1539062585</v>
      </c>
      <c r="F114" s="5">
        <v>3079167.4200976249</v>
      </c>
      <c r="G114" s="5">
        <f t="shared" si="16"/>
        <v>3079167420097.625</v>
      </c>
      <c r="H114" s="113"/>
      <c r="I114" s="123" t="s">
        <v>93</v>
      </c>
      <c r="J114" s="115">
        <v>1230025.327378941</v>
      </c>
      <c r="K114" s="126" t="s">
        <v>11</v>
      </c>
      <c r="L114" s="116">
        <v>2942581.5258044298</v>
      </c>
      <c r="M114" s="128" t="s">
        <v>7</v>
      </c>
      <c r="N114" s="117">
        <v>2082390.2262130522</v>
      </c>
      <c r="O114" s="9" t="s">
        <v>2</v>
      </c>
      <c r="P114" s="5">
        <v>5141068.1462177075</v>
      </c>
      <c r="T114" s="4"/>
    </row>
    <row r="115" spans="1:21" ht="19.5" x14ac:dyDescent="0.35">
      <c r="A115" s="2">
        <v>3</v>
      </c>
      <c r="B115" s="3" t="s">
        <v>86</v>
      </c>
      <c r="C115" s="4">
        <v>427257.79379744793</v>
      </c>
      <c r="D115" s="4">
        <v>311657.16644230153</v>
      </c>
      <c r="E115" s="4">
        <v>902411.69582467317</v>
      </c>
      <c r="F115" s="5">
        <v>1641326.6560644226</v>
      </c>
      <c r="G115" s="5">
        <f t="shared" si="16"/>
        <v>1641326656064.4226</v>
      </c>
      <c r="H115" s="113"/>
      <c r="I115" s="123" t="s">
        <v>4</v>
      </c>
      <c r="J115" s="115">
        <v>1054304.1707639538</v>
      </c>
      <c r="K115" s="126" t="s">
        <v>5</v>
      </c>
      <c r="L115" s="116">
        <v>2403152.7740830434</v>
      </c>
      <c r="M115" s="128" t="s">
        <v>85</v>
      </c>
      <c r="N115" s="117">
        <v>1809040.1539062585</v>
      </c>
      <c r="O115" s="9" t="s">
        <v>11</v>
      </c>
      <c r="P115" s="5">
        <v>5110583.6944732284</v>
      </c>
      <c r="T115" s="4"/>
    </row>
    <row r="116" spans="1:21" ht="19.5" x14ac:dyDescent="0.35">
      <c r="A116" s="2">
        <v>4</v>
      </c>
      <c r="B116" s="3" t="s">
        <v>3</v>
      </c>
      <c r="C116" s="4">
        <v>223285.17139773461</v>
      </c>
      <c r="D116" s="4">
        <v>2299507.2275707801</v>
      </c>
      <c r="E116" s="4">
        <v>632986.68758271821</v>
      </c>
      <c r="F116" s="5">
        <v>3155779.0865512327</v>
      </c>
      <c r="G116" s="5">
        <f t="shared" si="16"/>
        <v>3155779086551.2329</v>
      </c>
      <c r="H116" s="113"/>
      <c r="I116" s="123" t="s">
        <v>6</v>
      </c>
      <c r="J116" s="115">
        <v>1019502.8658652795</v>
      </c>
      <c r="K116" s="126" t="s">
        <v>3</v>
      </c>
      <c r="L116" s="116">
        <v>2299507.2275707801</v>
      </c>
      <c r="M116" s="128" t="s">
        <v>11</v>
      </c>
      <c r="N116" s="117">
        <v>1635065.7825410713</v>
      </c>
      <c r="O116" s="9" t="s">
        <v>5</v>
      </c>
      <c r="P116" s="5">
        <v>4057812.2841089619</v>
      </c>
      <c r="T116" s="4"/>
    </row>
    <row r="117" spans="1:21" ht="19.5" x14ac:dyDescent="0.35">
      <c r="A117" s="2">
        <v>5</v>
      </c>
      <c r="B117" s="174" t="s">
        <v>4</v>
      </c>
      <c r="C117" s="4">
        <v>1054304.1707639538</v>
      </c>
      <c r="D117" s="4">
        <v>648344.90243431902</v>
      </c>
      <c r="E117" s="4">
        <v>612299.74545844004</v>
      </c>
      <c r="F117" s="5">
        <v>2314948.8186567128</v>
      </c>
      <c r="G117" s="5">
        <f t="shared" si="16"/>
        <v>2314948818656.7129</v>
      </c>
      <c r="H117" s="113"/>
      <c r="I117" s="123" t="s">
        <v>2</v>
      </c>
      <c r="J117" s="115">
        <v>822947.12958994845</v>
      </c>
      <c r="K117" s="126" t="s">
        <v>95</v>
      </c>
      <c r="L117" s="116">
        <v>1918883.7325767041</v>
      </c>
      <c r="M117" s="128" t="s">
        <v>10</v>
      </c>
      <c r="N117" s="117">
        <v>1472212.947132912</v>
      </c>
      <c r="O117" s="9" t="s">
        <v>3</v>
      </c>
      <c r="P117" s="5">
        <v>3155779.0865512327</v>
      </c>
      <c r="T117" s="4"/>
    </row>
    <row r="118" spans="1:21" ht="19.5" x14ac:dyDescent="0.35">
      <c r="A118" s="2">
        <v>6</v>
      </c>
      <c r="B118" s="3" t="s">
        <v>5</v>
      </c>
      <c r="C118" s="4">
        <v>552855.8109465196</v>
      </c>
      <c r="D118" s="4">
        <v>2403152.7740830434</v>
      </c>
      <c r="E118" s="4">
        <v>1101803.6990793992</v>
      </c>
      <c r="F118" s="5">
        <v>4057812.2841089619</v>
      </c>
      <c r="G118" s="5">
        <f t="shared" si="16"/>
        <v>4057812284108.9619</v>
      </c>
      <c r="H118" s="113"/>
      <c r="I118" s="123" t="s">
        <v>8</v>
      </c>
      <c r="J118" s="115">
        <v>754378.97357987962</v>
      </c>
      <c r="K118" s="126" t="s">
        <v>8</v>
      </c>
      <c r="L118" s="116">
        <v>848407.21984688402</v>
      </c>
      <c r="M118" s="128" t="s">
        <v>6</v>
      </c>
      <c r="N118" s="117">
        <v>1370741.3597386612</v>
      </c>
      <c r="O118" s="9" t="s">
        <v>85</v>
      </c>
      <c r="P118" s="5">
        <v>3079167.4200976249</v>
      </c>
      <c r="Q118" s="4"/>
    </row>
    <row r="119" spans="1:21" ht="19.5" x14ac:dyDescent="0.35">
      <c r="A119" s="2">
        <v>7</v>
      </c>
      <c r="B119" s="3" t="s">
        <v>87</v>
      </c>
      <c r="C119" s="4">
        <v>560014.48416079127</v>
      </c>
      <c r="D119" s="4">
        <v>157977.53260402009</v>
      </c>
      <c r="E119" s="4">
        <v>609112.0701651061</v>
      </c>
      <c r="F119" s="5">
        <v>1327104.0869299173</v>
      </c>
      <c r="G119" s="5">
        <f t="shared" si="16"/>
        <v>1327104086929.9172</v>
      </c>
      <c r="H119" s="113"/>
      <c r="I119" s="123" t="s">
        <v>10</v>
      </c>
      <c r="J119" s="115">
        <v>606963.42742955277</v>
      </c>
      <c r="K119" s="126" t="s">
        <v>94</v>
      </c>
      <c r="L119" s="116">
        <v>670889.31603273866</v>
      </c>
      <c r="M119" s="128" t="s">
        <v>8</v>
      </c>
      <c r="N119" s="117">
        <v>1207490.4320194547</v>
      </c>
      <c r="O119" s="9" t="s">
        <v>7</v>
      </c>
      <c r="P119" s="5">
        <v>2974429.0972279413</v>
      </c>
      <c r="U119" s="4"/>
    </row>
    <row r="120" spans="1:21" ht="19.5" x14ac:dyDescent="0.35">
      <c r="A120" s="2">
        <v>0</v>
      </c>
      <c r="B120" s="3" t="s">
        <v>88</v>
      </c>
      <c r="C120" s="4">
        <v>584041.00175827218</v>
      </c>
      <c r="D120" s="4">
        <v>563592.7082312305</v>
      </c>
      <c r="E120" s="4">
        <v>1195124.2231653365</v>
      </c>
      <c r="F120" s="5">
        <v>2342757.9331548391</v>
      </c>
      <c r="G120" s="5">
        <f t="shared" si="16"/>
        <v>2342757933154.8389</v>
      </c>
      <c r="H120" s="113"/>
      <c r="I120" s="123" t="s">
        <v>85</v>
      </c>
      <c r="J120" s="115">
        <v>603735.9453276596</v>
      </c>
      <c r="K120" s="126" t="s">
        <v>85</v>
      </c>
      <c r="L120" s="116">
        <v>666391.32086370664</v>
      </c>
      <c r="M120" s="128" t="s">
        <v>88</v>
      </c>
      <c r="N120" s="117">
        <v>1195124.2231653365</v>
      </c>
      <c r="O120" s="9" t="s">
        <v>94</v>
      </c>
      <c r="P120" s="5">
        <v>2933433.1182904635</v>
      </c>
      <c r="R120" s="4"/>
    </row>
    <row r="121" spans="1:21" ht="19.5" x14ac:dyDescent="0.35">
      <c r="A121" s="2">
        <v>9</v>
      </c>
      <c r="B121" s="3" t="s">
        <v>89</v>
      </c>
      <c r="C121" s="4">
        <v>555057.93262481247</v>
      </c>
      <c r="D121" s="4">
        <v>192938.26511821814</v>
      </c>
      <c r="E121" s="4">
        <v>642023.39665787469</v>
      </c>
      <c r="F121" s="5">
        <v>1390019.5944009053</v>
      </c>
      <c r="G121" s="5">
        <f t="shared" si="16"/>
        <v>1390019594400.9053</v>
      </c>
      <c r="H121" s="113"/>
      <c r="I121" s="123" t="s">
        <v>88</v>
      </c>
      <c r="J121" s="115">
        <v>584041.00175827218</v>
      </c>
      <c r="K121" s="126" t="s">
        <v>4</v>
      </c>
      <c r="L121" s="116">
        <v>648344.90243431902</v>
      </c>
      <c r="M121" s="128" t="s">
        <v>5</v>
      </c>
      <c r="N121" s="117">
        <v>1101803.6990793992</v>
      </c>
      <c r="O121" s="9" t="s">
        <v>8</v>
      </c>
      <c r="P121" s="5">
        <v>2810276.6254462181</v>
      </c>
      <c r="R121" s="4"/>
    </row>
    <row r="122" spans="1:21" ht="19.5" x14ac:dyDescent="0.35">
      <c r="A122" s="2">
        <v>10</v>
      </c>
      <c r="B122" s="3" t="s">
        <v>95</v>
      </c>
      <c r="C122" s="4">
        <v>117986.47240751384</v>
      </c>
      <c r="D122" s="4">
        <v>1918883.7325767041</v>
      </c>
      <c r="E122" s="4">
        <v>8590527.6569178291</v>
      </c>
      <c r="F122" s="5">
        <v>10627397.861902047</v>
      </c>
      <c r="G122" s="5">
        <f t="shared" si="16"/>
        <v>10627397861902.047</v>
      </c>
      <c r="H122" s="113"/>
      <c r="I122" s="123" t="s">
        <v>87</v>
      </c>
      <c r="J122" s="115">
        <v>560014.48416079127</v>
      </c>
      <c r="K122" s="126" t="s">
        <v>88</v>
      </c>
      <c r="L122" s="116">
        <v>563592.7082312305</v>
      </c>
      <c r="M122" s="128" t="s">
        <v>93</v>
      </c>
      <c r="N122" s="117">
        <v>1041388.8855171092</v>
      </c>
      <c r="O122" s="9" t="s">
        <v>6</v>
      </c>
      <c r="P122" s="5">
        <v>2691445.9362876751</v>
      </c>
      <c r="U122" s="4"/>
    </row>
    <row r="123" spans="1:21" ht="19.5" x14ac:dyDescent="0.35">
      <c r="A123" s="2">
        <v>11</v>
      </c>
      <c r="B123" s="3" t="s">
        <v>90</v>
      </c>
      <c r="C123" s="4">
        <v>323810.10609369387</v>
      </c>
      <c r="D123" s="4">
        <v>227636.2713054237</v>
      </c>
      <c r="E123" s="4">
        <v>687802.99563272728</v>
      </c>
      <c r="F123" s="5">
        <v>1239249.3730318449</v>
      </c>
      <c r="G123" s="5">
        <f t="shared" si="16"/>
        <v>1239249373031.845</v>
      </c>
      <c r="H123" s="113"/>
      <c r="I123" s="123" t="s">
        <v>89</v>
      </c>
      <c r="J123" s="115">
        <v>555057.93262481247</v>
      </c>
      <c r="K123" s="126" t="s">
        <v>92</v>
      </c>
      <c r="L123" s="116">
        <v>503701.43623302894</v>
      </c>
      <c r="M123" s="128" t="s">
        <v>94</v>
      </c>
      <c r="N123" s="117">
        <v>1011381.6146511303</v>
      </c>
      <c r="O123" s="9" t="s">
        <v>93</v>
      </c>
      <c r="P123" s="5">
        <v>2606185.9494861388</v>
      </c>
      <c r="S123" s="4"/>
    </row>
    <row r="124" spans="1:21" ht="19.5" x14ac:dyDescent="0.35">
      <c r="A124" s="2">
        <v>12</v>
      </c>
      <c r="B124" s="3" t="s">
        <v>91</v>
      </c>
      <c r="C124" s="4">
        <v>424700.265281078</v>
      </c>
      <c r="D124" s="4">
        <v>169638.00392244547</v>
      </c>
      <c r="E124" s="4">
        <v>837228.51733351045</v>
      </c>
      <c r="F124" s="5">
        <v>1431566.786537034</v>
      </c>
      <c r="G124" s="5">
        <f t="shared" si="16"/>
        <v>1431566786537.0339</v>
      </c>
      <c r="H124" s="113"/>
      <c r="I124" s="123" t="s">
        <v>5</v>
      </c>
      <c r="J124" s="115">
        <v>552855.8109465196</v>
      </c>
      <c r="K124" s="126" t="s">
        <v>10</v>
      </c>
      <c r="L124" s="116">
        <v>427577.56482950132</v>
      </c>
      <c r="M124" s="128" t="s">
        <v>2</v>
      </c>
      <c r="N124" s="117">
        <v>955243.33859281347</v>
      </c>
      <c r="O124" s="9" t="s">
        <v>10</v>
      </c>
      <c r="P124" s="5">
        <v>2506753.939391966</v>
      </c>
      <c r="R124" s="4"/>
    </row>
    <row r="125" spans="1:21" ht="19.5" x14ac:dyDescent="0.35">
      <c r="A125" s="2">
        <v>13</v>
      </c>
      <c r="B125" s="3" t="s">
        <v>6</v>
      </c>
      <c r="C125" s="4">
        <v>1019502.8658652795</v>
      </c>
      <c r="D125" s="4">
        <v>301201.71068373474</v>
      </c>
      <c r="E125" s="4">
        <v>1370741.3597386612</v>
      </c>
      <c r="F125" s="5">
        <v>2691445.9362876751</v>
      </c>
      <c r="G125" s="5">
        <f t="shared" si="16"/>
        <v>2691445936287.6753</v>
      </c>
      <c r="H125" s="113"/>
      <c r="I125" s="123" t="s">
        <v>7</v>
      </c>
      <c r="J125" s="115">
        <v>533196.94247694325</v>
      </c>
      <c r="K125" s="126" t="s">
        <v>7</v>
      </c>
      <c r="L125" s="116">
        <v>358841.92853794573</v>
      </c>
      <c r="M125" s="128" t="s">
        <v>86</v>
      </c>
      <c r="N125" s="117">
        <v>902411.69582467317</v>
      </c>
      <c r="O125" s="9" t="s">
        <v>88</v>
      </c>
      <c r="P125" s="5">
        <v>2342757.9331548391</v>
      </c>
      <c r="T125" s="4"/>
    </row>
    <row r="126" spans="1:21" ht="19.5" x14ac:dyDescent="0.35">
      <c r="A126" s="2">
        <v>14</v>
      </c>
      <c r="B126" s="3" t="s">
        <v>7</v>
      </c>
      <c r="C126" s="4">
        <v>533196.94247694325</v>
      </c>
      <c r="D126" s="4">
        <v>358841.92853794573</v>
      </c>
      <c r="E126" s="4">
        <v>2082390.2262130522</v>
      </c>
      <c r="F126" s="5">
        <v>2974429.0972279413</v>
      </c>
      <c r="G126" s="5">
        <f t="shared" si="16"/>
        <v>2974429097227.9414</v>
      </c>
      <c r="H126" s="113"/>
      <c r="I126" s="123" t="s">
        <v>11</v>
      </c>
      <c r="J126" s="115">
        <v>532936.38612772711</v>
      </c>
      <c r="K126" s="126" t="s">
        <v>93</v>
      </c>
      <c r="L126" s="116">
        <v>334771.73659008858</v>
      </c>
      <c r="M126" s="128" t="s">
        <v>91</v>
      </c>
      <c r="N126" s="117">
        <v>837228.51733351045</v>
      </c>
      <c r="O126" s="9" t="s">
        <v>4</v>
      </c>
      <c r="P126" s="5">
        <v>2314948.8186567128</v>
      </c>
      <c r="T126" s="4"/>
    </row>
    <row r="127" spans="1:21" ht="19.5" x14ac:dyDescent="0.35">
      <c r="A127" s="2">
        <v>15</v>
      </c>
      <c r="B127" s="3" t="s">
        <v>92</v>
      </c>
      <c r="C127" s="4">
        <v>501132.11137580039</v>
      </c>
      <c r="D127" s="4">
        <v>503701.43623302894</v>
      </c>
      <c r="E127" s="4">
        <v>812943.82141709852</v>
      </c>
      <c r="F127" s="5">
        <v>1817777.369025928</v>
      </c>
      <c r="G127" s="5">
        <f t="shared" si="16"/>
        <v>1817777369025.928</v>
      </c>
      <c r="H127" s="113"/>
      <c r="I127" s="123" t="s">
        <v>9</v>
      </c>
      <c r="J127" s="115">
        <v>506997.30077706551</v>
      </c>
      <c r="K127" s="126" t="s">
        <v>86</v>
      </c>
      <c r="L127" s="116">
        <v>311657.16644230153</v>
      </c>
      <c r="M127" s="128" t="s">
        <v>9</v>
      </c>
      <c r="N127" s="117">
        <v>822338.45237984776</v>
      </c>
      <c r="O127" s="9" t="s">
        <v>92</v>
      </c>
      <c r="P127" s="5">
        <v>1817777.369025928</v>
      </c>
      <c r="S127" s="4"/>
    </row>
    <row r="128" spans="1:21" ht="19.5" x14ac:dyDescent="0.35">
      <c r="A128" s="2">
        <v>16</v>
      </c>
      <c r="B128" s="3" t="s">
        <v>93</v>
      </c>
      <c r="C128" s="4">
        <v>1230025.327378941</v>
      </c>
      <c r="D128" s="4">
        <v>334771.73659008858</v>
      </c>
      <c r="E128" s="4">
        <v>1041388.8855171092</v>
      </c>
      <c r="F128" s="5">
        <v>2606185.9494861388</v>
      </c>
      <c r="G128" s="5">
        <f t="shared" si="16"/>
        <v>2606185949486.1387</v>
      </c>
      <c r="H128" s="113"/>
      <c r="I128" s="123" t="s">
        <v>92</v>
      </c>
      <c r="J128" s="115">
        <v>501132.11137580039</v>
      </c>
      <c r="K128" s="126" t="s">
        <v>6</v>
      </c>
      <c r="L128" s="116">
        <v>301201.71068373474</v>
      </c>
      <c r="M128" s="128" t="s">
        <v>92</v>
      </c>
      <c r="N128" s="117">
        <v>812943.82141709852</v>
      </c>
      <c r="O128" s="9" t="s">
        <v>86</v>
      </c>
      <c r="P128" s="5">
        <v>1641326.6560644226</v>
      </c>
    </row>
    <row r="129" spans="1:22" ht="19.5" x14ac:dyDescent="0.35">
      <c r="A129" s="2">
        <v>17</v>
      </c>
      <c r="B129" s="3" t="s">
        <v>8</v>
      </c>
      <c r="C129" s="4">
        <v>754378.97357987962</v>
      </c>
      <c r="D129" s="4">
        <v>848407.21984688402</v>
      </c>
      <c r="E129" s="4">
        <v>1207490.4320194547</v>
      </c>
      <c r="F129" s="5">
        <v>2810276.6254462181</v>
      </c>
      <c r="G129" s="5">
        <f t="shared" si="16"/>
        <v>2810276625446.2183</v>
      </c>
      <c r="H129" s="113"/>
      <c r="I129" s="123" t="s">
        <v>12</v>
      </c>
      <c r="J129" s="115">
        <v>429613.99028121855</v>
      </c>
      <c r="K129" s="126" t="s">
        <v>90</v>
      </c>
      <c r="L129" s="116">
        <v>227636.2713054237</v>
      </c>
      <c r="M129" s="128" t="s">
        <v>90</v>
      </c>
      <c r="N129" s="117">
        <v>687802.99563272728</v>
      </c>
      <c r="O129" s="9" t="s">
        <v>9</v>
      </c>
      <c r="P129" s="5">
        <v>1469983.4703704752</v>
      </c>
      <c r="R129" s="4"/>
    </row>
    <row r="130" spans="1:22" ht="19.5" x14ac:dyDescent="0.35">
      <c r="A130" s="2">
        <v>18</v>
      </c>
      <c r="B130" s="3" t="s">
        <v>94</v>
      </c>
      <c r="C130" s="4">
        <v>1251162.1876065943</v>
      </c>
      <c r="D130" s="4">
        <v>670889.31603273866</v>
      </c>
      <c r="E130" s="4">
        <v>1011381.6146511303</v>
      </c>
      <c r="F130" s="5">
        <v>2933433.1182904635</v>
      </c>
      <c r="G130" s="5">
        <f t="shared" si="16"/>
        <v>2933433118290.4634</v>
      </c>
      <c r="H130" s="113"/>
      <c r="I130" s="123" t="s">
        <v>86</v>
      </c>
      <c r="J130" s="115">
        <v>427257.79379744793</v>
      </c>
      <c r="K130" s="126" t="s">
        <v>89</v>
      </c>
      <c r="L130" s="116">
        <v>192938.26511821814</v>
      </c>
      <c r="M130" s="128" t="s">
        <v>89</v>
      </c>
      <c r="N130" s="117">
        <v>642023.39665787469</v>
      </c>
      <c r="O130" s="9" t="s">
        <v>91</v>
      </c>
      <c r="P130" s="5">
        <v>1431566.786537034</v>
      </c>
    </row>
    <row r="131" spans="1:22" ht="19.5" x14ac:dyDescent="0.35">
      <c r="A131" s="2">
        <v>19</v>
      </c>
      <c r="B131" s="3" t="s">
        <v>9</v>
      </c>
      <c r="C131" s="4">
        <v>506997.30077706551</v>
      </c>
      <c r="D131" s="4">
        <v>140647.71721356179</v>
      </c>
      <c r="E131" s="4">
        <v>822338.45237984776</v>
      </c>
      <c r="F131" s="5">
        <v>1469983.4703704752</v>
      </c>
      <c r="G131" s="5">
        <f t="shared" si="16"/>
        <v>1469983470370.4751</v>
      </c>
      <c r="H131" s="113"/>
      <c r="I131" s="123" t="s">
        <v>91</v>
      </c>
      <c r="J131" s="115">
        <v>424700.265281078</v>
      </c>
      <c r="K131" s="126" t="s">
        <v>91</v>
      </c>
      <c r="L131" s="116">
        <v>169638.00392244547</v>
      </c>
      <c r="M131" s="128" t="s">
        <v>3</v>
      </c>
      <c r="N131" s="117">
        <v>632986.68758271821</v>
      </c>
      <c r="O131" s="9" t="s">
        <v>89</v>
      </c>
      <c r="P131" s="5">
        <v>1390019.5944009053</v>
      </c>
      <c r="R131" s="4"/>
    </row>
    <row r="132" spans="1:22" ht="19.5" x14ac:dyDescent="0.35">
      <c r="A132" s="2">
        <v>20</v>
      </c>
      <c r="B132" s="174" t="s">
        <v>10</v>
      </c>
      <c r="C132" s="4">
        <v>606963.42742955277</v>
      </c>
      <c r="D132" s="4">
        <v>427577.56482950132</v>
      </c>
      <c r="E132" s="4">
        <v>1472212.947132912</v>
      </c>
      <c r="F132" s="5">
        <v>2506753.939391966</v>
      </c>
      <c r="G132" s="5">
        <f t="shared" si="16"/>
        <v>2506753939391.9658</v>
      </c>
      <c r="H132" s="113"/>
      <c r="I132" s="123" t="s">
        <v>90</v>
      </c>
      <c r="J132" s="115">
        <v>323810.10609369387</v>
      </c>
      <c r="K132" s="126" t="s">
        <v>12</v>
      </c>
      <c r="L132" s="116">
        <v>163360.52040977724</v>
      </c>
      <c r="M132" s="128" t="s">
        <v>4</v>
      </c>
      <c r="N132" s="117">
        <v>612299.74545844004</v>
      </c>
      <c r="O132" s="9" t="s">
        <v>87</v>
      </c>
      <c r="P132" s="5">
        <v>1327104.0869299173</v>
      </c>
      <c r="Q132" s="4"/>
    </row>
    <row r="133" spans="1:22" ht="19.5" x14ac:dyDescent="0.35">
      <c r="A133" s="2">
        <v>21</v>
      </c>
      <c r="B133" s="3" t="s">
        <v>11</v>
      </c>
      <c r="C133" s="4">
        <v>532936.38612772711</v>
      </c>
      <c r="D133" s="4">
        <v>2942581.5258044298</v>
      </c>
      <c r="E133" s="4">
        <v>1635065.7825410713</v>
      </c>
      <c r="F133" s="5">
        <v>5110583.6944732284</v>
      </c>
      <c r="G133" s="5">
        <f t="shared" si="16"/>
        <v>5110583694473.2285</v>
      </c>
      <c r="H133" s="113"/>
      <c r="I133" s="123" t="s">
        <v>3</v>
      </c>
      <c r="J133" s="115">
        <v>223285.17139773461</v>
      </c>
      <c r="K133" s="126" t="s">
        <v>87</v>
      </c>
      <c r="L133" s="116">
        <v>157977.53260402009</v>
      </c>
      <c r="M133" s="128" t="s">
        <v>87</v>
      </c>
      <c r="N133" s="117">
        <v>609112.0701651061</v>
      </c>
      <c r="O133" s="9" t="s">
        <v>90</v>
      </c>
      <c r="P133" s="5">
        <v>1239249.3730318449</v>
      </c>
    </row>
    <row r="134" spans="1:22" ht="19.5" x14ac:dyDescent="0.35">
      <c r="A134" s="2">
        <v>22</v>
      </c>
      <c r="B134" s="3" t="s">
        <v>12</v>
      </c>
      <c r="C134" s="4">
        <v>429613.99028121855</v>
      </c>
      <c r="D134" s="4">
        <v>163360.52040977724</v>
      </c>
      <c r="E134" s="4">
        <v>507483.51242737635</v>
      </c>
      <c r="F134" s="5">
        <v>1100458.0231183721</v>
      </c>
      <c r="G134" s="5">
        <f t="shared" si="16"/>
        <v>1100458023118.3721</v>
      </c>
      <c r="H134" s="113"/>
      <c r="I134" s="123" t="s">
        <v>95</v>
      </c>
      <c r="J134" s="115">
        <v>117986.47240751384</v>
      </c>
      <c r="K134" s="126" t="s">
        <v>9</v>
      </c>
      <c r="L134" s="116">
        <v>140647.71721356179</v>
      </c>
      <c r="M134" s="128" t="s">
        <v>12</v>
      </c>
      <c r="N134" s="117">
        <v>507483.51242737635</v>
      </c>
      <c r="O134" s="9" t="s">
        <v>12</v>
      </c>
      <c r="P134" s="5">
        <v>1100458.0231183721</v>
      </c>
    </row>
    <row r="135" spans="1:22" s="9" customFormat="1" ht="19.5" x14ac:dyDescent="0.35">
      <c r="A135" s="120"/>
      <c r="B135" s="3" t="s">
        <v>120</v>
      </c>
      <c r="C135" s="5">
        <f>SUM(C113:C134)</f>
        <v>13615905.797048425</v>
      </c>
      <c r="D135" s="5">
        <f t="shared" ref="D135:F135" si="17">SUM(D113:D134)</f>
        <v>19614578.259368833</v>
      </c>
      <c r="E135" s="5">
        <f t="shared" si="17"/>
        <v>30539041.214354396</v>
      </c>
      <c r="F135" s="5">
        <f t="shared" si="17"/>
        <v>63769525.270771645</v>
      </c>
      <c r="G135" s="5">
        <f>SUM(G113:G134)</f>
        <v>63769525270771.656</v>
      </c>
      <c r="H135" s="113"/>
      <c r="J135" s="5">
        <f>SUM(J113:J134)</f>
        <v>13615905.797048431</v>
      </c>
      <c r="K135" s="5"/>
      <c r="L135" s="5">
        <f t="shared" ref="L135:P135" si="18">SUM(L113:L134)</f>
        <v>19614578.259368829</v>
      </c>
      <c r="M135" s="5"/>
      <c r="N135" s="5">
        <f t="shared" si="18"/>
        <v>30539041.214354388</v>
      </c>
      <c r="O135" s="5"/>
      <c r="P135" s="5">
        <f t="shared" si="18"/>
        <v>63769525.270771645</v>
      </c>
      <c r="Q135" s="8"/>
      <c r="R135" s="8"/>
      <c r="S135" s="8"/>
      <c r="T135" s="8"/>
      <c r="U135" s="8"/>
    </row>
    <row r="136" spans="1:22" s="163" customFormat="1" ht="19.5" x14ac:dyDescent="0.35">
      <c r="B136" s="164" t="s">
        <v>116</v>
      </c>
      <c r="C136" s="171">
        <v>23952554.203355622</v>
      </c>
      <c r="D136" s="171">
        <v>25639902.27518227</v>
      </c>
      <c r="E136" s="159">
        <f>F136-(C136+D136)</f>
        <v>64119178.131462112</v>
      </c>
      <c r="F136" s="159">
        <v>113711634.61</v>
      </c>
      <c r="G136" s="165">
        <f>F136*1000000</f>
        <v>113711634610000</v>
      </c>
      <c r="H136" s="166"/>
      <c r="V136" s="163" t="s">
        <v>107</v>
      </c>
    </row>
    <row r="137" spans="1:22" s="158" customFormat="1" ht="19.5" x14ac:dyDescent="0.35">
      <c r="B137" s="3" t="s">
        <v>119</v>
      </c>
      <c r="C137" s="172">
        <f t="shared" ref="C137:E137" si="19">C135/C136*100</f>
        <v>56.845318797528954</v>
      </c>
      <c r="D137" s="172">
        <f t="shared" si="19"/>
        <v>76.500206782591547</v>
      </c>
      <c r="E137" s="172">
        <f t="shared" si="19"/>
        <v>47.628559978951827</v>
      </c>
      <c r="F137" s="172">
        <f>F135/F136*100</f>
        <v>56.080035688066388</v>
      </c>
      <c r="G137" s="173"/>
      <c r="H137" s="167"/>
      <c r="I137" s="163"/>
      <c r="K137" s="163"/>
      <c r="M137" s="163"/>
      <c r="O137" s="163"/>
    </row>
    <row r="139" spans="1:22" x14ac:dyDescent="0.25">
      <c r="G139" s="7"/>
    </row>
  </sheetData>
  <sortState ref="B113:F134">
    <sortCondition ref="B113:B134"/>
  </sortState>
  <mergeCells count="26">
    <mergeCell ref="A1:F1"/>
    <mergeCell ref="A29:F29"/>
    <mergeCell ref="A56:F56"/>
    <mergeCell ref="A83:F83"/>
    <mergeCell ref="A111:F111"/>
    <mergeCell ref="C2:F2"/>
    <mergeCell ref="O3:P3"/>
    <mergeCell ref="I30:J30"/>
    <mergeCell ref="K30:L30"/>
    <mergeCell ref="M30:N30"/>
    <mergeCell ref="O30:P30"/>
    <mergeCell ref="I3:J3"/>
    <mergeCell ref="K3:L3"/>
    <mergeCell ref="M3:N3"/>
    <mergeCell ref="I112:J112"/>
    <mergeCell ref="K112:L112"/>
    <mergeCell ref="M112:N112"/>
    <mergeCell ref="O112:P112"/>
    <mergeCell ref="I57:J57"/>
    <mergeCell ref="K57:L57"/>
    <mergeCell ref="M57:N57"/>
    <mergeCell ref="O57:P57"/>
    <mergeCell ref="I84:J84"/>
    <mergeCell ref="K84:L84"/>
    <mergeCell ref="M84:N84"/>
    <mergeCell ref="O84:P8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48A8-EC9A-40B4-820D-33C4DFC2450E}">
  <dimension ref="A1:X4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7.7109375" style="14" customWidth="1"/>
    <col min="2" max="2" width="13.7109375" bestFit="1" customWidth="1"/>
    <col min="3" max="3" width="12.5703125" bestFit="1" customWidth="1"/>
    <col min="4" max="4" width="12.140625" customWidth="1"/>
    <col min="5" max="7" width="9.5703125" bestFit="1" customWidth="1"/>
    <col min="11" max="11" width="9.5703125" bestFit="1" customWidth="1"/>
    <col min="13" max="13" width="11.5703125" bestFit="1" customWidth="1"/>
    <col min="14" max="15" width="9.5703125" bestFit="1" customWidth="1"/>
    <col min="16" max="16" width="9.28515625" bestFit="1" customWidth="1"/>
    <col min="17" max="21" width="9.5703125" bestFit="1" customWidth="1"/>
    <col min="22" max="22" width="9.28515625" bestFit="1" customWidth="1"/>
    <col min="23" max="23" width="11.28515625" customWidth="1"/>
    <col min="24" max="24" width="14.140625" style="150" customWidth="1"/>
  </cols>
  <sheetData>
    <row r="1" spans="1:24" x14ac:dyDescent="0.25">
      <c r="C1" s="183" t="s">
        <v>76</v>
      </c>
      <c r="D1" s="183"/>
      <c r="E1" s="183"/>
      <c r="F1" s="183"/>
      <c r="G1" s="183"/>
      <c r="H1" s="183"/>
      <c r="I1" s="183"/>
      <c r="J1" s="183"/>
      <c r="K1" s="183"/>
      <c r="X1" s="145"/>
    </row>
    <row r="2" spans="1:24" s="9" customFormat="1" x14ac:dyDescent="0.25">
      <c r="A2" s="13">
        <v>2013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9" t="s">
        <v>85</v>
      </c>
      <c r="N2" s="9" t="s">
        <v>86</v>
      </c>
      <c r="O2" s="9" t="s">
        <v>87</v>
      </c>
      <c r="P2" s="9" t="s">
        <v>88</v>
      </c>
      <c r="Q2" s="9" t="s">
        <v>89</v>
      </c>
      <c r="R2" s="9" t="s">
        <v>90</v>
      </c>
      <c r="S2" s="9" t="s">
        <v>91</v>
      </c>
      <c r="T2" s="9" t="s">
        <v>92</v>
      </c>
      <c r="U2" s="9" t="s">
        <v>93</v>
      </c>
      <c r="V2" s="9" t="s">
        <v>94</v>
      </c>
      <c r="W2" s="9" t="s">
        <v>95</v>
      </c>
      <c r="X2" s="146" t="s">
        <v>103</v>
      </c>
    </row>
    <row r="3" spans="1:24" x14ac:dyDescent="0.25">
      <c r="A3" s="15" t="s">
        <v>72</v>
      </c>
      <c r="B3" s="11">
        <f>'Sub_Sector STATE SHARES'!B11/'Sub_Sector STATE SHARES'!B58*100</f>
        <v>67.264635364116785</v>
      </c>
      <c r="C3" s="11">
        <f>'Sub_Sector STATE SHARES'!C11/'Sub_Sector STATE SHARES'!C58*100</f>
        <v>77.067715558763268</v>
      </c>
      <c r="D3" s="11">
        <f>'Sub_Sector STATE SHARES'!D11/'Sub_Sector STATE SHARES'!C58</f>
        <v>0</v>
      </c>
      <c r="E3" s="11">
        <f>'Sub_Sector STATE SHARES'!E11/'Sub_Sector STATE SHARES'!E58*100</f>
        <v>58.100911944816261</v>
      </c>
      <c r="F3" s="11">
        <f>'Sub_Sector STATE SHARES'!F11/'Sub_Sector STATE SHARES'!F58*100</f>
        <v>0</v>
      </c>
      <c r="G3" s="11">
        <f>'Sub_Sector STATE SHARES'!G11/'Sub_Sector STATE SHARES'!G58*100</f>
        <v>0</v>
      </c>
      <c r="H3" s="11">
        <f>'Sub_Sector STATE SHARES'!H11/'Sub_Sector STATE SHARES'!H58*100</f>
        <v>0</v>
      </c>
      <c r="I3" s="11">
        <f>'Sub_Sector STATE SHARES'!I11/'Sub_Sector STATE SHARES'!I58*100</f>
        <v>0</v>
      </c>
      <c r="J3" s="11">
        <f>'Sub_Sector STATE SHARES'!J11/'Sub_Sector STATE SHARES'!J58*100</f>
        <v>0</v>
      </c>
      <c r="K3" s="11">
        <f>'Sub_Sector STATE SHARES'!K11/'Sub_Sector STATE SHARES'!K58*100</f>
        <v>57.479192483042254</v>
      </c>
      <c r="L3" s="11">
        <f>'Sub_Sector STATE SHARES'!L11/'Sub_Sector STATE SHARES'!L58*100</f>
        <v>0</v>
      </c>
      <c r="M3" s="11">
        <f>'Sub_Sector STATE SHARES'!N11/'Sub_Sector STATE SHARES'!N58*100</f>
        <v>0</v>
      </c>
      <c r="N3" s="11">
        <f>'Sub_Sector STATE SHARES'!O11/'Sub_Sector STATE SHARES'!O58*100</f>
        <v>0</v>
      </c>
      <c r="O3" s="11">
        <f>'Sub_Sector STATE SHARES'!P11/'Sub_Sector STATE SHARES'!P58*100</f>
        <v>0</v>
      </c>
      <c r="P3" s="11">
        <f>'Sub_Sector STATE SHARES'!Q11/'Sub_Sector STATE SHARES'!Q58*100</f>
        <v>14.280970864944095</v>
      </c>
      <c r="Q3" s="11">
        <f>'Sub_Sector STATE SHARES'!R11/'Sub_Sector STATE SHARES'!R58*100</f>
        <v>0</v>
      </c>
      <c r="R3" s="11">
        <f>'Sub_Sector STATE SHARES'!S11/'Sub_Sector STATE SHARES'!S58*100</f>
        <v>0</v>
      </c>
      <c r="S3" s="11">
        <f>'Sub_Sector STATE SHARES'!T11/'Sub_Sector STATE SHARES'!T58*100</f>
        <v>0</v>
      </c>
      <c r="T3" s="11">
        <f>'Sub_Sector STATE SHARES'!U11/'Sub_Sector STATE SHARES'!U58*100</f>
        <v>0</v>
      </c>
      <c r="U3" s="11">
        <f>'Sub_Sector STATE SHARES'!V11/'Sub_Sector STATE SHARES'!V58*100</f>
        <v>0</v>
      </c>
      <c r="V3" s="11">
        <f>'Sub_Sector STATE SHARES'!W11/'Sub_Sector STATE SHARES'!W58*100</f>
        <v>21.786169579391775</v>
      </c>
      <c r="W3" s="11">
        <f>'Sub_Sector STATE SHARES'!X11/'Sub_Sector STATE SHARES'!X58*100</f>
        <v>0</v>
      </c>
      <c r="X3" s="147">
        <f>'Sub_Sector STATE SHARES'!Y11/'Sub_Sector STATE SHARES'!Y58*100</f>
        <v>3.1484469873383927</v>
      </c>
    </row>
    <row r="4" spans="1:24" x14ac:dyDescent="0.25">
      <c r="A4" s="15" t="s">
        <v>74</v>
      </c>
      <c r="B4" s="11">
        <f>('Sub_Sector STATE SHARES'!B58-'Sub_Sector STATE SHARES'!B10)/'Sub_Sector STATE SHARES'!B58*100</f>
        <v>32.709193714603238</v>
      </c>
      <c r="C4" s="11">
        <f>('Sub_Sector STATE SHARES'!C58-'Sub_Sector STATE SHARES'!C10)/'Sub_Sector STATE SHARES'!C58*100</f>
        <v>22.910817812134777</v>
      </c>
      <c r="D4" s="11">
        <f>'Sub_Sector STATE SHARES'!C58/'Sub_Sector STATE SHARES'!C58*100</f>
        <v>100</v>
      </c>
      <c r="E4" s="11">
        <f>('Sub_Sector STATE SHARES'!E58-'Sub_Sector STATE SHARES'!E10)/'Sub_Sector STATE SHARES'!E58*100</f>
        <v>41.866307674583496</v>
      </c>
      <c r="F4" s="11">
        <v>100</v>
      </c>
      <c r="G4" s="11">
        <v>100</v>
      </c>
      <c r="H4" s="11">
        <v>100</v>
      </c>
      <c r="I4" s="11">
        <v>100</v>
      </c>
      <c r="J4" s="11">
        <v>100</v>
      </c>
      <c r="K4" s="11">
        <f>('Sub_Sector STATE SHARES'!K58-'Sub_Sector STATE SHARES'!K11)/'Sub_Sector STATE SHARES'!K58*100</f>
        <v>42.520807516957746</v>
      </c>
      <c r="L4" s="11">
        <v>100</v>
      </c>
      <c r="M4" s="11">
        <v>100</v>
      </c>
      <c r="N4" s="11">
        <v>100</v>
      </c>
      <c r="O4" s="11">
        <v>100</v>
      </c>
      <c r="P4" s="11">
        <f>100-P3</f>
        <v>85.719029135055905</v>
      </c>
      <c r="Q4" s="11">
        <v>100</v>
      </c>
      <c r="R4" s="11">
        <v>100</v>
      </c>
      <c r="S4" s="11">
        <v>100</v>
      </c>
      <c r="T4" s="11">
        <v>100</v>
      </c>
      <c r="U4" s="11">
        <v>100</v>
      </c>
      <c r="V4" s="11">
        <f>100-V3</f>
        <v>78.213830420608218</v>
      </c>
      <c r="W4" s="11">
        <f>100-W3</f>
        <v>100</v>
      </c>
      <c r="X4" s="147">
        <f>100-X3</f>
        <v>96.851553012661611</v>
      </c>
    </row>
    <row r="5" spans="1:24" s="9" customFormat="1" x14ac:dyDescent="0.25">
      <c r="A5" s="16" t="s">
        <v>13</v>
      </c>
      <c r="B5" s="12">
        <f>SUM(B3:B4)</f>
        <v>99.97382907872003</v>
      </c>
      <c r="C5" s="12">
        <f t="shared" ref="C5:X5" si="0">SUM(C3:C4)</f>
        <v>99.978533370898049</v>
      </c>
      <c r="D5" s="12">
        <f t="shared" si="0"/>
        <v>100</v>
      </c>
      <c r="E5" s="12">
        <f t="shared" si="0"/>
        <v>99.967219619399756</v>
      </c>
      <c r="F5" s="12">
        <f t="shared" si="0"/>
        <v>100</v>
      </c>
      <c r="G5" s="12">
        <f t="shared" si="0"/>
        <v>100</v>
      </c>
      <c r="H5" s="12">
        <f t="shared" si="0"/>
        <v>100</v>
      </c>
      <c r="I5" s="12">
        <f t="shared" si="0"/>
        <v>100</v>
      </c>
      <c r="J5" s="12">
        <f t="shared" si="0"/>
        <v>100</v>
      </c>
      <c r="K5" s="12">
        <f t="shared" si="0"/>
        <v>100</v>
      </c>
      <c r="L5" s="12">
        <f t="shared" si="0"/>
        <v>100</v>
      </c>
      <c r="M5" s="12">
        <f t="shared" si="0"/>
        <v>100</v>
      </c>
      <c r="N5" s="12">
        <f t="shared" si="0"/>
        <v>100</v>
      </c>
      <c r="O5" s="12">
        <f t="shared" si="0"/>
        <v>100</v>
      </c>
      <c r="P5" s="12">
        <f t="shared" si="0"/>
        <v>100</v>
      </c>
      <c r="Q5" s="12">
        <f t="shared" si="0"/>
        <v>100</v>
      </c>
      <c r="R5" s="12">
        <f t="shared" si="0"/>
        <v>100</v>
      </c>
      <c r="S5" s="12">
        <f t="shared" si="0"/>
        <v>100</v>
      </c>
      <c r="T5" s="12">
        <f t="shared" si="0"/>
        <v>100</v>
      </c>
      <c r="U5" s="12">
        <f t="shared" si="0"/>
        <v>100</v>
      </c>
      <c r="V5" s="12">
        <f t="shared" si="0"/>
        <v>100</v>
      </c>
      <c r="W5" s="12">
        <f t="shared" si="0"/>
        <v>100</v>
      </c>
      <c r="X5" s="148">
        <f t="shared" si="0"/>
        <v>100</v>
      </c>
    </row>
    <row r="6" spans="1:24" x14ac:dyDescent="0.25">
      <c r="A6" s="15" t="s">
        <v>73</v>
      </c>
      <c r="B6" s="11">
        <f>' 3 MAIN Sector_Summary'!C4/' 3 MAIN Sector_Summary'!F4*100</f>
        <v>14.553890104758299</v>
      </c>
      <c r="C6" s="11">
        <f>' 3 MAIN Sector_Summary'!C5/' 3 MAIN Sector_Summary'!F5*100</f>
        <v>25.565655700357436</v>
      </c>
      <c r="D6" s="11">
        <f>' 3 MAIN Sector_Summary'!C6/' 3 MAIN Sector_Summary'!F6*100</f>
        <v>32.71639220362735</v>
      </c>
      <c r="E6" s="11">
        <f>' 3 MAIN Sector_Summary'!C7/' 3 MAIN Sector_Summary'!F7*100</f>
        <v>5.8290572769035638</v>
      </c>
      <c r="F6" s="11">
        <f>' 3 MAIN Sector_Summary'!C8/' 3 MAIN Sector_Summary'!F8*100</f>
        <v>26.753109703776495</v>
      </c>
      <c r="G6" s="11">
        <f>' 3 MAIN Sector_Summary'!C9/' 3 MAIN Sector_Summary'!F9*100</f>
        <v>9.5309603556041402</v>
      </c>
      <c r="H6" s="11">
        <f>' 3 MAIN Sector_Summary'!C10/' 3 MAIN Sector_Summary'!F10*100</f>
        <v>46.844735628366159</v>
      </c>
      <c r="I6" s="11">
        <f>' 3 MAIN Sector_Summary'!C11/' 3 MAIN Sector_Summary'!F11*100</f>
        <v>24.917547651723073</v>
      </c>
      <c r="J6" s="11">
        <f>' 3 MAIN Sector_Summary'!C12/' 3 MAIN Sector_Summary'!F12*100</f>
        <v>46.187832840208287</v>
      </c>
      <c r="K6" s="11">
        <f>' 3 MAIN Sector_Summary'!C13/' 3 MAIN Sector_Summary'!F13*100</f>
        <v>1.2942821194129228</v>
      </c>
      <c r="L6" s="11">
        <f>' 3 MAIN Sector_Summary'!C14/' 3 MAIN Sector_Summary'!F14*100</f>
        <v>25.263849877547862</v>
      </c>
      <c r="M6" s="11">
        <f>'Sub_Sector STATE SHARES'!N5/'Sub_Sector STATE SHARES'!N58 *100</f>
        <v>25.565655700357436</v>
      </c>
      <c r="N6" s="11">
        <f>'Sub_Sector STATE SHARES'!O5/'Sub_Sector STATE SHARES'!O58 *100</f>
        <v>32.716392203627343</v>
      </c>
      <c r="O6" s="11">
        <f>'Sub_Sector STATE SHARES'!P5/'Sub_Sector STATE SHARES'!P58 *100</f>
        <v>46.844735628366145</v>
      </c>
      <c r="P6" s="11">
        <f>'Sub_Sector STATE SHARES'!Q5/'Sub_Sector STATE SHARES'!Q58 *100</f>
        <v>24.917547651723083</v>
      </c>
      <c r="Q6" s="11">
        <f>'Sub_Sector STATE SHARES'!R5/'Sub_Sector STATE SHARES'!R58 *100</f>
        <v>46.187832840208301</v>
      </c>
      <c r="R6" s="11">
        <f>'Sub_Sector STATE SHARES'!S5/'Sub_Sector STATE SHARES'!S58 *100</f>
        <v>25.263849877547862</v>
      </c>
      <c r="S6" s="11">
        <f>'Sub_Sector STATE SHARES'!T5/'Sub_Sector STATE SHARES'!T58 *100</f>
        <v>31.369933653695597</v>
      </c>
      <c r="T6" s="11">
        <f>'Sub_Sector STATE SHARES'!U5/'Sub_Sector STATE SHARES'!U58 *100</f>
        <v>29.481050345974285</v>
      </c>
      <c r="U6" s="11">
        <f>'Sub_Sector STATE SHARES'!V5/'Sub_Sector STATE SHARES'!V58 *100</f>
        <v>44.530659755104054</v>
      </c>
      <c r="V6" s="11">
        <f>'Sub_Sector STATE SHARES'!W5/'Sub_Sector STATE SHARES'!W58 *100</f>
        <v>37.025291260813106</v>
      </c>
      <c r="W6" s="11">
        <f>'Sub_Sector STATE SHARES'!X5/'Sub_Sector STATE SHARES'!X58 *100</f>
        <v>1.2942821194129226</v>
      </c>
      <c r="X6" s="147">
        <f>'Sub_Sector STATE SHARES'!Y5/'Sub_Sector STATE SHARES'!Y58 *100</f>
        <v>22.015278122400858</v>
      </c>
    </row>
    <row r="7" spans="1:24" x14ac:dyDescent="0.25">
      <c r="A7" s="15" t="s">
        <v>68</v>
      </c>
      <c r="B7" s="11">
        <f>' 3 MAIN Sector_Summary'!D4/' 3 MAIN Sector_Summary'!F4*100</f>
        <v>71.156912972829417</v>
      </c>
      <c r="C7" s="11">
        <f>' 3 MAIN Sector_Summary'!D5/' 3 MAIN Sector_Summary'!F5*100</f>
        <v>16.824347492851714</v>
      </c>
      <c r="D7" s="11">
        <f>' 3 MAIN Sector_Summary'!D6/' 3 MAIN Sector_Summary'!F6*100</f>
        <v>14.94001618308975</v>
      </c>
      <c r="E7" s="11">
        <f>' 3 MAIN Sector_Summary'!D7/' 3 MAIN Sector_Summary'!F7*100</f>
        <v>80.435924078276983</v>
      </c>
      <c r="F7" s="11">
        <f>' 3 MAIN Sector_Summary'!D8/' 3 MAIN Sector_Summary'!F8*100</f>
        <v>29.400832232367939</v>
      </c>
      <c r="G7" s="11">
        <f>' 3 MAIN Sector_Summary'!D9/' 3 MAIN Sector_Summary'!F9*100</f>
        <v>71.703973819765736</v>
      </c>
      <c r="H7" s="11">
        <f>' 3 MAIN Sector_Summary'!D10/' 3 MAIN Sector_Summary'!F10*100</f>
        <v>14.071253765559957</v>
      </c>
      <c r="I7" s="11">
        <f>' 3 MAIN Sector_Summary'!D11/' 3 MAIN Sector_Summary'!F11*100</f>
        <v>27.023372104895788</v>
      </c>
      <c r="J7" s="11">
        <f>' 3 MAIN Sector_Summary'!D12/' 3 MAIN Sector_Summary'!F12*100</f>
        <v>13.822980403442214</v>
      </c>
      <c r="K7" s="11">
        <f>' 3 MAIN Sector_Summary'!D13/' 3 MAIN Sector_Summary'!F13*100</f>
        <v>13.995806580795319</v>
      </c>
      <c r="L7" s="11">
        <f>' 3 MAIN Sector_Summary'!D14/' 3 MAIN Sector_Summary'!F14*100</f>
        <v>18.561063017316563</v>
      </c>
      <c r="M7" s="11">
        <f>('Sub_Sector STATE SHARES'!N10+'Sub_Sector STATE SHARES'!N15)/'Sub_Sector STATE SHARES'!N58*100</f>
        <v>11.874230010173852</v>
      </c>
      <c r="N7" s="11">
        <f>('Sub_Sector STATE SHARES'!O10+'Sub_Sector STATE SHARES'!O15)/'Sub_Sector STATE SHARES'!O58*100</f>
        <v>11.12273095560453</v>
      </c>
      <c r="O7" s="11">
        <f>('Sub_Sector STATE SHARES'!P10+'Sub_Sector STATE SHARES'!P15)/'Sub_Sector STATE SHARES'!P58*100</f>
        <v>9.8493074908859395</v>
      </c>
      <c r="P7" s="11">
        <f>('Sub_Sector STATE SHARES'!Q10+'Sub_Sector STATE SHARES'!Q15)/'Sub_Sector STATE SHARES'!Q58*100</f>
        <v>24.716349961027479</v>
      </c>
      <c r="Q7" s="11">
        <f>('Sub_Sector STATE SHARES'!R10+'Sub_Sector STATE SHARES'!R15)/'Sub_Sector STATE SHARES'!R58*100</f>
        <v>11.786191066373885</v>
      </c>
      <c r="R7" s="11">
        <f>('Sub_Sector STATE SHARES'!S10+'Sub_Sector STATE SHARES'!S15)/'Sub_Sector STATE SHARES'!S58*100</f>
        <v>13.272985527930892</v>
      </c>
      <c r="S7" s="11">
        <f>('Sub_Sector STATE SHARES'!T10+'Sub_Sector STATE SHARES'!T15)/'Sub_Sector STATE SHARES'!T58*100</f>
        <v>7.549258293339828</v>
      </c>
      <c r="T7" s="11">
        <f>('Sub_Sector STATE SHARES'!U10+'Sub_Sector STATE SHARES'!U15)/'Sub_Sector STATE SHARES'!U58*100</f>
        <v>17.736775345310949</v>
      </c>
      <c r="U7" s="11">
        <f>('Sub_Sector STATE SHARES'!V10+'Sub_Sector STATE SHARES'!V15)/'Sub_Sector STATE SHARES'!V58*100</f>
        <v>2.8389067400015575</v>
      </c>
      <c r="V7" s="11">
        <f>('Sub_Sector STATE SHARES'!W10+'Sub_Sector STATE SHARES'!W15)/'Sub_Sector STATE SHARES'!W58*100</f>
        <v>26.943612309809673</v>
      </c>
      <c r="W7" s="11">
        <f>('Sub_Sector STATE SHARES'!X10+'Sub_Sector STATE SHARES'!X15)/'Sub_Sector STATE SHARES'!X58*100</f>
        <v>0.36618589421533226</v>
      </c>
      <c r="X7" s="147">
        <f>('Sub_Sector STATE SHARES'!Y10+'Sub_Sector STATE SHARES'!Y15)/'Sub_Sector STATE SHARES'!Y58*100</f>
        <v>9.2237424128653114</v>
      </c>
    </row>
    <row r="8" spans="1:24" x14ac:dyDescent="0.25">
      <c r="A8" s="15" t="s">
        <v>69</v>
      </c>
      <c r="B8" s="11">
        <f>' 3 MAIN Sector_Summary'!E4/' 3 MAIN Sector_Summary'!F4*100</f>
        <v>14.289196922412275</v>
      </c>
      <c r="C8" s="11">
        <f>' 3 MAIN Sector_Summary'!E5/' 3 MAIN Sector_Summary'!F5*100</f>
        <v>57.609996806790839</v>
      </c>
      <c r="D8" s="11">
        <f>' 3 MAIN Sector_Summary'!E6/' 3 MAIN Sector_Summary'!F6*100</f>
        <v>52.343591613282889</v>
      </c>
      <c r="E8" s="11">
        <f>' 3 MAIN Sector_Summary'!E7/' 3 MAIN Sector_Summary'!F7*100</f>
        <v>13.735018644819455</v>
      </c>
      <c r="F8" s="11">
        <f>' 3 MAIN Sector_Summary'!E8/' 3 MAIN Sector_Summary'!F8*100</f>
        <v>43.846058063855573</v>
      </c>
      <c r="G8" s="11">
        <f>' 3 MAIN Sector_Summary'!E9/' 3 MAIN Sector_Summary'!F9*100</f>
        <v>18.765065824630124</v>
      </c>
      <c r="H8" s="11">
        <f>' 3 MAIN Sector_Summary'!E10/' 3 MAIN Sector_Summary'!F10*100</f>
        <v>39.084010606073875</v>
      </c>
      <c r="I8" s="11">
        <f>' 3 MAIN Sector_Summary'!E11/' 3 MAIN Sector_Summary'!F11*100</f>
        <v>48.059080243381153</v>
      </c>
      <c r="J8" s="11">
        <f>' 3 MAIN Sector_Summary'!E12/' 3 MAIN Sector_Summary'!F12*100</f>
        <v>39.989186756349497</v>
      </c>
      <c r="K8" s="11">
        <f>' 3 MAIN Sector_Summary'!E13/' 3 MAIN Sector_Summary'!F13*100</f>
        <v>84.709911299791756</v>
      </c>
      <c r="L8" s="11">
        <f>' 3 MAIN Sector_Summary'!E14/' 3 MAIN Sector_Summary'!F14*100</f>
        <v>56.175087105135582</v>
      </c>
      <c r="M8" s="11">
        <f>100-(M6+M7)</f>
        <v>62.560114289468714</v>
      </c>
      <c r="N8" s="11">
        <f t="shared" ref="N8:X8" si="1">100-(N6+N7)</f>
        <v>56.160876840768125</v>
      </c>
      <c r="O8" s="11">
        <f t="shared" si="1"/>
        <v>43.305956880747914</v>
      </c>
      <c r="P8" s="11">
        <f t="shared" si="1"/>
        <v>50.366102387249441</v>
      </c>
      <c r="Q8" s="11">
        <f t="shared" si="1"/>
        <v>42.02597609341781</v>
      </c>
      <c r="R8" s="11">
        <f t="shared" si="1"/>
        <v>61.463164594521245</v>
      </c>
      <c r="S8" s="11">
        <f t="shared" si="1"/>
        <v>61.080808052964578</v>
      </c>
      <c r="T8" s="11">
        <f t="shared" si="1"/>
        <v>52.782174308714765</v>
      </c>
      <c r="U8" s="11">
        <f t="shared" si="1"/>
        <v>52.630433504894391</v>
      </c>
      <c r="V8" s="11">
        <f t="shared" si="1"/>
        <v>36.031096429377222</v>
      </c>
      <c r="W8" s="11">
        <f t="shared" si="1"/>
        <v>98.339531986371739</v>
      </c>
      <c r="X8" s="147">
        <f t="shared" si="1"/>
        <v>68.760979464733822</v>
      </c>
    </row>
    <row r="9" spans="1:24" s="19" customFormat="1" x14ac:dyDescent="0.25">
      <c r="A9" s="17"/>
      <c r="B9" s="18">
        <f>SUM(B6:B8)</f>
        <v>99.999999999999986</v>
      </c>
      <c r="C9" s="18">
        <f t="shared" ref="C9:X9" si="2">SUM(C6:C8)</f>
        <v>100</v>
      </c>
      <c r="D9" s="18">
        <f>SUM(D6:D8)</f>
        <v>100</v>
      </c>
      <c r="E9" s="18">
        <f t="shared" si="2"/>
        <v>100</v>
      </c>
      <c r="F9" s="18">
        <f t="shared" si="2"/>
        <v>100</v>
      </c>
      <c r="G9" s="18">
        <f t="shared" si="2"/>
        <v>100</v>
      </c>
      <c r="H9" s="18">
        <f t="shared" si="2"/>
        <v>100</v>
      </c>
      <c r="I9" s="18">
        <f t="shared" si="2"/>
        <v>100.00000000000001</v>
      </c>
      <c r="J9" s="18">
        <f t="shared" si="2"/>
        <v>100</v>
      </c>
      <c r="K9" s="18">
        <f t="shared" si="2"/>
        <v>100</v>
      </c>
      <c r="L9" s="18">
        <f t="shared" si="2"/>
        <v>100</v>
      </c>
      <c r="M9" s="18">
        <f t="shared" si="2"/>
        <v>100</v>
      </c>
      <c r="N9" s="18">
        <f t="shared" si="2"/>
        <v>100</v>
      </c>
      <c r="O9" s="18">
        <f t="shared" si="2"/>
        <v>100</v>
      </c>
      <c r="P9" s="18">
        <f t="shared" si="2"/>
        <v>100</v>
      </c>
      <c r="Q9" s="18">
        <f t="shared" si="2"/>
        <v>100</v>
      </c>
      <c r="R9" s="18">
        <f t="shared" si="2"/>
        <v>100</v>
      </c>
      <c r="S9" s="18">
        <f t="shared" si="2"/>
        <v>100</v>
      </c>
      <c r="T9" s="18">
        <f t="shared" si="2"/>
        <v>100</v>
      </c>
      <c r="U9" s="18">
        <f t="shared" si="2"/>
        <v>100</v>
      </c>
      <c r="V9" s="18">
        <f t="shared" si="2"/>
        <v>100</v>
      </c>
      <c r="W9" s="18">
        <f t="shared" si="2"/>
        <v>100</v>
      </c>
      <c r="X9" s="149">
        <f t="shared" si="2"/>
        <v>100</v>
      </c>
    </row>
    <row r="10" spans="1:24" x14ac:dyDescent="0.25">
      <c r="A10" s="13">
        <v>2014</v>
      </c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8" t="s">
        <v>7</v>
      </c>
      <c r="H10" s="8" t="s">
        <v>8</v>
      </c>
      <c r="I10" s="8" t="s">
        <v>9</v>
      </c>
      <c r="J10" s="8" t="s">
        <v>10</v>
      </c>
      <c r="K10" s="8" t="s">
        <v>11</v>
      </c>
      <c r="L10" s="8" t="s">
        <v>12</v>
      </c>
      <c r="M10" t="s">
        <v>85</v>
      </c>
      <c r="N10" t="s">
        <v>86</v>
      </c>
      <c r="O10" t="s">
        <v>87</v>
      </c>
      <c r="P10" t="s">
        <v>88</v>
      </c>
      <c r="Q10" t="s">
        <v>89</v>
      </c>
      <c r="R10" t="s">
        <v>90</v>
      </c>
      <c r="S10" t="s">
        <v>91</v>
      </c>
      <c r="T10" t="s">
        <v>92</v>
      </c>
      <c r="U10" t="s">
        <v>93</v>
      </c>
      <c r="V10" t="s">
        <v>94</v>
      </c>
      <c r="W10" t="s">
        <v>95</v>
      </c>
      <c r="X10" s="150" t="str">
        <f>X2</f>
        <v>Total 22 states</v>
      </c>
    </row>
    <row r="11" spans="1:24" x14ac:dyDescent="0.25">
      <c r="A11" s="15" t="s">
        <v>72</v>
      </c>
      <c r="B11" s="11">
        <f>'Sub_Sector STATE SHARES'!B74/'Sub_Sector STATE SHARES'!B121*100</f>
        <v>68.537059691882092</v>
      </c>
      <c r="C11" s="11">
        <f>'Sub_Sector STATE SHARES'!C74/'Sub_Sector STATE SHARES'!C121*100</f>
        <v>74.967166749869719</v>
      </c>
      <c r="D11" s="11">
        <f>'Sub_Sector STATE SHARES'!D74/'Sub_Sector STATE SHARES'!D121*100</f>
        <v>0</v>
      </c>
      <c r="E11" s="11">
        <f>'Sub_Sector STATE SHARES'!E74/'Sub_Sector STATE SHARES'!E121*100</f>
        <v>50.338224652084804</v>
      </c>
      <c r="F11" s="11">
        <f>'Sub_Sector STATE SHARES'!F74/'Sub_Sector STATE SHARES'!F121*100</f>
        <v>0</v>
      </c>
      <c r="G11" s="11">
        <f>'Sub_Sector STATE SHARES'!G74/'Sub_Sector STATE SHARES'!G121*100</f>
        <v>0</v>
      </c>
      <c r="H11" s="11">
        <f>'Sub_Sector STATE SHARES'!H74/'Sub_Sector STATE SHARES'!H121*100</f>
        <v>0</v>
      </c>
      <c r="I11" s="11">
        <f>'Sub_Sector STATE SHARES'!I74/'Sub_Sector STATE SHARES'!I121*100</f>
        <v>0</v>
      </c>
      <c r="J11" s="11">
        <f>'Sub_Sector STATE SHARES'!J74/'Sub_Sector STATE SHARES'!J121*100</f>
        <v>0</v>
      </c>
      <c r="K11" s="11">
        <f>'Sub_Sector STATE SHARES'!K74/'Sub_Sector STATE SHARES'!K121*100</f>
        <v>49.276971753704593</v>
      </c>
      <c r="L11" s="11">
        <f>'Sub_Sector STATE SHARES'!L74/'Sub_Sector STATE SHARES'!L121*100</f>
        <v>0</v>
      </c>
      <c r="M11" s="11">
        <f>'Sub_Sector STATE SHARES'!N74/'Sub_Sector STATE SHARES'!N121*100</f>
        <v>0</v>
      </c>
      <c r="N11" s="11">
        <f>'Sub_Sector STATE SHARES'!O74/'Sub_Sector STATE SHARES'!O121*100</f>
        <v>0</v>
      </c>
      <c r="O11" s="11">
        <f>'Sub_Sector STATE SHARES'!P74/'Sub_Sector STATE SHARES'!P121*100</f>
        <v>0</v>
      </c>
      <c r="P11" s="11">
        <f>'Sub_Sector STATE SHARES'!Q74/'Sub_Sector STATE SHARES'!Q121*100</f>
        <v>11.274153288156436</v>
      </c>
      <c r="Q11" s="11">
        <f>'Sub_Sector STATE SHARES'!R74/'Sub_Sector STATE SHARES'!R121*100</f>
        <v>0</v>
      </c>
      <c r="R11" s="11">
        <f>'Sub_Sector STATE SHARES'!S74/'Sub_Sector STATE SHARES'!S121*100</f>
        <v>0</v>
      </c>
      <c r="S11" s="11">
        <f>'Sub_Sector STATE SHARES'!T74/'Sub_Sector STATE SHARES'!T121*100</f>
        <v>0</v>
      </c>
      <c r="T11" s="11">
        <f>'Sub_Sector STATE SHARES'!U74/'Sub_Sector STATE SHARES'!U121*100</f>
        <v>0</v>
      </c>
      <c r="U11" s="11">
        <f>'Sub_Sector STATE SHARES'!V74/'Sub_Sector STATE SHARES'!V121*100</f>
        <v>0</v>
      </c>
      <c r="V11" s="11">
        <f>'Sub_Sector STATE SHARES'!W74/'Sub_Sector STATE SHARES'!W121*100</f>
        <v>17.354032029720081</v>
      </c>
      <c r="W11" s="11">
        <f>'Sub_Sector STATE SHARES'!X74/'Sub_Sector STATE SHARES'!X121*100</f>
        <v>0</v>
      </c>
      <c r="X11" s="147">
        <f>'Sub_Sector STATE SHARES'!Y74/'Sub_Sector STATE SHARES'!Y121*100</f>
        <v>2.5924659128313872</v>
      </c>
    </row>
    <row r="12" spans="1:24" x14ac:dyDescent="0.25">
      <c r="A12" s="15" t="s">
        <v>74</v>
      </c>
      <c r="B12" s="11">
        <f>('Sub_Sector STATE SHARES'!B121-'Sub_Sector STATE SHARES'!B74)/'Sub_Sector STATE SHARES'!B121*100</f>
        <v>31.462940308117908</v>
      </c>
      <c r="C12" s="11">
        <f>('Sub_Sector STATE SHARES'!C121-'Sub_Sector STATE SHARES'!C74)/'Sub_Sector STATE SHARES'!C121*100</f>
        <v>25.032833250130277</v>
      </c>
      <c r="D12" s="11">
        <f>('Sub_Sector STATE SHARES'!D121-'Sub_Sector STATE SHARES'!D74)/'Sub_Sector STATE SHARES'!D121*100</f>
        <v>100</v>
      </c>
      <c r="E12" s="11">
        <f>('Sub_Sector STATE SHARES'!E121-'Sub_Sector STATE SHARES'!E74)/'Sub_Sector STATE SHARES'!E121*100</f>
        <v>49.661775347915196</v>
      </c>
      <c r="F12" s="11">
        <f>('Sub_Sector STATE SHARES'!F121-'Sub_Sector STATE SHARES'!F74)/'Sub_Sector STATE SHARES'!F121*100</f>
        <v>100</v>
      </c>
      <c r="G12" s="11">
        <f>('Sub_Sector STATE SHARES'!G121-'Sub_Sector STATE SHARES'!G74)/'Sub_Sector STATE SHARES'!G121*100</f>
        <v>100</v>
      </c>
      <c r="H12" s="11">
        <f>('Sub_Sector STATE SHARES'!H121-'Sub_Sector STATE SHARES'!H74)/'Sub_Sector STATE SHARES'!H121*100</f>
        <v>100</v>
      </c>
      <c r="I12" s="11">
        <f>('Sub_Sector STATE SHARES'!I121-'Sub_Sector STATE SHARES'!I74)/'Sub_Sector STATE SHARES'!I121*100</f>
        <v>100</v>
      </c>
      <c r="J12" s="11">
        <f>('Sub_Sector STATE SHARES'!J121-'Sub_Sector STATE SHARES'!J74)/'Sub_Sector STATE SHARES'!J121*100</f>
        <v>100</v>
      </c>
      <c r="K12" s="11">
        <f>('Sub_Sector STATE SHARES'!K121-'Sub_Sector STATE SHARES'!K74)/'Sub_Sector STATE SHARES'!K121*100</f>
        <v>50.723028246295399</v>
      </c>
      <c r="L12" s="11">
        <f>('Sub_Sector STATE SHARES'!L121-'Sub_Sector STATE SHARES'!L74)/'Sub_Sector STATE SHARES'!L121*100</f>
        <v>100</v>
      </c>
      <c r="M12" s="11">
        <f>M13-M11</f>
        <v>100</v>
      </c>
      <c r="N12" s="11">
        <f t="shared" ref="N12:X12" si="3">N13-N11</f>
        <v>100</v>
      </c>
      <c r="O12" s="11">
        <f t="shared" si="3"/>
        <v>100</v>
      </c>
      <c r="P12" s="11">
        <f t="shared" si="3"/>
        <v>88.725846711843559</v>
      </c>
      <c r="Q12" s="11">
        <f t="shared" si="3"/>
        <v>100</v>
      </c>
      <c r="R12" s="11">
        <f t="shared" si="3"/>
        <v>100</v>
      </c>
      <c r="S12" s="11">
        <f t="shared" si="3"/>
        <v>100</v>
      </c>
      <c r="T12" s="11">
        <f t="shared" si="3"/>
        <v>100</v>
      </c>
      <c r="U12" s="11">
        <f t="shared" si="3"/>
        <v>100</v>
      </c>
      <c r="V12" s="11">
        <f t="shared" si="3"/>
        <v>82.645967970279912</v>
      </c>
      <c r="W12" s="11">
        <f t="shared" si="3"/>
        <v>100</v>
      </c>
      <c r="X12" s="147">
        <f t="shared" si="3"/>
        <v>97.407534087168614</v>
      </c>
    </row>
    <row r="13" spans="1:24" s="9" customFormat="1" x14ac:dyDescent="0.25">
      <c r="A13" s="16" t="s">
        <v>13</v>
      </c>
      <c r="B13" s="12">
        <f>SUM(B11:B12)</f>
        <v>100</v>
      </c>
      <c r="C13" s="12">
        <f t="shared" ref="C13" si="4">SUM(C11:C12)</f>
        <v>100</v>
      </c>
      <c r="D13" s="12">
        <f t="shared" ref="D13" si="5">SUM(D11:D12)</f>
        <v>100</v>
      </c>
      <c r="E13" s="12">
        <f t="shared" ref="E13" si="6">SUM(E11:E12)</f>
        <v>100</v>
      </c>
      <c r="F13" s="12">
        <f t="shared" ref="F13" si="7">SUM(F11:F12)</f>
        <v>100</v>
      </c>
      <c r="G13" s="12">
        <f t="shared" ref="G13" si="8">SUM(G11:G12)</f>
        <v>100</v>
      </c>
      <c r="H13" s="12">
        <f t="shared" ref="H13" si="9">SUM(H11:H12)</f>
        <v>100</v>
      </c>
      <c r="I13" s="12">
        <f t="shared" ref="I13" si="10">SUM(I11:I12)</f>
        <v>100</v>
      </c>
      <c r="J13" s="12">
        <f t="shared" ref="J13" si="11">SUM(J11:J12)</f>
        <v>100</v>
      </c>
      <c r="K13" s="12">
        <f t="shared" ref="K13" si="12">SUM(K11:K12)</f>
        <v>100</v>
      </c>
      <c r="L13" s="12">
        <f t="shared" ref="L13" si="13">SUM(L11:L12)</f>
        <v>100</v>
      </c>
      <c r="M13" s="9">
        <v>100</v>
      </c>
      <c r="N13" s="9">
        <v>100</v>
      </c>
      <c r="O13" s="9">
        <v>100</v>
      </c>
      <c r="P13" s="9">
        <v>100</v>
      </c>
      <c r="Q13" s="9">
        <v>100</v>
      </c>
      <c r="R13" s="9">
        <v>100</v>
      </c>
      <c r="S13" s="9">
        <v>100</v>
      </c>
      <c r="T13" s="9">
        <v>100</v>
      </c>
      <c r="U13" s="9">
        <v>100</v>
      </c>
      <c r="V13" s="9">
        <v>100</v>
      </c>
      <c r="W13" s="9">
        <v>100</v>
      </c>
      <c r="X13" s="146">
        <v>100</v>
      </c>
    </row>
    <row r="14" spans="1:24" x14ac:dyDescent="0.25">
      <c r="A14" s="15" t="s">
        <v>73</v>
      </c>
      <c r="B14" s="11">
        <f>' 3 MAIN Sector_Summary'!C31/' 3 MAIN Sector_Summary'!F31*100</f>
        <v>12.768413096209835</v>
      </c>
      <c r="C14" s="11">
        <f>' 3 MAIN Sector_Summary'!C32/' 3 MAIN Sector_Summary'!F32*100</f>
        <v>20.171095100885857</v>
      </c>
      <c r="D14" s="11">
        <f>' 3 MAIN Sector_Summary'!C33/' 3 MAIN Sector_Summary'!F33*100</f>
        <v>28.034127764448378</v>
      </c>
      <c r="E14" s="11">
        <f>' 3 MAIN Sector_Summary'!C34/' 3 MAIN Sector_Summary'!F34*100</f>
        <v>6.119721469051469</v>
      </c>
      <c r="F14" s="11">
        <f>' 3 MAIN Sector_Summary'!C35/' 3 MAIN Sector_Summary'!F35*100</f>
        <v>54.037298385555879</v>
      </c>
      <c r="G14" s="11">
        <f>' 3 MAIN Sector_Summary'!C36/' 3 MAIN Sector_Summary'!F36*100</f>
        <v>12.536938829075345</v>
      </c>
      <c r="H14" s="11">
        <f>' 3 MAIN Sector_Summary'!C37/' 3 MAIN Sector_Summary'!F37*100</f>
        <v>39.699647921144113</v>
      </c>
      <c r="I14" s="11">
        <f>' 3 MAIN Sector_Summary'!C38/' 3 MAIN Sector_Summary'!F38*100</f>
        <v>24.293284731136481</v>
      </c>
      <c r="J14" s="11">
        <f>' 3 MAIN Sector_Summary'!C39/' 3 MAIN Sector_Summary'!F39*100</f>
        <v>39.640755992626268</v>
      </c>
      <c r="K14" s="11">
        <f>' 3 MAIN Sector_Summary'!C40/' 3 MAIN Sector_Summary'!F40*100</f>
        <v>1.0550809591142085</v>
      </c>
      <c r="L14" s="11">
        <f>' 3 MAIN Sector_Summary'!C41/' 3 MAIN Sector_Summary'!F41*100</f>
        <v>21.778203991259677</v>
      </c>
      <c r="M14" s="11">
        <f>'Sub_Sector STATE SHARES'!N68/'Sub_Sector STATE SHARES'!N121*100</f>
        <v>20.171095100885861</v>
      </c>
      <c r="N14" s="11">
        <f>'Sub_Sector STATE SHARES'!O68/'Sub_Sector STATE SHARES'!O121*100</f>
        <v>28.034127764448375</v>
      </c>
      <c r="O14" s="11">
        <f>'Sub_Sector STATE SHARES'!P68/'Sub_Sector STATE SHARES'!P121*100</f>
        <v>39.699647921144113</v>
      </c>
      <c r="P14" s="11">
        <f>'Sub_Sector STATE SHARES'!Q68/'Sub_Sector STATE SHARES'!Q121*100</f>
        <v>24.293284731136481</v>
      </c>
      <c r="Q14" s="11">
        <f>'Sub_Sector STATE SHARES'!R68/'Sub_Sector STATE SHARES'!R121*100</f>
        <v>39.640755992626268</v>
      </c>
      <c r="R14" s="11">
        <f>'Sub_Sector STATE SHARES'!S68/'Sub_Sector STATE SHARES'!S121*100</f>
        <v>21.778203991259677</v>
      </c>
      <c r="S14" s="11">
        <f>'Sub_Sector STATE SHARES'!T68/'Sub_Sector STATE SHARES'!T121*100</f>
        <v>29.629806238661661</v>
      </c>
      <c r="T14" s="11">
        <f>'Sub_Sector STATE SHARES'!U68/'Sub_Sector STATE SHARES'!U121*100</f>
        <v>30.460839642220023</v>
      </c>
      <c r="U14" s="11">
        <f>'Sub_Sector STATE SHARES'!V68/'Sub_Sector STATE SHARES'!V121*100</f>
        <v>45.016598378638896</v>
      </c>
      <c r="V14" s="11">
        <f>'Sub_Sector STATE SHARES'!W68/'Sub_Sector STATE SHARES'!W121*100</f>
        <v>36.341985337449344</v>
      </c>
      <c r="W14" s="11">
        <f>'Sub_Sector STATE SHARES'!X68/'Sub_Sector STATE SHARES'!X121*100</f>
        <v>1.0550809591142085</v>
      </c>
      <c r="X14" s="147">
        <f>'Sub_Sector STATE SHARES'!Y68/'Sub_Sector STATE SHARES'!Y121*100</f>
        <v>20.216931251961327</v>
      </c>
    </row>
    <row r="15" spans="1:24" x14ac:dyDescent="0.25">
      <c r="A15" s="15" t="s">
        <v>68</v>
      </c>
      <c r="B15" s="11">
        <f>' 3 MAIN Sector_Summary'!D31/' 3 MAIN Sector_Summary'!F31*100</f>
        <v>72.555922959787608</v>
      </c>
      <c r="C15" s="11">
        <f>' 3 MAIN Sector_Summary'!D32/' 3 MAIN Sector_Summary'!F32*100</f>
        <v>21.666683023536621</v>
      </c>
      <c r="D15" s="11">
        <f>' 3 MAIN Sector_Summary'!D33/' 3 MAIN Sector_Summary'!F33*100</f>
        <v>19.208450092945089</v>
      </c>
      <c r="E15" s="11">
        <f>' 3 MAIN Sector_Summary'!D34/' 3 MAIN Sector_Summary'!F34*100</f>
        <v>78.085259731945868</v>
      </c>
      <c r="F15" s="11">
        <f>' 3 MAIN Sector_Summary'!D35/' 3 MAIN Sector_Summary'!F35*100</f>
        <v>17.184929657202268</v>
      </c>
      <c r="G15" s="11">
        <f>' 3 MAIN Sector_Summary'!D36/' 3 MAIN Sector_Summary'!F36*100</f>
        <v>63.506487143914811</v>
      </c>
      <c r="H15" s="11">
        <f>' 3 MAIN Sector_Summary'!D37/' 3 MAIN Sector_Summary'!F37*100</f>
        <v>19.230727432593234</v>
      </c>
      <c r="I15" s="11">
        <f>' 3 MAIN Sector_Summary'!D38/' 3 MAIN Sector_Summary'!F38*100</f>
        <v>28.998158698168787</v>
      </c>
      <c r="J15" s="11">
        <f>' 3 MAIN Sector_Summary'!D39/' 3 MAIN Sector_Summary'!F39*100</f>
        <v>17.735491206901958</v>
      </c>
      <c r="K15" s="11">
        <f>' 3 MAIN Sector_Summary'!D40/' 3 MAIN Sector_Summary'!F40*100</f>
        <v>16.001774116498662</v>
      </c>
      <c r="L15" s="11">
        <f>' 3 MAIN Sector_Summary'!D41/' 3 MAIN Sector_Summary'!F41*100</f>
        <v>22.311161662481094</v>
      </c>
      <c r="M15" s="11">
        <f>('Sub_Sector STATE SHARES'!N136+'Sub_Sector STATE SHARES'!N141)/'Sub_Sector STATE SHARES'!N184*100</f>
        <v>21.564067958657361</v>
      </c>
      <c r="N15" s="11">
        <f>('Sub_Sector STATE SHARES'!O136+'Sub_Sector STATE SHARES'!O141)/'Sub_Sector STATE SHARES'!O184*100</f>
        <v>12.682751484776366</v>
      </c>
      <c r="O15" s="11">
        <f>('Sub_Sector STATE SHARES'!P136+'Sub_Sector STATE SHARES'!P141)/'Sub_Sector STATE SHARES'!P184*100</f>
        <v>10.66720447190318</v>
      </c>
      <c r="P15" s="11">
        <f>('Sub_Sector STATE SHARES'!Q136+'Sub_Sector STATE SHARES'!Q141)/'Sub_Sector STATE SHARES'!Q184*100</f>
        <v>20.441152098873001</v>
      </c>
      <c r="Q15" s="11">
        <f>('Sub_Sector STATE SHARES'!R136+'Sub_Sector STATE SHARES'!R141)/'Sub_Sector STATE SHARES'!R184*100</f>
        <v>15.196793948107507</v>
      </c>
      <c r="R15" s="11">
        <f>('Sub_Sector STATE SHARES'!S136+'Sub_Sector STATE SHARES'!S141)/'Sub_Sector STATE SHARES'!S184*100</f>
        <v>16.706998746743874</v>
      </c>
      <c r="S15" s="11">
        <f>('Sub_Sector STATE SHARES'!T136+'Sub_Sector STATE SHARES'!T141)/'Sub_Sector STATE SHARES'!T184*100</f>
        <v>11.367775397414654</v>
      </c>
      <c r="T15" s="11">
        <f>('Sub_Sector STATE SHARES'!U136+'Sub_Sector STATE SHARES'!U141)/'Sub_Sector STATE SHARES'!U184*100</f>
        <v>24.669775649433802</v>
      </c>
      <c r="U15" s="11">
        <f>('Sub_Sector STATE SHARES'!V136+'Sub_Sector STATE SHARES'!V141)/'Sub_Sector STATE SHARES'!V184*100</f>
        <v>9.0802865733111133</v>
      </c>
      <c r="V15" s="11">
        <f>('Sub_Sector STATE SHARES'!W136+'Sub_Sector STATE SHARES'!W141)/'Sub_Sector STATE SHARES'!W184*100</f>
        <v>20.002762094807753</v>
      </c>
      <c r="W15" s="11">
        <f>('Sub_Sector STATE SHARES'!X136+'Sub_Sector STATE SHARES'!X141)/'Sub_Sector STATE SHARES'!X184*100</f>
        <v>1.3690051329807789</v>
      </c>
      <c r="X15" s="147">
        <f>('Sub_Sector STATE SHARES'!Y136+'Sub_Sector STATE SHARES'!Y141)/'Sub_Sector STATE SHARES'!Y184*100</f>
        <v>11.302958528837518</v>
      </c>
    </row>
    <row r="16" spans="1:24" x14ac:dyDescent="0.25">
      <c r="A16" s="15" t="s">
        <v>69</v>
      </c>
      <c r="B16" s="11">
        <f>' 3 MAIN Sector_Summary'!E31/' 3 MAIN Sector_Summary'!F31*100</f>
        <v>14.675663944002547</v>
      </c>
      <c r="C16" s="11">
        <f>' 3 MAIN Sector_Summary'!E32/' 3 MAIN Sector_Summary'!F32*100</f>
        <v>58.162221875577522</v>
      </c>
      <c r="D16" s="11">
        <f>' 3 MAIN Sector_Summary'!E33/' 3 MAIN Sector_Summary'!F33*100</f>
        <v>52.757422142606536</v>
      </c>
      <c r="E16" s="11">
        <f>' 3 MAIN Sector_Summary'!E34/' 3 MAIN Sector_Summary'!F34*100</f>
        <v>15.795018799002674</v>
      </c>
      <c r="F16" s="11">
        <f>' 3 MAIN Sector_Summary'!E35/' 3 MAIN Sector_Summary'!F35*100</f>
        <v>28.777771957241843</v>
      </c>
      <c r="G16" s="11">
        <f>' 3 MAIN Sector_Summary'!E36/' 3 MAIN Sector_Summary'!F36*100</f>
        <v>23.95657402700984</v>
      </c>
      <c r="H16" s="11">
        <f>' 3 MAIN Sector_Summary'!E37/' 3 MAIN Sector_Summary'!F37*100</f>
        <v>41.06962464626266</v>
      </c>
      <c r="I16" s="11">
        <f>' 3 MAIN Sector_Summary'!E38/' 3 MAIN Sector_Summary'!F38*100</f>
        <v>46.708556570694739</v>
      </c>
      <c r="J16" s="11">
        <f>' 3 MAIN Sector_Summary'!E39/' 3 MAIN Sector_Summary'!F39*100</f>
        <v>42.623752800471763</v>
      </c>
      <c r="K16" s="11">
        <f>' 3 MAIN Sector_Summary'!E40/' 3 MAIN Sector_Summary'!F40*100</f>
        <v>82.943144924387127</v>
      </c>
      <c r="L16" s="11">
        <f>' 3 MAIN Sector_Summary'!E41/' 3 MAIN Sector_Summary'!F41*100</f>
        <v>55.910634346259236</v>
      </c>
      <c r="M16" s="11">
        <f>100-(M14+M15)</f>
        <v>58.264836940456775</v>
      </c>
      <c r="N16" s="11">
        <f t="shared" ref="N16:X16" si="14">100-(N14+N15)</f>
        <v>59.283120750775261</v>
      </c>
      <c r="O16" s="11">
        <f t="shared" si="14"/>
        <v>49.633147606952704</v>
      </c>
      <c r="P16" s="11">
        <f t="shared" si="14"/>
        <v>55.265563169990514</v>
      </c>
      <c r="Q16" s="11">
        <f t="shared" si="14"/>
        <v>45.162450059266227</v>
      </c>
      <c r="R16" s="11">
        <f t="shared" si="14"/>
        <v>61.514797261996449</v>
      </c>
      <c r="S16" s="11">
        <f t="shared" si="14"/>
        <v>59.002418363923681</v>
      </c>
      <c r="T16" s="11">
        <f t="shared" si="14"/>
        <v>44.869384708346175</v>
      </c>
      <c r="U16" s="11">
        <f t="shared" si="14"/>
        <v>45.90311504804999</v>
      </c>
      <c r="V16" s="11">
        <f t="shared" si="14"/>
        <v>43.655252567742906</v>
      </c>
      <c r="W16" s="11">
        <f t="shared" si="14"/>
        <v>97.575913907905019</v>
      </c>
      <c r="X16" s="147">
        <f t="shared" si="14"/>
        <v>68.480110219201151</v>
      </c>
    </row>
    <row r="17" spans="1:24" s="19" customFormat="1" x14ac:dyDescent="0.25">
      <c r="A17" s="17"/>
      <c r="B17" s="18">
        <f>SUM(B14:B16)</f>
        <v>100</v>
      </c>
      <c r="C17" s="18">
        <f t="shared" ref="C17:L17" si="15">SUM(C14:C16)</f>
        <v>100</v>
      </c>
      <c r="D17" s="18">
        <f t="shared" si="15"/>
        <v>100</v>
      </c>
      <c r="E17" s="18">
        <f t="shared" si="15"/>
        <v>100.00000000000001</v>
      </c>
      <c r="F17" s="18">
        <f t="shared" si="15"/>
        <v>99.999999999999986</v>
      </c>
      <c r="G17" s="18">
        <f t="shared" si="15"/>
        <v>99.999999999999986</v>
      </c>
      <c r="H17" s="18">
        <f t="shared" si="15"/>
        <v>100</v>
      </c>
      <c r="I17" s="18">
        <f t="shared" si="15"/>
        <v>100</v>
      </c>
      <c r="J17" s="18">
        <f t="shared" si="15"/>
        <v>99.999999999999986</v>
      </c>
      <c r="K17" s="18">
        <f t="shared" si="15"/>
        <v>100</v>
      </c>
      <c r="L17" s="18">
        <f t="shared" si="15"/>
        <v>100</v>
      </c>
      <c r="M17" s="19">
        <v>100</v>
      </c>
      <c r="N17" s="19">
        <v>100</v>
      </c>
      <c r="O17" s="19">
        <v>100</v>
      </c>
      <c r="P17" s="19">
        <v>100</v>
      </c>
      <c r="Q17" s="19">
        <v>100</v>
      </c>
      <c r="R17" s="19">
        <v>100</v>
      </c>
      <c r="S17" s="19">
        <v>100</v>
      </c>
      <c r="T17" s="19">
        <v>100</v>
      </c>
      <c r="U17" s="19">
        <v>100</v>
      </c>
      <c r="V17" s="19">
        <v>100</v>
      </c>
      <c r="W17" s="19">
        <v>100</v>
      </c>
      <c r="X17" s="151">
        <v>100</v>
      </c>
    </row>
    <row r="18" spans="1:24" x14ac:dyDescent="0.25">
      <c r="A18" s="13">
        <v>2015</v>
      </c>
      <c r="B18" s="8" t="s">
        <v>2</v>
      </c>
      <c r="C18" s="8" t="s">
        <v>3</v>
      </c>
      <c r="D18" s="8" t="s">
        <v>4</v>
      </c>
      <c r="E18" s="8" t="s">
        <v>5</v>
      </c>
      <c r="F18" s="8" t="s">
        <v>6</v>
      </c>
      <c r="G18" s="8" t="s">
        <v>7</v>
      </c>
      <c r="H18" s="8" t="s">
        <v>8</v>
      </c>
      <c r="I18" s="8" t="s">
        <v>9</v>
      </c>
      <c r="J18" s="8" t="s">
        <v>10</v>
      </c>
      <c r="K18" s="8" t="s">
        <v>11</v>
      </c>
      <c r="L18" s="8" t="s">
        <v>12</v>
      </c>
      <c r="M18" t="s">
        <v>85</v>
      </c>
      <c r="N18" t="s">
        <v>86</v>
      </c>
      <c r="O18" t="s">
        <v>87</v>
      </c>
      <c r="P18" t="s">
        <v>88</v>
      </c>
      <c r="Q18" t="s">
        <v>89</v>
      </c>
      <c r="R18" t="s">
        <v>90</v>
      </c>
      <c r="S18" t="s">
        <v>91</v>
      </c>
      <c r="T18" t="s">
        <v>92</v>
      </c>
      <c r="U18" t="s">
        <v>93</v>
      </c>
      <c r="V18" t="s">
        <v>94</v>
      </c>
      <c r="W18" t="s">
        <v>95</v>
      </c>
      <c r="X18" s="150" t="str">
        <f>X10</f>
        <v>Total 22 states</v>
      </c>
    </row>
    <row r="19" spans="1:24" x14ac:dyDescent="0.25">
      <c r="A19" s="15" t="s">
        <v>72</v>
      </c>
      <c r="B19" s="11">
        <f>'Sub_Sector STATE SHARES'!B137/'Sub_Sector STATE SHARES'!B184*100</f>
        <v>52.637335904734726</v>
      </c>
      <c r="C19" s="11">
        <f>'Sub_Sector STATE SHARES'!C137/'Sub_Sector STATE SHARES'!C184*100</f>
        <v>61.420594533187497</v>
      </c>
      <c r="D19" s="11">
        <f>'Sub_Sector STATE SHARES'!D137/'Sub_Sector STATE SHARES'!D184*100</f>
        <v>0</v>
      </c>
      <c r="E19" s="11">
        <f>'Sub_Sector STATE SHARES'!E137/'Sub_Sector STATE SHARES'!E184*100</f>
        <v>41.242211731346337</v>
      </c>
      <c r="F19" s="11">
        <f>'Sub_Sector STATE SHARES'!F137/'Sub_Sector STATE SHARES'!F184*100</f>
        <v>0</v>
      </c>
      <c r="G19" s="11">
        <f>'Sub_Sector STATE SHARES'!G137/'Sub_Sector STATE SHARES'!G184*100</f>
        <v>0</v>
      </c>
      <c r="H19" s="11">
        <f>'Sub_Sector STATE SHARES'!H137/'Sub_Sector STATE SHARES'!H184*100</f>
        <v>0</v>
      </c>
      <c r="I19" s="11">
        <f>'Sub_Sector STATE SHARES'!I137/'Sub_Sector STATE SHARES'!I184*100</f>
        <v>0</v>
      </c>
      <c r="J19" s="11">
        <f>'Sub_Sector STATE SHARES'!J137/'Sub_Sector STATE SHARES'!J184*100</f>
        <v>0</v>
      </c>
      <c r="K19" s="11">
        <f>'Sub_Sector STATE SHARES'!K137/'Sub_Sector STATE SHARES'!K184*100</f>
        <v>40.465261357768291</v>
      </c>
      <c r="L19" s="11">
        <f>'Sub_Sector STATE SHARES'!L137/'Sub_Sector STATE SHARES'!L184*100</f>
        <v>0</v>
      </c>
      <c r="M19" s="11">
        <f>('Sub_Sector STATE SHARES'!N137/'Sub_Sector STATE SHARES'!N184*100)</f>
        <v>0</v>
      </c>
      <c r="N19" s="11">
        <f>('Sub_Sector STATE SHARES'!O137/'Sub_Sector STATE SHARES'!O184*100)</f>
        <v>0</v>
      </c>
      <c r="O19" s="11">
        <f>('Sub_Sector STATE SHARES'!P137/'Sub_Sector STATE SHARES'!P184*100)</f>
        <v>0</v>
      </c>
      <c r="P19" s="11">
        <f>('Sub_Sector STATE SHARES'!Q137/'Sub_Sector STATE SHARES'!Q184*100)</f>
        <v>6.3801203629256173</v>
      </c>
      <c r="Q19" s="11">
        <f>('Sub_Sector STATE SHARES'!R137/'Sub_Sector STATE SHARES'!R184*100)</f>
        <v>0</v>
      </c>
      <c r="R19" s="11">
        <f>('Sub_Sector STATE SHARES'!S137/'Sub_Sector STATE SHARES'!S184*100)</f>
        <v>0</v>
      </c>
      <c r="S19" s="11">
        <f>('Sub_Sector STATE SHARES'!T137/'Sub_Sector STATE SHARES'!T184*100)</f>
        <v>0</v>
      </c>
      <c r="T19" s="11">
        <f>('Sub_Sector STATE SHARES'!U137/'Sub_Sector STATE SHARES'!U184*100)</f>
        <v>0</v>
      </c>
      <c r="U19" s="11">
        <f>('Sub_Sector STATE SHARES'!V137/'Sub_Sector STATE SHARES'!V184*100)</f>
        <v>0</v>
      </c>
      <c r="V19" s="11">
        <f>('Sub_Sector STATE SHARES'!W137/'Sub_Sector STATE SHARES'!W184*100)</f>
        <v>10.266160653264942</v>
      </c>
      <c r="W19" s="11">
        <f>('Sub_Sector STATE SHARES'!X137/'Sub_Sector STATE SHARES'!X184*100)</f>
        <v>0</v>
      </c>
      <c r="X19" s="147">
        <f>('Sub_Sector STATE SHARES'!Y137/'Sub_Sector STATE SHARES'!Y184*100)</f>
        <v>1.3821444208203093</v>
      </c>
    </row>
    <row r="20" spans="1:24" x14ac:dyDescent="0.25">
      <c r="A20" s="15" t="s">
        <v>74</v>
      </c>
      <c r="B20" s="11">
        <f>('Sub_Sector STATE SHARES'!B184-'Sub_Sector STATE SHARES'!B137)/'Sub_Sector STATE SHARES'!B184*100</f>
        <v>47.362664095265281</v>
      </c>
      <c r="C20" s="11">
        <f>('Sub_Sector STATE SHARES'!C184-'Sub_Sector STATE SHARES'!C137)/'Sub_Sector STATE SHARES'!C184*100</f>
        <v>38.579405466812503</v>
      </c>
      <c r="D20" s="11">
        <f>('Sub_Sector STATE SHARES'!D184-'Sub_Sector STATE SHARES'!D137)/'Sub_Sector STATE SHARES'!D184*100</f>
        <v>100</v>
      </c>
      <c r="E20" s="11">
        <f>('Sub_Sector STATE SHARES'!E184-'Sub_Sector STATE SHARES'!E137)/'Sub_Sector STATE SHARES'!E184*100</f>
        <v>58.757788268653655</v>
      </c>
      <c r="F20" s="11">
        <f>('Sub_Sector STATE SHARES'!F184-'Sub_Sector STATE SHARES'!F137)/'Sub_Sector STATE SHARES'!F184*100</f>
        <v>100</v>
      </c>
      <c r="G20" s="11">
        <f>('Sub_Sector STATE SHARES'!G184-'Sub_Sector STATE SHARES'!G137)/'Sub_Sector STATE SHARES'!G184*100</f>
        <v>100</v>
      </c>
      <c r="H20" s="11">
        <f>('Sub_Sector STATE SHARES'!H184-'Sub_Sector STATE SHARES'!H137)/'Sub_Sector STATE SHARES'!H184*100</f>
        <v>100</v>
      </c>
      <c r="I20" s="11">
        <f>('Sub_Sector STATE SHARES'!I184-'Sub_Sector STATE SHARES'!I137)/'Sub_Sector STATE SHARES'!I184*100</f>
        <v>100</v>
      </c>
      <c r="J20" s="11">
        <f>('Sub_Sector STATE SHARES'!J184-'Sub_Sector STATE SHARES'!J137)/'Sub_Sector STATE SHARES'!J184*100</f>
        <v>100</v>
      </c>
      <c r="K20" s="11">
        <f>('Sub_Sector STATE SHARES'!K184-'Sub_Sector STATE SHARES'!K137)/'Sub_Sector STATE SHARES'!K184*100</f>
        <v>59.534738642231709</v>
      </c>
      <c r="L20" s="11">
        <f>('Sub_Sector STATE SHARES'!L184-'Sub_Sector STATE SHARES'!L137)/'Sub_Sector STATE SHARES'!L184*100</f>
        <v>100</v>
      </c>
      <c r="M20" s="11">
        <f>M25-M19</f>
        <v>100</v>
      </c>
      <c r="N20" s="11">
        <f t="shared" ref="N20:X20" si="16">N25-N19</f>
        <v>100</v>
      </c>
      <c r="O20" s="11">
        <f t="shared" si="16"/>
        <v>100</v>
      </c>
      <c r="P20" s="11">
        <f t="shared" si="16"/>
        <v>93.619879637074376</v>
      </c>
      <c r="Q20" s="11">
        <f t="shared" si="16"/>
        <v>100</v>
      </c>
      <c r="R20" s="11">
        <f t="shared" si="16"/>
        <v>100</v>
      </c>
      <c r="S20" s="11">
        <f t="shared" si="16"/>
        <v>100</v>
      </c>
      <c r="T20" s="11">
        <f t="shared" si="16"/>
        <v>100</v>
      </c>
      <c r="U20" s="11">
        <f t="shared" si="16"/>
        <v>100</v>
      </c>
      <c r="V20" s="11">
        <f t="shared" si="16"/>
        <v>89.733839346735053</v>
      </c>
      <c r="W20" s="11">
        <f t="shared" si="16"/>
        <v>100</v>
      </c>
      <c r="X20" s="147">
        <f t="shared" si="16"/>
        <v>98.61785557917969</v>
      </c>
    </row>
    <row r="21" spans="1:24" s="9" customFormat="1" x14ac:dyDescent="0.25">
      <c r="A21" s="16" t="s">
        <v>13</v>
      </c>
      <c r="B21" s="12">
        <f>SUM(B19:B20)</f>
        <v>100</v>
      </c>
      <c r="C21" s="12">
        <f t="shared" ref="C21" si="17">SUM(C19:C20)</f>
        <v>100</v>
      </c>
      <c r="D21" s="12">
        <f t="shared" ref="D21" si="18">SUM(D19:D20)</f>
        <v>100</v>
      </c>
      <c r="E21" s="12">
        <f t="shared" ref="E21" si="19">SUM(E19:E20)</f>
        <v>100</v>
      </c>
      <c r="F21" s="12">
        <f t="shared" ref="F21" si="20">SUM(F19:F20)</f>
        <v>100</v>
      </c>
      <c r="G21" s="12">
        <f t="shared" ref="G21" si="21">SUM(G19:G20)</f>
        <v>100</v>
      </c>
      <c r="H21" s="12">
        <f t="shared" ref="H21" si="22">SUM(H19:H20)</f>
        <v>100</v>
      </c>
      <c r="I21" s="12">
        <f t="shared" ref="I21" si="23">SUM(I19:I20)</f>
        <v>100</v>
      </c>
      <c r="J21" s="12">
        <f t="shared" ref="J21" si="24">SUM(J19:J20)</f>
        <v>100</v>
      </c>
      <c r="K21" s="12">
        <f t="shared" ref="K21" si="25">SUM(K19:K20)</f>
        <v>100</v>
      </c>
      <c r="L21" s="12">
        <f t="shared" ref="L21" si="26">SUM(L19:L20)</f>
        <v>100</v>
      </c>
      <c r="M21" s="12">
        <f t="shared" ref="M21:X21" si="27">SUM(M19:M20)</f>
        <v>100</v>
      </c>
      <c r="N21" s="12">
        <f t="shared" si="27"/>
        <v>100</v>
      </c>
      <c r="O21" s="12">
        <f t="shared" si="27"/>
        <v>100</v>
      </c>
      <c r="P21" s="12">
        <f t="shared" si="27"/>
        <v>100</v>
      </c>
      <c r="Q21" s="12">
        <f t="shared" si="27"/>
        <v>100</v>
      </c>
      <c r="R21" s="12">
        <f t="shared" si="27"/>
        <v>100</v>
      </c>
      <c r="S21" s="12">
        <f t="shared" si="27"/>
        <v>100</v>
      </c>
      <c r="T21" s="12">
        <f t="shared" si="27"/>
        <v>100</v>
      </c>
      <c r="U21" s="12">
        <f t="shared" si="27"/>
        <v>100</v>
      </c>
      <c r="V21" s="12">
        <f t="shared" si="27"/>
        <v>100</v>
      </c>
      <c r="W21" s="12">
        <f t="shared" si="27"/>
        <v>100</v>
      </c>
      <c r="X21" s="148">
        <f t="shared" si="27"/>
        <v>100</v>
      </c>
    </row>
    <row r="22" spans="1:24" x14ac:dyDescent="0.25">
      <c r="A22" s="15" t="s">
        <v>73</v>
      </c>
      <c r="B22" s="11">
        <f>' 3 MAIN Sector_Summary'!C58/' 3 MAIN Sector_Summary'!F58*100</f>
        <v>20.890653889183934</v>
      </c>
      <c r="C22" s="11">
        <f>' 3 MAIN Sector_Summary'!C59/' 3 MAIN Sector_Summary'!F59*100</f>
        <v>17.221262236165895</v>
      </c>
      <c r="D22" s="11">
        <f>' 3 MAIN Sector_Summary'!C60/' 3 MAIN Sector_Summary'!F60*100</f>
        <v>29.708876828404218</v>
      </c>
      <c r="E22" s="11">
        <f>' 3 MAIN Sector_Summary'!C61/' 3 MAIN Sector_Summary'!F61*100</f>
        <v>9.1288481892084565</v>
      </c>
      <c r="F22" s="11">
        <f>' 3 MAIN Sector_Summary'!C62/' 3 MAIN Sector_Summary'!F62*100</f>
        <v>49.414436205978433</v>
      </c>
      <c r="G22" s="11">
        <f>' 3 MAIN Sector_Summary'!C63/' 3 MAIN Sector_Summary'!F63*100</f>
        <v>14.595355808579679</v>
      </c>
      <c r="H22" s="11">
        <f>' 3 MAIN Sector_Summary'!C64/' 3 MAIN Sector_Summary'!F64*100</f>
        <v>41.03406033197777</v>
      </c>
      <c r="I22" s="11">
        <f>' 3 MAIN Sector_Summary'!C65/' 3 MAIN Sector_Summary'!F65*100</f>
        <v>24.23303157657972</v>
      </c>
      <c r="J22" s="11">
        <f>' 3 MAIN Sector_Summary'!C66/' 3 MAIN Sector_Summary'!F66*100</f>
        <v>42.169681512229609</v>
      </c>
      <c r="K22" s="11">
        <f>' 3 MAIN Sector_Summary'!C67/' 3 MAIN Sector_Summary'!F67*100</f>
        <v>1.057851813830551</v>
      </c>
      <c r="L22" s="11">
        <f>' 3 MAIN Sector_Summary'!C68/' 3 MAIN Sector_Summary'!F68*100</f>
        <v>27.291582856872786</v>
      </c>
      <c r="M22" s="11">
        <f>'Sub_Sector STATE SHARES'!N131/'Sub_Sector STATE SHARES'!N184*100</f>
        <v>17.221262236165895</v>
      </c>
      <c r="N22" s="11">
        <f>'Sub_Sector STATE SHARES'!O131/'Sub_Sector STATE SHARES'!O184*100</f>
        <v>29.708876828404225</v>
      </c>
      <c r="O22" s="11">
        <f>'Sub_Sector STATE SHARES'!P131/'Sub_Sector STATE SHARES'!P184*100</f>
        <v>41.034060331977756</v>
      </c>
      <c r="P22" s="11">
        <f>'Sub_Sector STATE SHARES'!Q131/'Sub_Sector STATE SHARES'!Q184*100</f>
        <v>24.233031576579716</v>
      </c>
      <c r="Q22" s="11">
        <f>'Sub_Sector STATE SHARES'!R131/'Sub_Sector STATE SHARES'!R184*100</f>
        <v>42.169681512229616</v>
      </c>
      <c r="R22" s="11">
        <f>'Sub_Sector STATE SHARES'!S131/'Sub_Sector STATE SHARES'!S184*100</f>
        <v>27.291582856872772</v>
      </c>
      <c r="S22" s="11">
        <f>'Sub_Sector STATE SHARES'!T131/'Sub_Sector STATE SHARES'!T184*100</f>
        <v>31.727356134348728</v>
      </c>
      <c r="T22" s="11">
        <f>'Sub_Sector STATE SHARES'!U131/'Sub_Sector STATE SHARES'!U184*100</f>
        <v>27.641532411801524</v>
      </c>
      <c r="U22" s="11">
        <f>'Sub_Sector STATE SHARES'!V131/'Sub_Sector STATE SHARES'!V184*100</f>
        <v>46.061125449278734</v>
      </c>
      <c r="V22" s="11">
        <f>'Sub_Sector STATE SHARES'!W131/'Sub_Sector STATE SHARES'!W184*100</f>
        <v>38.05155190082256</v>
      </c>
      <c r="W22" s="11">
        <f>'Sub_Sector STATE SHARES'!X131/'Sub_Sector STATE SHARES'!X184*100</f>
        <v>1.057851813830551</v>
      </c>
      <c r="X22" s="147">
        <f>'Sub_Sector STATE SHARES'!Y131/'Sub_Sector STATE SHARES'!Y184*100</f>
        <v>21.047809976156383</v>
      </c>
    </row>
    <row r="23" spans="1:24" x14ac:dyDescent="0.25">
      <c r="A23" s="15" t="s">
        <v>68</v>
      </c>
      <c r="B23" s="11">
        <f>' 3 MAIN Sector_Summary'!D58/' 3 MAIN Sector_Summary'!F58*100</f>
        <v>58.002131310229878</v>
      </c>
      <c r="C23" s="11">
        <f>' 3 MAIN Sector_Summary'!D59/' 3 MAIN Sector_Summary'!F59*100</f>
        <v>25.735345240886165</v>
      </c>
      <c r="D23" s="11">
        <f>' 3 MAIN Sector_Summary'!D60/' 3 MAIN Sector_Summary'!F60*100</f>
        <v>16.014027948003982</v>
      </c>
      <c r="E23" s="11">
        <f>' 3 MAIN Sector_Summary'!D61/' 3 MAIN Sector_Summary'!F61*100</f>
        <v>66.152228122419075</v>
      </c>
      <c r="F23" s="11">
        <f>' 3 MAIN Sector_Summary'!D62/' 3 MAIN Sector_Summary'!F62*100</f>
        <v>19.147351477965369</v>
      </c>
      <c r="G23" s="11">
        <f>' 3 MAIN Sector_Summary'!D63/' 3 MAIN Sector_Summary'!F63*100</f>
        <v>56.386503149563616</v>
      </c>
      <c r="H23" s="11">
        <f>' 3 MAIN Sector_Summary'!D64/' 3 MAIN Sector_Summary'!F64*100</f>
        <v>14.698043405093349</v>
      </c>
      <c r="I23" s="11">
        <f>' 3 MAIN Sector_Summary'!D65/' 3 MAIN Sector_Summary'!F65*100</f>
        <v>24.353740772176454</v>
      </c>
      <c r="J23" s="11">
        <f>' 3 MAIN Sector_Summary'!D66/' 3 MAIN Sector_Summary'!F66*100</f>
        <v>16.899338883154865</v>
      </c>
      <c r="K23" s="11">
        <f>' 3 MAIN Sector_Summary'!D67/' 3 MAIN Sector_Summary'!F67*100</f>
        <v>15.626753239363939</v>
      </c>
      <c r="L23" s="11">
        <f>' 3 MAIN Sector_Summary'!D68/' 3 MAIN Sector_Summary'!F68*100</f>
        <v>20.54068748658748</v>
      </c>
      <c r="M23" s="11">
        <f>('Sub_Sector STATE SHARES'!N137+'Sub_Sector STATE SHARES'!N141)/'Sub_Sector STATE SHARES'!N184*100</f>
        <v>21.542474978571899</v>
      </c>
      <c r="N23" s="11">
        <f>('Sub_Sector STATE SHARES'!O137+'Sub_Sector STATE SHARES'!O141)/'Sub_Sector STATE SHARES'!O184*100</f>
        <v>12.675127986551402</v>
      </c>
      <c r="O23" s="11">
        <f>('Sub_Sector STATE SHARES'!P137+'Sub_Sector STATE SHARES'!P141)/'Sub_Sector STATE SHARES'!P184*100</f>
        <v>10.406358134656458</v>
      </c>
      <c r="P23" s="11">
        <f>('Sub_Sector STATE SHARES'!Q137+'Sub_Sector STATE SHARES'!Q141)/'Sub_Sector STATE SHARES'!Q184*100</f>
        <v>20.417047031114105</v>
      </c>
      <c r="Q23" s="11">
        <f>('Sub_Sector STATE SHARES'!R137+'Sub_Sector STATE SHARES'!R141)/'Sub_Sector STATE SHARES'!R184*100</f>
        <v>15.173516741421397</v>
      </c>
      <c r="R23" s="11">
        <f>('Sub_Sector STATE SHARES'!S137+'Sub_Sector STATE SHARES'!S141)/'Sub_Sector STATE SHARES'!S184*100</f>
        <v>15.807298311647722</v>
      </c>
      <c r="S23" s="11">
        <f>('Sub_Sector STATE SHARES'!T137+'Sub_Sector STATE SHARES'!T141)/'Sub_Sector STATE SHARES'!T184*100</f>
        <v>11.161709653886984</v>
      </c>
      <c r="T23" s="11">
        <f>('Sub_Sector STATE SHARES'!U137+'Sub_Sector STATE SHARES'!U141)/'Sub_Sector STATE SHARES'!U184*100</f>
        <v>23.476081096687633</v>
      </c>
      <c r="U23" s="11">
        <f>('Sub_Sector STATE SHARES'!V137+'Sub_Sector STATE SHARES'!V141)/'Sub_Sector STATE SHARES'!V184*100</f>
        <v>9.0623323634120005</v>
      </c>
      <c r="V23" s="11">
        <f>('Sub_Sector STATE SHARES'!W137+'Sub_Sector STATE SHARES'!W141)/'Sub_Sector STATE SHARES'!W184*100</f>
        <v>19.94657882239424</v>
      </c>
      <c r="W23" s="11">
        <f>('Sub_Sector STATE SHARES'!X137+'Sub_Sector STATE SHARES'!X141)/'Sub_Sector STATE SHARES'!X184*100</f>
        <v>1.2644891642417957</v>
      </c>
      <c r="X23" s="147">
        <f>('Sub_Sector STATE SHARES'!Y137+'Sub_Sector STATE SHARES'!Y141)/'Sub_Sector STATE SHARES'!Y184*100</f>
        <v>11.122505274670285</v>
      </c>
    </row>
    <row r="24" spans="1:24" x14ac:dyDescent="0.25">
      <c r="A24" s="15" t="s">
        <v>69</v>
      </c>
      <c r="B24" s="11">
        <f>' 3 MAIN Sector_Summary'!E58/' 3 MAIN Sector_Summary'!F58*100</f>
        <v>21.107214800586192</v>
      </c>
      <c r="C24" s="11">
        <f>' 3 MAIN Sector_Summary'!E59/' 3 MAIN Sector_Summary'!F59*100</f>
        <v>57.043392522947947</v>
      </c>
      <c r="D24" s="11">
        <f>' 3 MAIN Sector_Summary'!E60/' 3 MAIN Sector_Summary'!F60*100</f>
        <v>54.2770952235918</v>
      </c>
      <c r="E24" s="11">
        <f>' 3 MAIN Sector_Summary'!E61/' 3 MAIN Sector_Summary'!F61*100</f>
        <v>24.718923688372456</v>
      </c>
      <c r="F24" s="11">
        <f>' 3 MAIN Sector_Summary'!E62/' 3 MAIN Sector_Summary'!F62*100</f>
        <v>31.438212316056198</v>
      </c>
      <c r="G24" s="11">
        <f>' 3 MAIN Sector_Summary'!E63/' 3 MAIN Sector_Summary'!F63*100</f>
        <v>29.018141041856708</v>
      </c>
      <c r="H24" s="11">
        <f>' 3 MAIN Sector_Summary'!E64/' 3 MAIN Sector_Summary'!F64*100</f>
        <v>44.267896262928872</v>
      </c>
      <c r="I24" s="11">
        <f>' 3 MAIN Sector_Summary'!E65/' 3 MAIN Sector_Summary'!F65*100</f>
        <v>51.413227651243822</v>
      </c>
      <c r="J24" s="11">
        <f>' 3 MAIN Sector_Summary'!E66/' 3 MAIN Sector_Summary'!F66*100</f>
        <v>40.930979604615523</v>
      </c>
      <c r="K24" s="11">
        <f>' 3 MAIN Sector_Summary'!E67/' 3 MAIN Sector_Summary'!F67*100</f>
        <v>83.315394946805498</v>
      </c>
      <c r="L24" s="11">
        <f>' 3 MAIN Sector_Summary'!E68/' 3 MAIN Sector_Summary'!F68*100</f>
        <v>52.167729656539741</v>
      </c>
      <c r="M24" s="11">
        <f>M25-(M23+M22)</f>
        <v>61.236262785262205</v>
      </c>
      <c r="N24" s="11">
        <f t="shared" ref="N24:X24" si="28">N25-(N23+N22)</f>
        <v>57.615995185044369</v>
      </c>
      <c r="O24" s="11">
        <f t="shared" si="28"/>
        <v>48.559581533365787</v>
      </c>
      <c r="P24" s="11">
        <f t="shared" si="28"/>
        <v>55.349921392306179</v>
      </c>
      <c r="Q24" s="11">
        <f t="shared" si="28"/>
        <v>42.656801746348989</v>
      </c>
      <c r="R24" s="11">
        <f t="shared" si="28"/>
        <v>56.901118831479508</v>
      </c>
      <c r="S24" s="11">
        <f t="shared" si="28"/>
        <v>57.110934211764288</v>
      </c>
      <c r="T24" s="11">
        <f t="shared" si="28"/>
        <v>48.882386491510843</v>
      </c>
      <c r="U24" s="11">
        <f t="shared" si="28"/>
        <v>44.876542187309269</v>
      </c>
      <c r="V24" s="11">
        <f t="shared" si="28"/>
        <v>42.001869276783196</v>
      </c>
      <c r="W24" s="11">
        <f t="shared" si="28"/>
        <v>97.677659021927653</v>
      </c>
      <c r="X24" s="147">
        <f t="shared" si="28"/>
        <v>67.829684749173339</v>
      </c>
    </row>
    <row r="25" spans="1:24" s="19" customFormat="1" x14ac:dyDescent="0.25">
      <c r="A25" s="17"/>
      <c r="B25" s="18">
        <f>SUM(B22:B24)</f>
        <v>100</v>
      </c>
      <c r="C25" s="18">
        <f t="shared" ref="C25:L25" si="29">SUM(C22:C24)</f>
        <v>100</v>
      </c>
      <c r="D25" s="18">
        <f t="shared" si="29"/>
        <v>100</v>
      </c>
      <c r="E25" s="18">
        <f t="shared" si="29"/>
        <v>99.999999999999986</v>
      </c>
      <c r="F25" s="18">
        <f t="shared" si="29"/>
        <v>100</v>
      </c>
      <c r="G25" s="18">
        <f t="shared" si="29"/>
        <v>100</v>
      </c>
      <c r="H25" s="18">
        <f t="shared" si="29"/>
        <v>100</v>
      </c>
      <c r="I25" s="18">
        <f t="shared" si="29"/>
        <v>100</v>
      </c>
      <c r="J25" s="18">
        <f t="shared" si="29"/>
        <v>100</v>
      </c>
      <c r="K25" s="18">
        <f t="shared" si="29"/>
        <v>99.999999999999986</v>
      </c>
      <c r="L25" s="18">
        <f t="shared" si="29"/>
        <v>100</v>
      </c>
      <c r="M25" s="19">
        <v>100</v>
      </c>
      <c r="N25" s="19">
        <v>100</v>
      </c>
      <c r="O25" s="19">
        <v>100</v>
      </c>
      <c r="P25" s="19">
        <v>100</v>
      </c>
      <c r="Q25" s="19">
        <v>100</v>
      </c>
      <c r="R25" s="19">
        <v>100</v>
      </c>
      <c r="S25" s="19">
        <v>100</v>
      </c>
      <c r="T25" s="19">
        <v>100</v>
      </c>
      <c r="U25" s="19">
        <v>100</v>
      </c>
      <c r="V25" s="19">
        <v>100</v>
      </c>
      <c r="W25" s="19">
        <v>100</v>
      </c>
      <c r="X25" s="151">
        <v>100</v>
      </c>
    </row>
    <row r="26" spans="1:24" x14ac:dyDescent="0.25">
      <c r="A26" s="13">
        <v>2016</v>
      </c>
      <c r="B26" s="8" t="s">
        <v>2</v>
      </c>
      <c r="C26" s="8" t="s">
        <v>3</v>
      </c>
      <c r="D26" s="8" t="s">
        <v>4</v>
      </c>
      <c r="E26" s="8" t="s">
        <v>5</v>
      </c>
      <c r="F26" s="8" t="s">
        <v>6</v>
      </c>
      <c r="G26" s="8" t="s">
        <v>7</v>
      </c>
      <c r="H26" s="8" t="s">
        <v>8</v>
      </c>
      <c r="I26" s="8" t="s">
        <v>9</v>
      </c>
      <c r="J26" s="8" t="s">
        <v>10</v>
      </c>
      <c r="K26" s="8" t="s">
        <v>11</v>
      </c>
      <c r="L26" s="8" t="s">
        <v>12</v>
      </c>
      <c r="M26" s="9" t="s">
        <v>85</v>
      </c>
      <c r="N26" s="9" t="s">
        <v>86</v>
      </c>
      <c r="O26" s="9" t="s">
        <v>87</v>
      </c>
      <c r="P26" s="9" t="s">
        <v>88</v>
      </c>
      <c r="Q26" s="9" t="s">
        <v>89</v>
      </c>
      <c r="R26" s="9" t="s">
        <v>90</v>
      </c>
      <c r="S26" s="9" t="s">
        <v>91</v>
      </c>
      <c r="T26" s="9" t="s">
        <v>92</v>
      </c>
      <c r="U26" s="9" t="s">
        <v>93</v>
      </c>
      <c r="V26" s="9" t="s">
        <v>94</v>
      </c>
      <c r="W26" s="9" t="s">
        <v>95</v>
      </c>
      <c r="X26" s="146" t="s">
        <v>103</v>
      </c>
    </row>
    <row r="27" spans="1:24" x14ac:dyDescent="0.25">
      <c r="A27" s="15" t="s">
        <v>72</v>
      </c>
      <c r="B27" s="11">
        <f>'Sub_Sector STATE SHARES'!B198/'Sub_Sector STATE SHARES'!B245*100</f>
        <v>48.812642582176814</v>
      </c>
      <c r="C27" s="11">
        <f>'Sub_Sector STATE SHARES'!C198/'Sub_Sector STATE SHARES'!C245*100</f>
        <v>56.912735317542904</v>
      </c>
      <c r="D27" s="11">
        <f>'Sub_Sector STATE SHARES'!D198/'Sub_Sector STATE SHARES'!D245*100</f>
        <v>0</v>
      </c>
      <c r="E27" s="11">
        <f>'Sub_Sector STATE SHARES'!E198/'Sub_Sector STATE SHARES'!E245*100</f>
        <v>36.942784313557773</v>
      </c>
      <c r="F27" s="11">
        <f>'Sub_Sector STATE SHARES'!F198/'Sub_Sector STATE SHARES'!F245*100</f>
        <v>0</v>
      </c>
      <c r="G27" s="11">
        <f>'Sub_Sector STATE SHARES'!G198/'Sub_Sector STATE SHARES'!G245*100</f>
        <v>0</v>
      </c>
      <c r="H27" s="11">
        <f>'Sub_Sector STATE SHARES'!H198/'Sub_Sector STATE SHARES'!H245*100</f>
        <v>0</v>
      </c>
      <c r="I27" s="11">
        <f>'Sub_Sector STATE SHARES'!I198/'Sub_Sector STATE SHARES'!I245*100</f>
        <v>0</v>
      </c>
      <c r="J27" s="11">
        <f>'Sub_Sector STATE SHARES'!J198/'Sub_Sector STATE SHARES'!J245*100</f>
        <v>0</v>
      </c>
      <c r="K27" s="11">
        <f>'Sub_Sector STATE SHARES'!K198/'Sub_Sector STATE SHARES'!K245*100</f>
        <v>34.301644773306144</v>
      </c>
      <c r="L27" s="11">
        <f>'Sub_Sector STATE SHARES'!L198/'Sub_Sector STATE SHARES'!L245*100</f>
        <v>0</v>
      </c>
      <c r="M27" s="121">
        <f>'Sub_Sector STATE SHARES'!N137/'Sub_Sector STATE SHARES'!N184*100</f>
        <v>0</v>
      </c>
      <c r="N27" s="121">
        <f>'Sub_Sector STATE SHARES'!O137/'Sub_Sector STATE SHARES'!O184*100</f>
        <v>0</v>
      </c>
      <c r="O27" s="121">
        <f>'Sub_Sector STATE SHARES'!P137/'Sub_Sector STATE SHARES'!P184*100</f>
        <v>0</v>
      </c>
      <c r="P27" s="121">
        <f>'Sub_Sector STATE SHARES'!Q137/'Sub_Sector STATE SHARES'!Q184*100</f>
        <v>6.3801203629256173</v>
      </c>
      <c r="Q27" s="121">
        <f>'Sub_Sector STATE SHARES'!R137/'Sub_Sector STATE SHARES'!R184*100</f>
        <v>0</v>
      </c>
      <c r="R27" s="121">
        <f>'Sub_Sector STATE SHARES'!S137/'Sub_Sector STATE SHARES'!S184*100</f>
        <v>0</v>
      </c>
      <c r="S27" s="121">
        <f>'Sub_Sector STATE SHARES'!T137/'Sub_Sector STATE SHARES'!T184*100</f>
        <v>0</v>
      </c>
      <c r="T27" s="121">
        <f>'Sub_Sector STATE SHARES'!U137/'Sub_Sector STATE SHARES'!U184*100</f>
        <v>0</v>
      </c>
      <c r="U27" s="121">
        <f>'Sub_Sector STATE SHARES'!V137/'Sub_Sector STATE SHARES'!V184*100</f>
        <v>0</v>
      </c>
      <c r="V27" s="121">
        <f>'Sub_Sector STATE SHARES'!W137/'Sub_Sector STATE SHARES'!W184*100</f>
        <v>10.266160653264942</v>
      </c>
      <c r="W27" s="121">
        <f>'Sub_Sector STATE SHARES'!X137/'Sub_Sector STATE SHARES'!X184*100</f>
        <v>0</v>
      </c>
      <c r="X27" s="152">
        <f>'Sub_Sector STATE SHARES'!Y137/'Sub_Sector STATE SHARES'!Y184*100</f>
        <v>1.3821444208203093</v>
      </c>
    </row>
    <row r="28" spans="1:24" x14ac:dyDescent="0.25">
      <c r="A28" s="15" t="s">
        <v>74</v>
      </c>
      <c r="B28" s="11">
        <f>('Sub_Sector STATE SHARES'!B245-'Sub_Sector STATE SHARES'!B198)/'Sub_Sector STATE SHARES'!B245*100</f>
        <v>51.187357417823186</v>
      </c>
      <c r="C28" s="11">
        <f>('Sub_Sector STATE SHARES'!C245-'Sub_Sector STATE SHARES'!C198)/'Sub_Sector STATE SHARES'!C245*100</f>
        <v>43.087264682457096</v>
      </c>
      <c r="D28" s="11">
        <f>('Sub_Sector STATE SHARES'!D245-'Sub_Sector STATE SHARES'!D198)/'Sub_Sector STATE SHARES'!D245*100</f>
        <v>100</v>
      </c>
      <c r="E28" s="11">
        <f>('Sub_Sector STATE SHARES'!E245-'Sub_Sector STATE SHARES'!E198)/'Sub_Sector STATE SHARES'!E245*100</f>
        <v>63.057215686442227</v>
      </c>
      <c r="F28" s="11">
        <f>('Sub_Sector STATE SHARES'!F245-'Sub_Sector STATE SHARES'!F198)/'Sub_Sector STATE SHARES'!F245*100</f>
        <v>100</v>
      </c>
      <c r="G28" s="11">
        <f>('Sub_Sector STATE SHARES'!G245-'Sub_Sector STATE SHARES'!G198)/'Sub_Sector STATE SHARES'!G245*100</f>
        <v>100</v>
      </c>
      <c r="H28" s="11">
        <f>('Sub_Sector STATE SHARES'!H245-'Sub_Sector STATE SHARES'!H198)/'Sub_Sector STATE SHARES'!H245*100</f>
        <v>100</v>
      </c>
      <c r="I28" s="11">
        <f>('Sub_Sector STATE SHARES'!I245-'Sub_Sector STATE SHARES'!I198)/'Sub_Sector STATE SHARES'!I245*100</f>
        <v>100</v>
      </c>
      <c r="J28" s="11">
        <f>('Sub_Sector STATE SHARES'!J245-'Sub_Sector STATE SHARES'!J198)/'Sub_Sector STATE SHARES'!J245*100</f>
        <v>100</v>
      </c>
      <c r="K28" s="11">
        <f>('Sub_Sector STATE SHARES'!K245-'Sub_Sector STATE SHARES'!K198)/'Sub_Sector STATE SHARES'!K245*100</f>
        <v>65.698355226693863</v>
      </c>
      <c r="L28" s="11">
        <f>('Sub_Sector STATE SHARES'!L245-'Sub_Sector STATE SHARES'!L198)/'Sub_Sector STATE SHARES'!L245*100</f>
        <v>100</v>
      </c>
      <c r="M28" s="11">
        <f>M25-M27</f>
        <v>100</v>
      </c>
      <c r="N28" s="11">
        <f t="shared" ref="N28:X28" si="30">N25-N27</f>
        <v>100</v>
      </c>
      <c r="O28" s="11">
        <f t="shared" si="30"/>
        <v>100</v>
      </c>
      <c r="P28" s="11">
        <f t="shared" si="30"/>
        <v>93.619879637074376</v>
      </c>
      <c r="Q28" s="11">
        <f t="shared" si="30"/>
        <v>100</v>
      </c>
      <c r="R28" s="11">
        <f t="shared" si="30"/>
        <v>100</v>
      </c>
      <c r="S28" s="11">
        <f t="shared" si="30"/>
        <v>100</v>
      </c>
      <c r="T28" s="11">
        <f t="shared" si="30"/>
        <v>100</v>
      </c>
      <c r="U28" s="11">
        <f t="shared" si="30"/>
        <v>100</v>
      </c>
      <c r="V28" s="11">
        <f t="shared" si="30"/>
        <v>89.733839346735053</v>
      </c>
      <c r="W28" s="11">
        <f t="shared" si="30"/>
        <v>100</v>
      </c>
      <c r="X28" s="147">
        <f t="shared" si="30"/>
        <v>98.61785557917969</v>
      </c>
    </row>
    <row r="29" spans="1:24" s="9" customFormat="1" x14ac:dyDescent="0.25">
      <c r="A29" s="16" t="s">
        <v>13</v>
      </c>
      <c r="B29" s="12">
        <f>SUM(B27:B28)</f>
        <v>100</v>
      </c>
      <c r="C29" s="12">
        <f t="shared" ref="C29:L29" si="31">SUM(C27:C28)</f>
        <v>100</v>
      </c>
      <c r="D29" s="12">
        <f t="shared" si="31"/>
        <v>100</v>
      </c>
      <c r="E29" s="12">
        <f t="shared" si="31"/>
        <v>100</v>
      </c>
      <c r="F29" s="12">
        <f t="shared" si="31"/>
        <v>100</v>
      </c>
      <c r="G29" s="12">
        <f t="shared" si="31"/>
        <v>100</v>
      </c>
      <c r="H29" s="12">
        <f t="shared" si="31"/>
        <v>100</v>
      </c>
      <c r="I29" s="12">
        <f t="shared" si="31"/>
        <v>100</v>
      </c>
      <c r="J29" s="12">
        <f t="shared" si="31"/>
        <v>100</v>
      </c>
      <c r="K29" s="12">
        <f t="shared" si="31"/>
        <v>100</v>
      </c>
      <c r="L29" s="12">
        <f t="shared" si="31"/>
        <v>100</v>
      </c>
      <c r="M29" s="122">
        <f>SUM(M27:M28)</f>
        <v>100</v>
      </c>
      <c r="N29" s="122">
        <f t="shared" ref="N29:X29" si="32">SUM(N27:N28)</f>
        <v>100</v>
      </c>
      <c r="O29" s="122">
        <f t="shared" si="32"/>
        <v>100</v>
      </c>
      <c r="P29" s="122">
        <f t="shared" si="32"/>
        <v>100</v>
      </c>
      <c r="Q29" s="122">
        <f t="shared" si="32"/>
        <v>100</v>
      </c>
      <c r="R29" s="122">
        <f t="shared" si="32"/>
        <v>100</v>
      </c>
      <c r="S29" s="122">
        <f t="shared" si="32"/>
        <v>100</v>
      </c>
      <c r="T29" s="122">
        <f t="shared" si="32"/>
        <v>100</v>
      </c>
      <c r="U29" s="122">
        <f t="shared" si="32"/>
        <v>100</v>
      </c>
      <c r="V29" s="122">
        <f t="shared" si="32"/>
        <v>100</v>
      </c>
      <c r="W29" s="122">
        <f t="shared" si="32"/>
        <v>100</v>
      </c>
      <c r="X29" s="153">
        <f t="shared" si="32"/>
        <v>100</v>
      </c>
    </row>
    <row r="30" spans="1:24" x14ac:dyDescent="0.25">
      <c r="A30" s="15" t="s">
        <v>73</v>
      </c>
      <c r="B30" s="11">
        <f>' 3 MAIN Sector_Summary'!C85/' 3 MAIN Sector_Summary'!F85*100</f>
        <v>22.622078997277963</v>
      </c>
      <c r="C30" s="11">
        <f>' 3 MAIN Sector_Summary'!C86/' 3 MAIN Sector_Summary'!F86*100</f>
        <v>18.687895215755486</v>
      </c>
      <c r="D30" s="11">
        <f>' 3 MAIN Sector_Summary'!C87/' 3 MAIN Sector_Summary'!F87*100</f>
        <v>24.77065918195591</v>
      </c>
      <c r="E30" s="11">
        <f>' 3 MAIN Sector_Summary'!C88/' 3 MAIN Sector_Summary'!F88*100</f>
        <v>10.320951418365551</v>
      </c>
      <c r="F30" s="11">
        <f>' 3 MAIN Sector_Summary'!C89/' 3 MAIN Sector_Summary'!F89*100</f>
        <v>54.50699945770149</v>
      </c>
      <c r="G30" s="11">
        <f>' 3 MAIN Sector_Summary'!C90/' 3 MAIN Sector_Summary'!F90*100</f>
        <v>17.976346059756452</v>
      </c>
      <c r="H30" s="11">
        <f>' 3 MAIN Sector_Summary'!C91/' 3 MAIN Sector_Summary'!F91*100</f>
        <v>40.609127760648953</v>
      </c>
      <c r="I30" s="11">
        <f>' 3 MAIN Sector_Summary'!C92/' 3 MAIN Sector_Summary'!F92*100</f>
        <v>25.328065755978169</v>
      </c>
      <c r="J30" s="11">
        <f>' 3 MAIN Sector_Summary'!C93/' 3 MAIN Sector_Summary'!F93*100</f>
        <v>41.558274576957707</v>
      </c>
      <c r="K30" s="11">
        <f>' 3 MAIN Sector_Summary'!C94/' 3 MAIN Sector_Summary'!F94*100</f>
        <v>0.96183002757250868</v>
      </c>
      <c r="L30" s="11">
        <f>' 3 MAIN Sector_Summary'!C95/' 3 MAIN Sector_Summary'!F95*100</f>
        <v>24.868762261094076</v>
      </c>
      <c r="M30" s="11">
        <f>'Sub_Sector STATE SHARES'!N192/'Sub_Sector STATE SHARES'!N245*100</f>
        <v>18.687895215755486</v>
      </c>
      <c r="N30" s="11">
        <f>'Sub_Sector STATE SHARES'!O192/'Sub_Sector STATE SHARES'!O245*100</f>
        <v>24.77065918195591</v>
      </c>
      <c r="O30" s="11">
        <f>'Sub_Sector STATE SHARES'!P192/'Sub_Sector STATE SHARES'!P245*100</f>
        <v>40.609127760648953</v>
      </c>
      <c r="P30" s="11">
        <f>'Sub_Sector STATE SHARES'!Q192/'Sub_Sector STATE SHARES'!Q245*100</f>
        <v>25.328065755978169</v>
      </c>
      <c r="Q30" s="11">
        <f>'Sub_Sector STATE SHARES'!R192/'Sub_Sector STATE SHARES'!R245*100</f>
        <v>41.558274576957722</v>
      </c>
      <c r="R30" s="11">
        <f>'Sub_Sector STATE SHARES'!S192/'Sub_Sector STATE SHARES'!S245*100</f>
        <v>24.868762261094076</v>
      </c>
      <c r="S30" s="11">
        <f>'Sub_Sector STATE SHARES'!T192/'Sub_Sector STATE SHARES'!T245*100</f>
        <v>30.920191523022169</v>
      </c>
      <c r="T30" s="11">
        <f>'Sub_Sector STATE SHARES'!U192/'Sub_Sector STATE SHARES'!U245*100</f>
        <v>27.184040496975172</v>
      </c>
      <c r="U30" s="11">
        <f>'Sub_Sector STATE SHARES'!V192/'Sub_Sector STATE SHARES'!V245*100</f>
        <v>46.481744633331985</v>
      </c>
      <c r="V30" s="11">
        <f>'Sub_Sector STATE SHARES'!W192/'Sub_Sector STATE SHARES'!W245*100</f>
        <v>42.603973734887262</v>
      </c>
      <c r="W30" s="11">
        <f>'Sub_Sector STATE SHARES'!X192/'Sub_Sector STATE SHARES'!X245*100</f>
        <v>0.96183002757250879</v>
      </c>
      <c r="X30" s="147">
        <f>'Sub_Sector STATE SHARES'!Y192/'Sub_Sector STATE SHARES'!Y245*100</f>
        <v>20.985811851685394</v>
      </c>
    </row>
    <row r="31" spans="1:24" x14ac:dyDescent="0.25">
      <c r="A31" s="15" t="s">
        <v>68</v>
      </c>
      <c r="B31" s="11">
        <f>' 3 MAIN Sector_Summary'!D85/' 3 MAIN Sector_Summary'!F85*100</f>
        <v>53.911538097163522</v>
      </c>
      <c r="C31" s="11">
        <f>' 3 MAIN Sector_Summary'!D86/' 3 MAIN Sector_Summary'!F86*100</f>
        <v>23.973349212385749</v>
      </c>
      <c r="D31" s="11">
        <f>' 3 MAIN Sector_Summary'!D87/' 3 MAIN Sector_Summary'!F87*100</f>
        <v>16.411261897847069</v>
      </c>
      <c r="E31" s="11">
        <f>' 3 MAIN Sector_Summary'!D88/' 3 MAIN Sector_Summary'!F88*100</f>
        <v>62.711037858574784</v>
      </c>
      <c r="F31" s="11">
        <f>' 3 MAIN Sector_Summary'!D89/' 3 MAIN Sector_Summary'!F89*100</f>
        <v>16.194810991512</v>
      </c>
      <c r="G31" s="11">
        <f>' 3 MAIN Sector_Summary'!D90/' 3 MAIN Sector_Summary'!F90*100</f>
        <v>49.209468127885131</v>
      </c>
      <c r="H31" s="11">
        <f>' 3 MAIN Sector_Summary'!D91/' 3 MAIN Sector_Summary'!F91*100</f>
        <v>13.709385640288332</v>
      </c>
      <c r="I31" s="11">
        <f>' 3 MAIN Sector_Summary'!D92/' 3 MAIN Sector_Summary'!F92*100</f>
        <v>21.121134082242122</v>
      </c>
      <c r="J31" s="11">
        <f>' 3 MAIN Sector_Summary'!D93/' 3 MAIN Sector_Summary'!F93*100</f>
        <v>14.028554094088474</v>
      </c>
      <c r="K31" s="11">
        <f>' 3 MAIN Sector_Summary'!D94/' 3 MAIN Sector_Summary'!F94*100</f>
        <v>15.480245661292111</v>
      </c>
      <c r="L31" s="11">
        <f>' 3 MAIN Sector_Summary'!D95/' 3 MAIN Sector_Summary'!F95*100</f>
        <v>18.503026513939457</v>
      </c>
      <c r="M31" s="11">
        <f>('Sub_Sector STATE SHARES'!N197+'Sub_Sector STATE SHARES'!N202)/'Sub_Sector STATE SHARES'!N245*100</f>
        <v>20.066315462819194</v>
      </c>
      <c r="N31" s="11">
        <f>('Sub_Sector STATE SHARES'!O197+'Sub_Sector STATE SHARES'!O202)/'Sub_Sector STATE SHARES'!O245*100</f>
        <v>13.333868636378341</v>
      </c>
      <c r="O31" s="11">
        <f>('Sub_Sector STATE SHARES'!P197+'Sub_Sector STATE SHARES'!P202)/'Sub_Sector STATE SHARES'!P245*100</f>
        <v>9.9291098979396342</v>
      </c>
      <c r="P31" s="11">
        <f>('Sub_Sector STATE SHARES'!Q197+'Sub_Sector STATE SHARES'!Q202)/'Sub_Sector STATE SHARES'!Q245*100</f>
        <v>17.557960012217606</v>
      </c>
      <c r="Q31" s="11">
        <f>('Sub_Sector STATE SHARES'!R197+'Sub_Sector STATE SHARES'!R202)/'Sub_Sector STATE SHARES'!R245*100</f>
        <v>12.688302882821583</v>
      </c>
      <c r="R31" s="11">
        <f>('Sub_Sector STATE SHARES'!S197+'Sub_Sector STATE SHARES'!S202)/'Sub_Sector STATE SHARES'!S245*100</f>
        <v>14.840808307807668</v>
      </c>
      <c r="S31" s="11">
        <f>('Sub_Sector STATE SHARES'!T197+'Sub_Sector STATE SHARES'!T202)/'Sub_Sector STATE SHARES'!T245*100</f>
        <v>9.9005028136602071</v>
      </c>
      <c r="T31" s="11">
        <f>('Sub_Sector STATE SHARES'!U197+'Sub_Sector STATE SHARES'!U202)/'Sub_Sector STATE SHARES'!U245*100</f>
        <v>22.411736676558899</v>
      </c>
      <c r="U31" s="11">
        <f>('Sub_Sector STATE SHARES'!V197+'Sub_Sector STATE SHARES'!V202)/'Sub_Sector STATE SHARES'!V245*100</f>
        <v>9.3607124814619009</v>
      </c>
      <c r="V31" s="11">
        <f>('Sub_Sector STATE SHARES'!W197+'Sub_Sector STATE SHARES'!W202)/'Sub_Sector STATE SHARES'!W245*100</f>
        <v>16.687969760807171</v>
      </c>
      <c r="W31" s="11">
        <f>('Sub_Sector STATE SHARES'!X197+'Sub_Sector STATE SHARES'!X202)/'Sub_Sector STATE SHARES'!X245*100</f>
        <v>1.4328688756527634</v>
      </c>
      <c r="X31" s="147">
        <f>('Sub_Sector STATE SHARES'!Y197+'Sub_Sector STATE SHARES'!Y202)/'Sub_Sector STATE SHARES'!Y245*100</f>
        <v>10.192141474334699</v>
      </c>
    </row>
    <row r="32" spans="1:24" x14ac:dyDescent="0.25">
      <c r="A32" s="15" t="s">
        <v>69</v>
      </c>
      <c r="B32" s="11">
        <f>' 3 MAIN Sector_Summary'!E85/' 3 MAIN Sector_Summary'!F85*100</f>
        <v>23.466382905558511</v>
      </c>
      <c r="C32" s="11">
        <f>' 3 MAIN Sector_Summary'!E86/' 3 MAIN Sector_Summary'!F86*100</f>
        <v>57.338755571858769</v>
      </c>
      <c r="D32" s="11">
        <f>' 3 MAIN Sector_Summary'!E87/' 3 MAIN Sector_Summary'!F87*100</f>
        <v>58.818078920197024</v>
      </c>
      <c r="E32" s="11">
        <f>' 3 MAIN Sector_Summary'!E88/' 3 MAIN Sector_Summary'!F88*100</f>
        <v>26.96801072305967</v>
      </c>
      <c r="F32" s="11">
        <f>' 3 MAIN Sector_Summary'!E89/' 3 MAIN Sector_Summary'!F89*100</f>
        <v>29.298189550786503</v>
      </c>
      <c r="G32" s="11">
        <f>' 3 MAIN Sector_Summary'!E90/' 3 MAIN Sector_Summary'!F90*100</f>
        <v>32.814185812358417</v>
      </c>
      <c r="H32" s="11">
        <f>' 3 MAIN Sector_Summary'!E91/' 3 MAIN Sector_Summary'!F91*100</f>
        <v>45.681486599062723</v>
      </c>
      <c r="I32" s="11">
        <f>' 3 MAIN Sector_Summary'!E92/' 3 MAIN Sector_Summary'!F92*100</f>
        <v>53.550800161779712</v>
      </c>
      <c r="J32" s="11">
        <f>' 3 MAIN Sector_Summary'!E93/' 3 MAIN Sector_Summary'!F93*100</f>
        <v>44.413171328953808</v>
      </c>
      <c r="K32" s="11">
        <f>' 3 MAIN Sector_Summary'!E94/' 3 MAIN Sector_Summary'!F94*100</f>
        <v>83.557924311135395</v>
      </c>
      <c r="L32" s="11">
        <f>' 3 MAIN Sector_Summary'!E95/' 3 MAIN Sector_Summary'!F95*100</f>
        <v>56.628211224966464</v>
      </c>
      <c r="M32" s="11">
        <f>M33-(M30+M31)</f>
        <v>61.24578932142532</v>
      </c>
      <c r="N32" s="11">
        <f t="shared" ref="N32:X32" si="33">N33-(N30+N31)</f>
        <v>61.895472181665752</v>
      </c>
      <c r="O32" s="11">
        <f t="shared" si="33"/>
        <v>49.461762341411415</v>
      </c>
      <c r="P32" s="11">
        <f t="shared" si="33"/>
        <v>57.113974231804221</v>
      </c>
      <c r="Q32" s="11">
        <f t="shared" si="33"/>
        <v>45.753422540220697</v>
      </c>
      <c r="R32" s="11">
        <f t="shared" si="33"/>
        <v>60.290429431098254</v>
      </c>
      <c r="S32" s="11">
        <f t="shared" si="33"/>
        <v>59.179305663317621</v>
      </c>
      <c r="T32" s="11">
        <f t="shared" si="33"/>
        <v>50.404222826465926</v>
      </c>
      <c r="U32" s="11">
        <f t="shared" si="33"/>
        <v>44.157542885206112</v>
      </c>
      <c r="V32" s="11">
        <f t="shared" si="33"/>
        <v>40.708056504305567</v>
      </c>
      <c r="W32" s="11">
        <f t="shared" si="33"/>
        <v>97.605301096774724</v>
      </c>
      <c r="X32" s="147">
        <f t="shared" si="33"/>
        <v>68.822046673979912</v>
      </c>
    </row>
    <row r="33" spans="1:24" s="19" customFormat="1" x14ac:dyDescent="0.25">
      <c r="A33" s="17"/>
      <c r="B33" s="18">
        <f>SUM(B30:B32)</f>
        <v>100</v>
      </c>
      <c r="C33" s="18">
        <f t="shared" ref="C33:L33" si="34">SUM(C30:C32)</f>
        <v>100</v>
      </c>
      <c r="D33" s="18">
        <f t="shared" si="34"/>
        <v>100</v>
      </c>
      <c r="E33" s="18">
        <f t="shared" si="34"/>
        <v>100</v>
      </c>
      <c r="F33" s="18">
        <f t="shared" si="34"/>
        <v>100</v>
      </c>
      <c r="G33" s="18">
        <f t="shared" si="34"/>
        <v>100</v>
      </c>
      <c r="H33" s="18">
        <f t="shared" si="34"/>
        <v>100</v>
      </c>
      <c r="I33" s="18">
        <f t="shared" si="34"/>
        <v>100</v>
      </c>
      <c r="J33" s="18">
        <f t="shared" si="34"/>
        <v>99.999999999999986</v>
      </c>
      <c r="K33" s="18">
        <f t="shared" si="34"/>
        <v>100.00000000000001</v>
      </c>
      <c r="L33" s="18">
        <f t="shared" si="34"/>
        <v>100</v>
      </c>
      <c r="M33" s="19">
        <v>100</v>
      </c>
      <c r="N33" s="19">
        <v>100</v>
      </c>
      <c r="O33" s="19">
        <v>100</v>
      </c>
      <c r="P33" s="19">
        <v>100</v>
      </c>
      <c r="Q33" s="19">
        <v>100</v>
      </c>
      <c r="R33" s="19">
        <v>100</v>
      </c>
      <c r="S33" s="19">
        <v>100</v>
      </c>
      <c r="T33" s="19">
        <v>100</v>
      </c>
      <c r="U33" s="19">
        <v>100</v>
      </c>
      <c r="V33" s="19">
        <v>100</v>
      </c>
      <c r="W33" s="19">
        <v>100</v>
      </c>
      <c r="X33" s="151">
        <v>100</v>
      </c>
    </row>
    <row r="34" spans="1:24" x14ac:dyDescent="0.25">
      <c r="A34" s="13">
        <v>2017</v>
      </c>
      <c r="B34" s="8" t="s">
        <v>2</v>
      </c>
      <c r="C34" s="8" t="s">
        <v>3</v>
      </c>
      <c r="D34" s="8" t="s">
        <v>4</v>
      </c>
      <c r="E34" s="8" t="s">
        <v>5</v>
      </c>
      <c r="F34" s="8" t="s">
        <v>6</v>
      </c>
      <c r="G34" s="8" t="s">
        <v>7</v>
      </c>
      <c r="H34" s="8" t="s">
        <v>8</v>
      </c>
      <c r="I34" s="8" t="s">
        <v>9</v>
      </c>
      <c r="J34" s="8" t="s">
        <v>10</v>
      </c>
      <c r="K34" s="8" t="s">
        <v>11</v>
      </c>
      <c r="L34" s="8" t="s">
        <v>12</v>
      </c>
      <c r="M34" s="9" t="s">
        <v>85</v>
      </c>
      <c r="N34" s="9" t="s">
        <v>86</v>
      </c>
      <c r="O34" s="9" t="s">
        <v>87</v>
      </c>
      <c r="P34" s="9" t="s">
        <v>88</v>
      </c>
      <c r="Q34" s="9" t="s">
        <v>89</v>
      </c>
      <c r="R34" s="9" t="s">
        <v>90</v>
      </c>
      <c r="S34" s="9" t="s">
        <v>91</v>
      </c>
      <c r="T34" s="9" t="s">
        <v>92</v>
      </c>
      <c r="U34" s="9" t="s">
        <v>93</v>
      </c>
      <c r="V34" s="9" t="s">
        <v>94</v>
      </c>
      <c r="W34" s="9" t="s">
        <v>95</v>
      </c>
      <c r="X34" s="146" t="s">
        <v>103</v>
      </c>
    </row>
    <row r="35" spans="1:24" x14ac:dyDescent="0.25">
      <c r="A35" s="15" t="s">
        <v>72</v>
      </c>
      <c r="B35" s="11">
        <f>'Sub_Sector STATE SHARES'!B262/'Sub_Sector STATE SHARES'!B$309*100</f>
        <v>59.803462973372405</v>
      </c>
      <c r="C35" s="11">
        <f>'Sub_Sector STATE SHARES'!C262/'Sub_Sector STATE SHARES'!C309*100</f>
        <v>68.42650612946278</v>
      </c>
      <c r="D35" s="11">
        <f>'Sub_Sector STATE SHARES'!D262/'Sub_Sector STATE SHARES'!D309*100</f>
        <v>0</v>
      </c>
      <c r="E35" s="11">
        <f>'Sub_Sector STATE SHARES'!E262/'Sub_Sector STATE SHARES'!E309*100</f>
        <v>49.290331479850899</v>
      </c>
      <c r="F35" s="11">
        <f>'Sub_Sector STATE SHARES'!F262/'Sub_Sector STATE SHARES'!F309*100</f>
        <v>0</v>
      </c>
      <c r="G35" s="11">
        <f>'Sub_Sector STATE SHARES'!G262/'Sub_Sector STATE SHARES'!G309*100</f>
        <v>0</v>
      </c>
      <c r="H35" s="11">
        <f>'Sub_Sector STATE SHARES'!H262/'Sub_Sector STATE SHARES'!H309*100</f>
        <v>0</v>
      </c>
      <c r="I35" s="11">
        <f>'Sub_Sector STATE SHARES'!I262/'Sub_Sector STATE SHARES'!I309*100</f>
        <v>0</v>
      </c>
      <c r="J35" s="11">
        <f>'Sub_Sector STATE SHARES'!J262/'Sub_Sector STATE SHARES'!J309*100</f>
        <v>0</v>
      </c>
      <c r="K35" s="11">
        <f>'Sub_Sector STATE SHARES'!K262/'Sub_Sector STATE SHARES'!K309*100</f>
        <v>44.402178892219645</v>
      </c>
      <c r="L35" s="11">
        <f>'Sub_Sector STATE SHARES'!L262/'Sub_Sector STATE SHARES'!L309*100</f>
        <v>0</v>
      </c>
      <c r="M35" s="121">
        <f>'Sub_Sector STATE SHARES'!N262/'Sub_Sector STATE SHARES'!N309*100</f>
        <v>0</v>
      </c>
      <c r="N35" s="121">
        <f>'Sub_Sector STATE SHARES'!O262/'Sub_Sector STATE SHARES'!O309*100</f>
        <v>0</v>
      </c>
      <c r="O35" s="121">
        <f>'Sub_Sector STATE SHARES'!P262/'Sub_Sector STATE SHARES'!P309*100</f>
        <v>0</v>
      </c>
      <c r="P35" s="121">
        <f>'Sub_Sector STATE SHARES'!Q262/'Sub_Sector STATE SHARES'!Q309*100</f>
        <v>9.1131670476485471</v>
      </c>
      <c r="Q35" s="121">
        <f>'Sub_Sector STATE SHARES'!R262/'Sub_Sector STATE SHARES'!R309*100</f>
        <v>0</v>
      </c>
      <c r="R35" s="121">
        <f>'Sub_Sector STATE SHARES'!S262/'Sub_Sector STATE SHARES'!S309*100</f>
        <v>0</v>
      </c>
      <c r="S35" s="121">
        <f>'Sub_Sector STATE SHARES'!T262/'Sub_Sector STATE SHARES'!T309*100</f>
        <v>0</v>
      </c>
      <c r="T35" s="121">
        <f>'Sub_Sector STATE SHARES'!U262/'Sub_Sector STATE SHARES'!U309*100</f>
        <v>0</v>
      </c>
      <c r="U35" s="121">
        <f>'Sub_Sector STATE SHARES'!V262/'Sub_Sector STATE SHARES'!V309*100</f>
        <v>0</v>
      </c>
      <c r="V35" s="121">
        <f>'Sub_Sector STATE SHARES'!W262/'Sub_Sector STATE SHARES'!W309*100</f>
        <v>14.546474541424544</v>
      </c>
      <c r="W35" s="121">
        <f>'Sub_Sector STATE SHARES'!X262/'Sub_Sector STATE SHARES'!X309*100</f>
        <v>0</v>
      </c>
      <c r="X35" s="152">
        <f>'Sub_Sector STATE SHARES'!Y262/'Sub_Sector STATE SHARES'!Y309*100</f>
        <v>2.1034657545833135</v>
      </c>
    </row>
    <row r="36" spans="1:24" x14ac:dyDescent="0.25">
      <c r="A36" s="15" t="s">
        <v>74</v>
      </c>
      <c r="B36" s="11">
        <f>('Sub_Sector STATE SHARES'!B309-'Sub_Sector STATE SHARES'!B262)/'Sub_Sector STATE SHARES'!B309*100</f>
        <v>40.196537026627595</v>
      </c>
      <c r="C36" s="11">
        <f>('Sub_Sector STATE SHARES'!C309-'Sub_Sector STATE SHARES'!C262)/'Sub_Sector STATE SHARES'!C309*100</f>
        <v>31.573493870537217</v>
      </c>
      <c r="D36" s="11">
        <f>('Sub_Sector STATE SHARES'!D309-'Sub_Sector STATE SHARES'!D262)/'Sub_Sector STATE SHARES'!D309*100</f>
        <v>100</v>
      </c>
      <c r="E36" s="11">
        <f>('Sub_Sector STATE SHARES'!E309-'Sub_Sector STATE SHARES'!E262)/'Sub_Sector STATE SHARES'!E309*100</f>
        <v>50.709668520149108</v>
      </c>
      <c r="F36" s="11">
        <f>('Sub_Sector STATE SHARES'!F309-'Sub_Sector STATE SHARES'!F262)/'Sub_Sector STATE SHARES'!F309*100</f>
        <v>100</v>
      </c>
      <c r="G36" s="11">
        <f>('Sub_Sector STATE SHARES'!G309-'Sub_Sector STATE SHARES'!G262)/'Sub_Sector STATE SHARES'!G309*100</f>
        <v>100</v>
      </c>
      <c r="H36" s="11">
        <f>('Sub_Sector STATE SHARES'!H309-'Sub_Sector STATE SHARES'!H262)/'Sub_Sector STATE SHARES'!H309*100</f>
        <v>100</v>
      </c>
      <c r="I36" s="11">
        <f>('Sub_Sector STATE SHARES'!I309-'Sub_Sector STATE SHARES'!I262)/'Sub_Sector STATE SHARES'!I309*100</f>
        <v>100</v>
      </c>
      <c r="J36" s="11">
        <f>('Sub_Sector STATE SHARES'!J309-'Sub_Sector STATE SHARES'!J262)/'Sub_Sector STATE SHARES'!J309*100</f>
        <v>100</v>
      </c>
      <c r="K36" s="11">
        <f>('Sub_Sector STATE SHARES'!K309-'Sub_Sector STATE SHARES'!K262)/'Sub_Sector STATE SHARES'!K309*100</f>
        <v>55.597821107780355</v>
      </c>
      <c r="L36" s="11">
        <f>('Sub_Sector STATE SHARES'!L309-'Sub_Sector STATE SHARES'!L262)/'Sub_Sector STATE SHARES'!L309*100</f>
        <v>100</v>
      </c>
      <c r="M36" s="121">
        <f>M33-M35</f>
        <v>100</v>
      </c>
      <c r="N36" s="121">
        <f t="shared" ref="N36:X36" si="35">N33-N35</f>
        <v>100</v>
      </c>
      <c r="O36" s="121">
        <f t="shared" si="35"/>
        <v>100</v>
      </c>
      <c r="P36" s="121">
        <f t="shared" si="35"/>
        <v>90.886832952351455</v>
      </c>
      <c r="Q36" s="121">
        <f t="shared" si="35"/>
        <v>100</v>
      </c>
      <c r="R36" s="121">
        <f t="shared" si="35"/>
        <v>100</v>
      </c>
      <c r="S36" s="121">
        <f t="shared" si="35"/>
        <v>100</v>
      </c>
      <c r="T36" s="121">
        <f t="shared" si="35"/>
        <v>100</v>
      </c>
      <c r="U36" s="121">
        <f t="shared" si="35"/>
        <v>100</v>
      </c>
      <c r="V36" s="121">
        <f t="shared" si="35"/>
        <v>85.453525458575456</v>
      </c>
      <c r="W36" s="121">
        <f t="shared" si="35"/>
        <v>100</v>
      </c>
      <c r="X36" s="152">
        <f t="shared" si="35"/>
        <v>97.896534245416689</v>
      </c>
    </row>
    <row r="37" spans="1:24" s="9" customFormat="1" x14ac:dyDescent="0.25">
      <c r="A37" s="16" t="s">
        <v>13</v>
      </c>
      <c r="B37" s="12">
        <f>SUM(B35:B36)</f>
        <v>100</v>
      </c>
      <c r="C37" s="12">
        <f t="shared" ref="C37:L37" si="36">SUM(C35:C36)</f>
        <v>100</v>
      </c>
      <c r="D37" s="12">
        <f t="shared" si="36"/>
        <v>100</v>
      </c>
      <c r="E37" s="12">
        <f t="shared" si="36"/>
        <v>100</v>
      </c>
      <c r="F37" s="12">
        <f t="shared" si="36"/>
        <v>100</v>
      </c>
      <c r="G37" s="12">
        <f t="shared" si="36"/>
        <v>100</v>
      </c>
      <c r="H37" s="12">
        <f t="shared" si="36"/>
        <v>100</v>
      </c>
      <c r="I37" s="12">
        <f t="shared" si="36"/>
        <v>100</v>
      </c>
      <c r="J37" s="12">
        <f t="shared" si="36"/>
        <v>100</v>
      </c>
      <c r="K37" s="12">
        <f t="shared" si="36"/>
        <v>100</v>
      </c>
      <c r="L37" s="12">
        <f t="shared" si="36"/>
        <v>100</v>
      </c>
      <c r="M37" s="19">
        <v>100</v>
      </c>
      <c r="N37" s="19">
        <v>100</v>
      </c>
      <c r="O37" s="19">
        <v>100</v>
      </c>
      <c r="P37" s="19">
        <v>100</v>
      </c>
      <c r="Q37" s="19">
        <v>100</v>
      </c>
      <c r="R37" s="19">
        <v>100</v>
      </c>
      <c r="S37" s="19">
        <v>100</v>
      </c>
      <c r="T37" s="19">
        <v>100</v>
      </c>
      <c r="U37" s="19">
        <v>100</v>
      </c>
      <c r="V37" s="19">
        <v>100</v>
      </c>
      <c r="W37" s="19">
        <v>100</v>
      </c>
      <c r="X37" s="151">
        <v>100</v>
      </c>
    </row>
    <row r="38" spans="1:24" x14ac:dyDescent="0.25">
      <c r="A38" s="15" t="s">
        <v>73</v>
      </c>
      <c r="B38" s="11">
        <f>' 3 MAIN Sector_Summary'!C113/' 3 MAIN Sector_Summary'!F113*100</f>
        <v>16.007318055011428</v>
      </c>
      <c r="C38" s="11">
        <f>' 3 MAIN Sector_Summary'!C114/' 3 MAIN Sector_Summary'!F114*100</f>
        <v>19.607116566221599</v>
      </c>
      <c r="D38" s="11">
        <f>' 3 MAIN Sector_Summary'!C115/' 3 MAIN Sector_Summary'!F115*100</f>
        <v>26.031246870865292</v>
      </c>
      <c r="E38" s="11">
        <f>' 3 MAIN Sector_Summary'!C116/' 3 MAIN Sector_Summary'!F116*100</f>
        <v>7.0754373254228637</v>
      </c>
      <c r="F38" s="11">
        <f>' 3 MAIN Sector_Summary'!C117/' 3 MAIN Sector_Summary'!F117*100</f>
        <v>45.543303690650546</v>
      </c>
      <c r="G38" s="11">
        <f>' 3 MAIN Sector_Summary'!C118/' 3 MAIN Sector_Summary'!F118*100</f>
        <v>13.624479700837588</v>
      </c>
      <c r="H38" s="11">
        <f>' 3 MAIN Sector_Summary'!C119/' 3 MAIN Sector_Summary'!F119*100</f>
        <v>42.198233708729802</v>
      </c>
      <c r="I38" s="11">
        <f>' 3 MAIN Sector_Summary'!C120/' 3 MAIN Sector_Summary'!F120*100</f>
        <v>24.929635003808624</v>
      </c>
      <c r="J38" s="11">
        <f>' 3 MAIN Sector_Summary'!C121/' 3 MAIN Sector_Summary'!F121*100</f>
        <v>39.931662464372735</v>
      </c>
      <c r="K38" s="11">
        <f>' 3 MAIN Sector_Summary'!C122/' 3 MAIN Sector_Summary'!F122*100</f>
        <v>1.1102103632581712</v>
      </c>
      <c r="L38" s="11">
        <f>' 3 MAIN Sector_Summary'!C123/' 3 MAIN Sector_Summary'!F123*100</f>
        <v>26.12953559956112</v>
      </c>
      <c r="M38" s="11">
        <f>'Sub_Sector STATE SHARES'!N256/'Sub_Sector STATE SHARES'!N309*100</f>
        <v>19.607116566221606</v>
      </c>
      <c r="N38" s="11">
        <f>'Sub_Sector STATE SHARES'!O256/'Sub_Sector STATE SHARES'!O309*100</f>
        <v>26.031246870865289</v>
      </c>
      <c r="O38" s="11">
        <f>'Sub_Sector STATE SHARES'!P256/'Sub_Sector STATE SHARES'!P309*100</f>
        <v>42.198233708729802</v>
      </c>
      <c r="P38" s="11">
        <f>'Sub_Sector STATE SHARES'!Q256/'Sub_Sector STATE SHARES'!Q309*100</f>
        <v>24.929635003808617</v>
      </c>
      <c r="Q38" s="11">
        <f>'Sub_Sector STATE SHARES'!R256/'Sub_Sector STATE SHARES'!R309*100</f>
        <v>39.931662464372735</v>
      </c>
      <c r="R38" s="11">
        <f>'Sub_Sector STATE SHARES'!S256/'Sub_Sector STATE SHARES'!S309*100</f>
        <v>26.12953559956112</v>
      </c>
      <c r="S38" s="11">
        <f>'Sub_Sector STATE SHARES'!T256/'Sub_Sector STATE SHARES'!T309*100</f>
        <v>29.666814658953477</v>
      </c>
      <c r="T38" s="11">
        <f>'Sub_Sector STATE SHARES'!U256/'Sub_Sector STATE SHARES'!U309*100</f>
        <v>27.568398634225293</v>
      </c>
      <c r="U38" s="11">
        <f>'Sub_Sector STATE SHARES'!V256/'Sub_Sector STATE SHARES'!V309*100</f>
        <v>47.196376283951082</v>
      </c>
      <c r="V38" s="11">
        <f>'Sub_Sector STATE SHARES'!W256/'Sub_Sector STATE SHARES'!W309*100</f>
        <v>42.651805483662862</v>
      </c>
      <c r="W38" s="11">
        <f>'Sub_Sector STATE SHARES'!X256/'Sub_Sector STATE SHARES'!X309*100</f>
        <v>1.1102103632581712</v>
      </c>
      <c r="X38" s="147">
        <f>'Sub_Sector STATE SHARES'!Y256/'Sub_Sector STATE SHARES'!Y309*100</f>
        <v>21.615608561596751</v>
      </c>
    </row>
    <row r="39" spans="1:24" x14ac:dyDescent="0.25">
      <c r="A39" s="15" t="s">
        <v>68</v>
      </c>
      <c r="B39" s="11">
        <f>' 3 MAIN Sector_Summary'!D113/' 3 MAIN Sector_Summary'!F113*100</f>
        <v>65.412042447035461</v>
      </c>
      <c r="C39" s="11">
        <f>' 3 MAIN Sector_Summary'!D114/' 3 MAIN Sector_Summary'!F114*100</f>
        <v>21.641932053261943</v>
      </c>
      <c r="D39" s="11">
        <f>' 3 MAIN Sector_Summary'!D115/' 3 MAIN Sector_Summary'!F115*100</f>
        <v>18.988125568471172</v>
      </c>
      <c r="E39" s="11">
        <f>' 3 MAIN Sector_Summary'!D116/' 3 MAIN Sector_Summary'!F116*100</f>
        <v>72.86654624749977</v>
      </c>
      <c r="F39" s="11">
        <f>' 3 MAIN Sector_Summary'!D117/' 3 MAIN Sector_Summary'!F117*100</f>
        <v>28.006878476498322</v>
      </c>
      <c r="G39" s="11">
        <f>' 3 MAIN Sector_Summary'!D118/' 3 MAIN Sector_Summary'!F118*100</f>
        <v>59.222867048191752</v>
      </c>
      <c r="H39" s="11">
        <f>' 3 MAIN Sector_Summary'!D119/' 3 MAIN Sector_Summary'!F119*100</f>
        <v>11.90392932701161</v>
      </c>
      <c r="I39" s="11">
        <f>' 3 MAIN Sector_Summary'!D120/' 3 MAIN Sector_Summary'!F120*100</f>
        <v>24.056805026897379</v>
      </c>
      <c r="J39" s="11">
        <f>' 3 MAIN Sector_Summary'!D121/' 3 MAIN Sector_Summary'!F121*100</f>
        <v>13.8802550622586</v>
      </c>
      <c r="K39" s="11">
        <f>' 3 MAIN Sector_Summary'!D122/' 3 MAIN Sector_Summary'!F122*100</f>
        <v>18.056007289006025</v>
      </c>
      <c r="L39" s="11">
        <f>' 3 MAIN Sector_Summary'!D123/' 3 MAIN Sector_Summary'!F123*100</f>
        <v>18.368883314300792</v>
      </c>
      <c r="M39" s="11">
        <f>('Sub_Sector STATE SHARES'!N261+'Sub_Sector STATE SHARES'!N266)/'Sub_Sector STATE SHARES'!N309*100</f>
        <v>17.224403792712383</v>
      </c>
      <c r="N39" s="11">
        <f>('Sub_Sector STATE SHARES'!O261+'Sub_Sector STATE SHARES'!O266)/'Sub_Sector STATE SHARES'!O309*100</f>
        <v>16.06473831993452</v>
      </c>
      <c r="O39" s="11">
        <f>('Sub_Sector STATE SHARES'!P261+'Sub_Sector STATE SHARES'!P266)/'Sub_Sector STATE SHARES'!P309*100</f>
        <v>8.4059802820720417</v>
      </c>
      <c r="P39" s="11">
        <f>('Sub_Sector STATE SHARES'!Q261+'Sub_Sector STATE SHARES'!Q266)/'Sub_Sector STATE SHARES'!Q309*100</f>
        <v>20.548891633285052</v>
      </c>
      <c r="Q39" s="11">
        <f>('Sub_Sector STATE SHARES'!R261+'Sub_Sector STATE SHARES'!R266)/'Sub_Sector STATE SHARES'!R309*100</f>
        <v>12.483391488835023</v>
      </c>
      <c r="R39" s="11">
        <f>('Sub_Sector STATE SHARES'!S261+'Sub_Sector STATE SHARES'!S266)/'Sub_Sector STATE SHARES'!S309*100</f>
        <v>14.931691127768898</v>
      </c>
      <c r="S39" s="11">
        <f>('Sub_Sector STATE SHARES'!T261+'Sub_Sector STATE SHARES'!T266)/'Sub_Sector STATE SHARES'!T309*100</f>
        <v>9.673583128215995</v>
      </c>
      <c r="T39" s="11">
        <f>('Sub_Sector STATE SHARES'!U261+'Sub_Sector STATE SHARES'!U266)/'Sub_Sector STATE SHARES'!U309*100</f>
        <v>22.896918990344009</v>
      </c>
      <c r="U39" s="11">
        <f>('Sub_Sector STATE SHARES'!V261+'Sub_Sector STATE SHARES'!V266)/'Sub_Sector STATE SHARES'!V309*100</f>
        <v>9.229631325131626</v>
      </c>
      <c r="V39" s="11">
        <f>('Sub_Sector STATE SHARES'!W261+'Sub_Sector STATE SHARES'!W266)/'Sub_Sector STATE SHARES'!W309*100</f>
        <v>20.799542364683781</v>
      </c>
      <c r="W39" s="11">
        <f>('Sub_Sector STATE SHARES'!X261+'Sub_Sector STATE SHARES'!X266)/'Sub_Sector STATE SHARES'!X309*100</f>
        <v>1.5519940808181454</v>
      </c>
      <c r="X39" s="147">
        <f>('Sub_Sector STATE SHARES'!Y261+'Sub_Sector STATE SHARES'!Y266)/'Sub_Sector STATE SHARES'!Y309*100</f>
        <v>10.894635838690842</v>
      </c>
    </row>
    <row r="40" spans="1:24" x14ac:dyDescent="0.25">
      <c r="A40" s="15" t="s">
        <v>69</v>
      </c>
      <c r="B40" s="11">
        <f>' 3 MAIN Sector_Summary'!E113/' 3 MAIN Sector_Summary'!F113*100</f>
        <v>18.580639497953115</v>
      </c>
      <c r="C40" s="11">
        <f>' 3 MAIN Sector_Summary'!E114/' 3 MAIN Sector_Summary'!F114*100</f>
        <v>58.750951380516462</v>
      </c>
      <c r="D40" s="11">
        <f>' 3 MAIN Sector_Summary'!E115/' 3 MAIN Sector_Summary'!F115*100</f>
        <v>54.980627560663542</v>
      </c>
      <c r="E40" s="11">
        <f>' 3 MAIN Sector_Summary'!E116/' 3 MAIN Sector_Summary'!F116*100</f>
        <v>20.058016427077362</v>
      </c>
      <c r="F40" s="11">
        <f>' 3 MAIN Sector_Summary'!E117/' 3 MAIN Sector_Summary'!F117*100</f>
        <v>26.449817832851142</v>
      </c>
      <c r="G40" s="11">
        <f>' 3 MAIN Sector_Summary'!E118/' 3 MAIN Sector_Summary'!F118*100</f>
        <v>27.152653250970673</v>
      </c>
      <c r="H40" s="11">
        <f>' 3 MAIN Sector_Summary'!E119/' 3 MAIN Sector_Summary'!F119*100</f>
        <v>45.897836964258595</v>
      </c>
      <c r="I40" s="11">
        <f>' 3 MAIN Sector_Summary'!E120/' 3 MAIN Sector_Summary'!F120*100</f>
        <v>51.013559969294</v>
      </c>
      <c r="J40" s="11">
        <f>' 3 MAIN Sector_Summary'!E121/' 3 MAIN Sector_Summary'!F121*100</f>
        <v>46.188082473368667</v>
      </c>
      <c r="K40" s="11">
        <f>' 3 MAIN Sector_Summary'!E122/' 3 MAIN Sector_Summary'!F122*100</f>
        <v>80.833782347735806</v>
      </c>
      <c r="L40" s="11">
        <f>' 3 MAIN Sector_Summary'!E123/' 3 MAIN Sector_Summary'!F123*100</f>
        <v>55.501581086138096</v>
      </c>
      <c r="M40" s="11">
        <f>100-(M39+M38)</f>
        <v>63.168479641066014</v>
      </c>
      <c r="N40" s="11">
        <f t="shared" ref="N40:X40" si="37">100-(N39+N38)</f>
        <v>57.904014809200191</v>
      </c>
      <c r="O40" s="11">
        <f t="shared" si="37"/>
        <v>49.395786009198154</v>
      </c>
      <c r="P40" s="11">
        <f t="shared" si="37"/>
        <v>54.521473362906335</v>
      </c>
      <c r="Q40" s="11">
        <f t="shared" si="37"/>
        <v>47.58494604679224</v>
      </c>
      <c r="R40" s="11">
        <f t="shared" si="37"/>
        <v>58.938773272669984</v>
      </c>
      <c r="S40" s="11">
        <f t="shared" si="37"/>
        <v>60.659602212830528</v>
      </c>
      <c r="T40" s="11">
        <f t="shared" si="37"/>
        <v>49.534682375430698</v>
      </c>
      <c r="U40" s="11">
        <f t="shared" si="37"/>
        <v>43.57399239091729</v>
      </c>
      <c r="V40" s="11">
        <f t="shared" si="37"/>
        <v>36.548652151653357</v>
      </c>
      <c r="W40" s="11">
        <f t="shared" si="37"/>
        <v>97.337795555923677</v>
      </c>
      <c r="X40" s="147">
        <f t="shared" si="37"/>
        <v>67.48975559971241</v>
      </c>
    </row>
    <row r="41" spans="1:24" s="19" customFormat="1" x14ac:dyDescent="0.25">
      <c r="A41" s="20"/>
      <c r="B41" s="18">
        <f>SUM(B38:B40)</f>
        <v>100</v>
      </c>
      <c r="C41" s="18">
        <f t="shared" ref="C41:L41" si="38">SUM(C38:C40)</f>
        <v>100</v>
      </c>
      <c r="D41" s="18">
        <f t="shared" si="38"/>
        <v>100</v>
      </c>
      <c r="E41" s="18">
        <f t="shared" si="38"/>
        <v>100</v>
      </c>
      <c r="F41" s="18">
        <f t="shared" si="38"/>
        <v>100.00000000000001</v>
      </c>
      <c r="G41" s="18">
        <f t="shared" si="38"/>
        <v>100.00000000000001</v>
      </c>
      <c r="H41" s="18">
        <f t="shared" si="38"/>
        <v>100</v>
      </c>
      <c r="I41" s="18">
        <f t="shared" si="38"/>
        <v>100</v>
      </c>
      <c r="J41" s="18">
        <f t="shared" si="38"/>
        <v>100</v>
      </c>
      <c r="K41" s="18">
        <f t="shared" si="38"/>
        <v>100</v>
      </c>
      <c r="L41" s="18">
        <f t="shared" si="38"/>
        <v>100</v>
      </c>
      <c r="M41" s="18">
        <f>SUM(M38:M40)</f>
        <v>100</v>
      </c>
      <c r="N41" s="18">
        <f t="shared" ref="N41:X41" si="39">SUM(N38:N40)</f>
        <v>100</v>
      </c>
      <c r="O41" s="18">
        <f t="shared" si="39"/>
        <v>100</v>
      </c>
      <c r="P41" s="18">
        <f t="shared" si="39"/>
        <v>100</v>
      </c>
      <c r="Q41" s="18">
        <f t="shared" si="39"/>
        <v>100</v>
      </c>
      <c r="R41" s="18">
        <f t="shared" si="39"/>
        <v>100</v>
      </c>
      <c r="S41" s="18">
        <f t="shared" si="39"/>
        <v>100</v>
      </c>
      <c r="T41" s="18">
        <f t="shared" si="39"/>
        <v>100</v>
      </c>
      <c r="U41" s="18">
        <f t="shared" si="39"/>
        <v>100</v>
      </c>
      <c r="V41" s="18">
        <f t="shared" si="39"/>
        <v>100</v>
      </c>
      <c r="W41" s="18">
        <f t="shared" si="39"/>
        <v>100</v>
      </c>
      <c r="X41" s="149">
        <f t="shared" si="39"/>
        <v>100</v>
      </c>
    </row>
  </sheetData>
  <mergeCells count="1">
    <mergeCell ref="C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C33B-9413-4320-908E-E94B4539D61E}">
  <dimension ref="B1:K155"/>
  <sheetViews>
    <sheetView topLeftCell="A18" workbookViewId="0">
      <selection activeCell="I6" sqref="I6"/>
    </sheetView>
  </sheetViews>
  <sheetFormatPr defaultRowHeight="15" x14ac:dyDescent="0.25"/>
  <cols>
    <col min="2" max="2" width="22" style="83" customWidth="1"/>
    <col min="3" max="3" width="21.28515625" style="83" customWidth="1"/>
    <col min="4" max="4" width="26.28515625" style="23" customWidth="1"/>
    <col min="9" max="9" width="11.42578125" customWidth="1"/>
    <col min="11" max="11" width="18.85546875" customWidth="1"/>
  </cols>
  <sheetData>
    <row r="1" spans="2:11" x14ac:dyDescent="0.25">
      <c r="D1" s="83"/>
    </row>
    <row r="2" spans="2:11" x14ac:dyDescent="0.25">
      <c r="D2" s="83"/>
    </row>
    <row r="3" spans="2:11" ht="15.75" x14ac:dyDescent="0.25">
      <c r="B3" s="84" t="s">
        <v>81</v>
      </c>
      <c r="C3" s="84" t="s">
        <v>82</v>
      </c>
      <c r="D3" s="84" t="s">
        <v>83</v>
      </c>
      <c r="F3" s="182">
        <v>2013</v>
      </c>
      <c r="G3" s="182"/>
      <c r="H3" s="182"/>
      <c r="I3" s="182"/>
      <c r="J3" s="182"/>
      <c r="K3" s="182"/>
    </row>
    <row r="4" spans="2:11" ht="15.75" x14ac:dyDescent="0.25">
      <c r="B4" s="83" t="s">
        <v>84</v>
      </c>
      <c r="D4" s="83" t="s">
        <v>84</v>
      </c>
      <c r="F4" s="6"/>
      <c r="G4" s="6"/>
      <c r="H4" s="6"/>
      <c r="I4" s="6"/>
      <c r="J4" s="6"/>
      <c r="K4" s="6"/>
    </row>
    <row r="5" spans="2:11" ht="15.75" x14ac:dyDescent="0.25">
      <c r="B5" s="83" t="s">
        <v>84</v>
      </c>
      <c r="D5" s="83" t="s">
        <v>84</v>
      </c>
      <c r="H5" s="1" t="s">
        <v>67</v>
      </c>
      <c r="I5" s="1" t="s">
        <v>68</v>
      </c>
      <c r="J5" s="1" t="s">
        <v>69</v>
      </c>
      <c r="K5" s="1" t="s">
        <v>70</v>
      </c>
    </row>
    <row r="6" spans="2:11" ht="19.5" x14ac:dyDescent="0.35">
      <c r="B6" s="85">
        <f>5142862.44740605*1000000</f>
        <v>5142862447406.0498</v>
      </c>
      <c r="C6" s="86">
        <f>'[1]Annual IGR disaggregated 2017'!G6/B6*100</f>
        <v>0.29222051827266077</v>
      </c>
      <c r="D6" s="86">
        <f>'[1]Annual IGR disaggregated 2017'!I6/B6*100</f>
        <v>0.31026211955849697</v>
      </c>
      <c r="F6" s="2">
        <v>1</v>
      </c>
      <c r="G6" s="3" t="s">
        <v>85</v>
      </c>
      <c r="H6" s="7">
        <v>457102.67463983037</v>
      </c>
      <c r="I6" s="154">
        <v>300811.93019997224</v>
      </c>
      <c r="J6" s="7">
        <v>1030041.3936188621</v>
      </c>
      <c r="K6" s="155">
        <v>1787955.9984586649</v>
      </c>
    </row>
    <row r="7" spans="2:11" ht="19.5" x14ac:dyDescent="0.35">
      <c r="B7" s="83" t="s">
        <v>84</v>
      </c>
      <c r="C7" s="86" t="s">
        <v>84</v>
      </c>
      <c r="D7" s="83" t="s">
        <v>84</v>
      </c>
      <c r="F7" s="2">
        <v>2</v>
      </c>
      <c r="G7" s="3" t="s">
        <v>86</v>
      </c>
      <c r="H7" s="7">
        <v>357811.58372671867</v>
      </c>
      <c r="I7" s="154">
        <v>163395.48743951839</v>
      </c>
      <c r="J7" s="7">
        <v>572469.7055996533</v>
      </c>
      <c r="K7" s="155">
        <v>1093676.7767658904</v>
      </c>
    </row>
    <row r="8" spans="2:11" ht="19.5" x14ac:dyDescent="0.35">
      <c r="B8" s="83" t="s">
        <v>84</v>
      </c>
      <c r="C8" s="86" t="s">
        <v>84</v>
      </c>
      <c r="D8" s="83" t="s">
        <v>84</v>
      </c>
      <c r="F8" s="2">
        <v>3</v>
      </c>
      <c r="G8" s="3" t="s">
        <v>87</v>
      </c>
      <c r="H8" s="7">
        <v>448239.50408411154</v>
      </c>
      <c r="I8" s="154">
        <v>134642.48917432234</v>
      </c>
      <c r="J8" s="7">
        <v>373980.07047511934</v>
      </c>
      <c r="K8" s="155">
        <v>956862.06373355328</v>
      </c>
    </row>
    <row r="9" spans="2:11" ht="19.5" x14ac:dyDescent="0.35">
      <c r="B9" s="85">
        <f>3155779.08655123*1000000</f>
        <v>3155779086551.23</v>
      </c>
      <c r="C9" s="86">
        <f>'[1]Annual IGR disaggregated 2017'!G9/B9*100</f>
        <v>0.38545873368352868</v>
      </c>
      <c r="D9" s="86">
        <f>'[1]Annual IGR disaggregated 2017'!I9/B9*100</f>
        <v>0.3968532684674248</v>
      </c>
      <c r="F9" s="2">
        <v>4</v>
      </c>
      <c r="G9" s="3" t="s">
        <v>88</v>
      </c>
      <c r="H9" s="7">
        <v>369658.68778812216</v>
      </c>
      <c r="I9" s="7">
        <v>400899.17400900973</v>
      </c>
      <c r="J9" s="7">
        <v>712969.70261212054</v>
      </c>
      <c r="K9" s="4">
        <v>1483527.5644092523</v>
      </c>
    </row>
    <row r="10" spans="2:11" ht="19.5" x14ac:dyDescent="0.35">
      <c r="B10" s="83" t="s">
        <v>84</v>
      </c>
      <c r="C10" s="86" t="s">
        <v>84</v>
      </c>
      <c r="D10" s="83" t="s">
        <v>84</v>
      </c>
      <c r="F10" s="2">
        <v>5</v>
      </c>
      <c r="G10" s="3" t="s">
        <v>89</v>
      </c>
      <c r="H10" s="7">
        <v>406418.9363082386</v>
      </c>
      <c r="I10" s="154">
        <v>121632.05430340077</v>
      </c>
      <c r="J10" s="7">
        <v>351875.41276452265</v>
      </c>
      <c r="K10" s="155">
        <v>879926.40337616205</v>
      </c>
    </row>
    <row r="11" spans="2:11" ht="19.5" x14ac:dyDescent="0.35">
      <c r="B11" s="83" t="s">
        <v>84</v>
      </c>
      <c r="C11" s="86" t="s">
        <v>84</v>
      </c>
      <c r="D11" s="83" t="s">
        <v>84</v>
      </c>
      <c r="F11" s="2">
        <v>6</v>
      </c>
      <c r="G11" s="3" t="s">
        <v>90</v>
      </c>
      <c r="H11" s="7">
        <v>179954.42283706527</v>
      </c>
      <c r="I11" s="154">
        <v>132210.46668314823</v>
      </c>
      <c r="J11" s="7">
        <v>400135.19027479785</v>
      </c>
      <c r="K11" s="155">
        <v>712300.07979501132</v>
      </c>
    </row>
    <row r="12" spans="2:11" ht="19.5" x14ac:dyDescent="0.35">
      <c r="B12" s="85">
        <v>2314948818656.7129</v>
      </c>
      <c r="C12" s="86">
        <f>'[1]Annual IGR disaggregated 2017'!G12/B12*100</f>
        <v>0.6329191441654386</v>
      </c>
      <c r="D12" s="86">
        <f>'[1]Annual IGR disaggregated 2017'!I12/B12*100</f>
        <v>0.78207181427559469</v>
      </c>
      <c r="F12" s="2">
        <v>7</v>
      </c>
      <c r="G12" s="3" t="s">
        <v>91</v>
      </c>
      <c r="H12" s="7">
        <v>293678.11839397479</v>
      </c>
      <c r="I12" s="154">
        <v>104145.26726214992</v>
      </c>
      <c r="J12" s="7">
        <v>538353.66092611279</v>
      </c>
      <c r="K12" s="155">
        <v>936177.04658223747</v>
      </c>
    </row>
    <row r="13" spans="2:11" ht="19.5" x14ac:dyDescent="0.35">
      <c r="B13" s="85">
        <v>4057812284108.9619</v>
      </c>
      <c r="C13" s="86">
        <f>'[1]Annual IGR disaggregated 2017'!G13/B13*100</f>
        <v>1.1074596906457905</v>
      </c>
      <c r="D13" s="86">
        <f>'[1]Annual IGR disaggregated 2017'!I13/B13*100</f>
        <v>1.2787187209603481</v>
      </c>
      <c r="F13" s="2">
        <v>8</v>
      </c>
      <c r="G13" s="3" t="s">
        <v>92</v>
      </c>
      <c r="H13" s="7">
        <v>311670.73435678048</v>
      </c>
      <c r="I13" s="154">
        <v>223884.60479223219</v>
      </c>
      <c r="J13" s="7">
        <v>521634.72259971988</v>
      </c>
      <c r="K13" s="155">
        <v>1057190.0617487326</v>
      </c>
    </row>
    <row r="14" spans="2:11" ht="19.5" x14ac:dyDescent="0.35">
      <c r="B14" s="85" t="s">
        <v>84</v>
      </c>
      <c r="C14" s="86" t="s">
        <v>84</v>
      </c>
      <c r="D14" s="83" t="s">
        <v>84</v>
      </c>
      <c r="F14" s="2">
        <v>9</v>
      </c>
      <c r="G14" s="3" t="s">
        <v>93</v>
      </c>
      <c r="H14" s="7">
        <v>771241.65622466698</v>
      </c>
      <c r="I14" s="154">
        <v>272626.03971550637</v>
      </c>
      <c r="J14" s="7">
        <v>688066.34785370482</v>
      </c>
      <c r="K14" s="155">
        <v>1731934.0437938781</v>
      </c>
    </row>
    <row r="15" spans="2:11" ht="19.5" x14ac:dyDescent="0.35">
      <c r="B15" s="85" t="s">
        <v>84</v>
      </c>
      <c r="C15" s="86" t="s">
        <v>84</v>
      </c>
      <c r="D15" s="83" t="s">
        <v>84</v>
      </c>
      <c r="F15" s="2">
        <v>10</v>
      </c>
      <c r="G15" s="3" t="s">
        <v>94</v>
      </c>
      <c r="H15" s="7">
        <v>709795.96767541638</v>
      </c>
      <c r="I15" s="7">
        <v>550331.09941728669</v>
      </c>
      <c r="J15" s="7">
        <v>656930.01336476125</v>
      </c>
      <c r="K15" s="4">
        <v>1917057.0804574643</v>
      </c>
    </row>
    <row r="16" spans="2:11" ht="19.5" x14ac:dyDescent="0.35">
      <c r="B16" s="85" t="s">
        <v>84</v>
      </c>
      <c r="C16" s="86" t="s">
        <v>84</v>
      </c>
      <c r="D16" s="83" t="s">
        <v>84</v>
      </c>
      <c r="F16" s="2">
        <v>11</v>
      </c>
      <c r="G16" s="3" t="s">
        <v>95</v>
      </c>
      <c r="H16" s="7">
        <v>96266.994030210873</v>
      </c>
      <c r="I16" s="7">
        <v>1040989.6021530069</v>
      </c>
      <c r="J16" s="7">
        <v>6300611.2833388215</v>
      </c>
      <c r="K16" s="4">
        <v>7437867.8795220396</v>
      </c>
    </row>
    <row r="17" spans="2:11" ht="19.5" x14ac:dyDescent="0.35">
      <c r="B17" s="85" t="s">
        <v>84</v>
      </c>
      <c r="C17" s="86" t="s">
        <v>84</v>
      </c>
      <c r="D17" s="83" t="s">
        <v>84</v>
      </c>
      <c r="F17" s="2"/>
      <c r="G17" s="3" t="s">
        <v>13</v>
      </c>
      <c r="H17" s="8">
        <v>4401839.280065137</v>
      </c>
      <c r="I17" s="156">
        <v>3445568.2151495535</v>
      </c>
      <c r="J17" s="8">
        <v>12147067.503428197</v>
      </c>
      <c r="K17" s="156">
        <v>19994474.998642884</v>
      </c>
    </row>
    <row r="18" spans="2:11" x14ac:dyDescent="0.25">
      <c r="B18" s="85" t="s">
        <v>84</v>
      </c>
      <c r="C18" s="86" t="s">
        <v>84</v>
      </c>
      <c r="D18" s="83" t="s">
        <v>84</v>
      </c>
      <c r="J18" s="4"/>
      <c r="K18" s="4"/>
    </row>
    <row r="19" spans="2:11" x14ac:dyDescent="0.25">
      <c r="B19" s="85" t="s">
        <v>84</v>
      </c>
      <c r="C19" s="86" t="s">
        <v>84</v>
      </c>
      <c r="D19" s="83" t="s">
        <v>84</v>
      </c>
    </row>
    <row r="20" spans="2:11" ht="15.75" x14ac:dyDescent="0.25">
      <c r="B20" s="85" t="s">
        <v>84</v>
      </c>
      <c r="C20" s="86" t="s">
        <v>84</v>
      </c>
      <c r="D20" s="83" t="s">
        <v>84</v>
      </c>
      <c r="F20" s="182">
        <v>2014</v>
      </c>
      <c r="G20" s="182"/>
      <c r="H20" s="182"/>
      <c r="I20" s="182"/>
      <c r="J20" s="182"/>
      <c r="K20" s="182"/>
    </row>
    <row r="21" spans="2:11" ht="15.75" x14ac:dyDescent="0.25">
      <c r="B21" s="85">
        <v>2691445936287.6753</v>
      </c>
      <c r="C21" s="86">
        <f>'[1]Annual IGR disaggregated 2017'!G21/B21*100</f>
        <v>0.49644421545318579</v>
      </c>
      <c r="D21" s="86">
        <f>'[1]Annual IGR disaggregated 2017'!I21/B21*100</f>
        <v>0.98573642231445813</v>
      </c>
      <c r="H21" s="1" t="s">
        <v>67</v>
      </c>
      <c r="I21" s="1" t="s">
        <v>68</v>
      </c>
      <c r="J21" s="1" t="s">
        <v>69</v>
      </c>
      <c r="K21" s="1" t="s">
        <v>70</v>
      </c>
    </row>
    <row r="22" spans="2:11" ht="19.5" x14ac:dyDescent="0.35">
      <c r="B22" s="85">
        <v>2974429097227.9414</v>
      </c>
      <c r="C22" s="86">
        <f>'[1]Annual IGR disaggregated 2017'!G22/B22*100</f>
        <v>0.91401439886622338</v>
      </c>
      <c r="D22" s="86">
        <f>'[1]Annual IGR disaggregated 2017'!I22/B22*100</f>
        <v>1.4261160741795045</v>
      </c>
      <c r="F22" s="2">
        <v>1</v>
      </c>
      <c r="G22" s="3" t="s">
        <v>85</v>
      </c>
      <c r="H22" s="4">
        <v>410260.56531874515</v>
      </c>
      <c r="I22" s="155">
        <v>440679.37716618134</v>
      </c>
      <c r="J22" s="4">
        <v>1182963.3397455344</v>
      </c>
      <c r="K22" s="155">
        <v>2033903.2822304608</v>
      </c>
    </row>
    <row r="23" spans="2:11" ht="19.5" x14ac:dyDescent="0.35">
      <c r="B23" s="85" t="s">
        <v>84</v>
      </c>
      <c r="C23" s="86" t="s">
        <v>84</v>
      </c>
      <c r="D23" s="83" t="s">
        <v>84</v>
      </c>
      <c r="F23" s="2">
        <v>2</v>
      </c>
      <c r="G23" s="3" t="s">
        <v>86</v>
      </c>
      <c r="H23" s="4">
        <v>347521.49101051677</v>
      </c>
      <c r="I23" s="4">
        <v>238115.10286283118</v>
      </c>
      <c r="J23" s="4">
        <v>654000.65801657154</v>
      </c>
      <c r="K23" s="4">
        <v>1239637.2518899194</v>
      </c>
    </row>
    <row r="24" spans="2:11" ht="19.5" x14ac:dyDescent="0.35">
      <c r="B24" s="85" t="s">
        <v>84</v>
      </c>
      <c r="C24" s="86" t="s">
        <v>84</v>
      </c>
      <c r="D24" s="83" t="s">
        <v>84</v>
      </c>
      <c r="F24" s="2">
        <v>3</v>
      </c>
      <c r="G24" s="3" t="s">
        <v>87</v>
      </c>
      <c r="H24" s="4">
        <v>410505.00143379072</v>
      </c>
      <c r="I24" s="4">
        <v>198850.87666193125</v>
      </c>
      <c r="J24" s="4">
        <v>424670.92800891085</v>
      </c>
      <c r="K24" s="4">
        <v>1034026.8061046328</v>
      </c>
    </row>
    <row r="25" spans="2:11" ht="19.5" x14ac:dyDescent="0.35">
      <c r="B25" s="85" t="s">
        <v>84</v>
      </c>
      <c r="C25" s="86" t="s">
        <v>84</v>
      </c>
      <c r="D25" s="83" t="s">
        <v>84</v>
      </c>
      <c r="F25" s="2">
        <v>4</v>
      </c>
      <c r="G25" s="3" t="s">
        <v>88</v>
      </c>
      <c r="H25" s="4">
        <v>436260.14018950186</v>
      </c>
      <c r="I25" s="4">
        <v>520750.52504885016</v>
      </c>
      <c r="J25" s="4">
        <v>838794.82182429801</v>
      </c>
      <c r="K25" s="4">
        <v>1795805.48706265</v>
      </c>
    </row>
    <row r="26" spans="2:11" ht="19.5" x14ac:dyDescent="0.35">
      <c r="B26" s="85" t="s">
        <v>84</v>
      </c>
      <c r="C26" s="86" t="s">
        <v>84</v>
      </c>
      <c r="D26" s="83" t="s">
        <v>84</v>
      </c>
      <c r="F26" s="2">
        <v>5</v>
      </c>
      <c r="G26" s="3" t="s">
        <v>89</v>
      </c>
      <c r="H26" s="4">
        <v>371138.75418140367</v>
      </c>
      <c r="I26" s="155">
        <v>166049.5100686081</v>
      </c>
      <c r="J26" s="4">
        <v>399067.22555558273</v>
      </c>
      <c r="K26" s="155">
        <v>936255.48980559455</v>
      </c>
    </row>
    <row r="27" spans="2:11" ht="19.5" x14ac:dyDescent="0.35">
      <c r="B27" s="85" t="s">
        <v>84</v>
      </c>
      <c r="C27" s="86" t="s">
        <v>84</v>
      </c>
      <c r="D27" s="83" t="s">
        <v>84</v>
      </c>
      <c r="F27" s="2">
        <v>6</v>
      </c>
      <c r="G27" s="3" t="s">
        <v>90</v>
      </c>
      <c r="H27" s="4">
        <v>183181.99857770232</v>
      </c>
      <c r="I27" s="155">
        <v>187664.84075379907</v>
      </c>
      <c r="J27" s="4">
        <v>470278.52918474271</v>
      </c>
      <c r="K27" s="155">
        <v>841125.36851624411</v>
      </c>
    </row>
    <row r="28" spans="2:11" ht="19.5" x14ac:dyDescent="0.35">
      <c r="B28" s="85" t="s">
        <v>84</v>
      </c>
      <c r="C28" s="86" t="s">
        <v>84</v>
      </c>
      <c r="D28" s="83" t="s">
        <v>84</v>
      </c>
      <c r="F28" s="2">
        <v>7</v>
      </c>
      <c r="G28" s="3" t="s">
        <v>91</v>
      </c>
      <c r="H28" s="4">
        <v>320487.35229028075</v>
      </c>
      <c r="I28" s="155">
        <v>151801.7895287658</v>
      </c>
      <c r="J28" s="4">
        <v>609349.22499585839</v>
      </c>
      <c r="K28" s="155">
        <v>1081638.3668149048</v>
      </c>
    </row>
    <row r="29" spans="2:11" ht="19.5" x14ac:dyDescent="0.35">
      <c r="B29" s="85" t="s">
        <v>84</v>
      </c>
      <c r="C29" s="86" t="s">
        <v>84</v>
      </c>
      <c r="D29" s="83" t="s">
        <v>84</v>
      </c>
      <c r="F29" s="2">
        <v>8</v>
      </c>
      <c r="G29" s="3" t="s">
        <v>92</v>
      </c>
      <c r="H29" s="4">
        <v>405191.79505031492</v>
      </c>
      <c r="I29" s="155">
        <v>340523.43194917723</v>
      </c>
      <c r="J29" s="4">
        <v>584490.37405919272</v>
      </c>
      <c r="K29" s="155">
        <v>1330205.6010586848</v>
      </c>
    </row>
    <row r="30" spans="2:11" ht="19.5" x14ac:dyDescent="0.35">
      <c r="B30" s="85">
        <v>2810276625446.2183</v>
      </c>
      <c r="C30" s="86">
        <f>'[1]Annual IGR disaggregated 2017'!G30/B30*100</f>
        <v>1.7452747347471498</v>
      </c>
      <c r="D30" s="86">
        <f>'[1]Annual IGR disaggregated 2017'!I30/B30*100</f>
        <v>2.6629399512806002</v>
      </c>
      <c r="F30" s="2">
        <v>9</v>
      </c>
      <c r="G30" s="3" t="s">
        <v>93</v>
      </c>
      <c r="H30" s="4">
        <v>889248.00740868622</v>
      </c>
      <c r="I30" s="155">
        <v>300217.24829586636</v>
      </c>
      <c r="J30" s="4">
        <v>785912.80358179449</v>
      </c>
      <c r="K30" s="155">
        <v>1975378.0592863471</v>
      </c>
    </row>
    <row r="31" spans="2:11" ht="19.5" x14ac:dyDescent="0.35">
      <c r="B31" s="85" t="s">
        <v>84</v>
      </c>
      <c r="C31" s="86" t="s">
        <v>84</v>
      </c>
      <c r="D31" s="83" t="s">
        <v>84</v>
      </c>
      <c r="F31" s="2">
        <v>10</v>
      </c>
      <c r="G31" s="3" t="s">
        <v>94</v>
      </c>
      <c r="H31" s="4">
        <v>839492.8332725442</v>
      </c>
      <c r="I31" s="4">
        <v>672244.60255491082</v>
      </c>
      <c r="J31" s="4">
        <v>798243.2255963214</v>
      </c>
      <c r="K31" s="4">
        <v>2309980.6614237763</v>
      </c>
    </row>
    <row r="32" spans="2:11" ht="19.5" x14ac:dyDescent="0.35">
      <c r="B32" s="85">
        <v>1469983470370.4751</v>
      </c>
      <c r="C32" s="86">
        <f>'[1]Annual IGR disaggregated 2017'!G32/B32*100</f>
        <v>0</v>
      </c>
      <c r="D32" s="83" t="s">
        <v>84</v>
      </c>
      <c r="F32" s="2">
        <v>11</v>
      </c>
      <c r="G32" s="3" t="s">
        <v>95</v>
      </c>
      <c r="H32" s="4">
        <v>91736.516366991622</v>
      </c>
      <c r="I32" s="4">
        <v>1391312.2025929601</v>
      </c>
      <c r="J32" s="4">
        <v>7211688.4549540635</v>
      </c>
      <c r="K32" s="4">
        <v>8694737.1739140153</v>
      </c>
    </row>
    <row r="33" spans="2:11" ht="19.5" x14ac:dyDescent="0.35">
      <c r="B33" s="85">
        <v>2506753939391.9658</v>
      </c>
      <c r="C33" s="86">
        <f>'[1]Annual IGR disaggregated 2017'!G33/B33*100</f>
        <v>0.67346092488139764</v>
      </c>
      <c r="D33" s="86">
        <f>'[1]Annual IGR disaggregated 2017'!I33/B33*100</f>
        <v>0.89551425338759127</v>
      </c>
      <c r="F33" s="2"/>
      <c r="G33" s="3" t="s">
        <v>13</v>
      </c>
      <c r="H33" s="8">
        <v>4705024.4551004777</v>
      </c>
      <c r="I33" s="156">
        <v>4608209.507483881</v>
      </c>
      <c r="J33" s="8">
        <v>13959459.585522871</v>
      </c>
      <c r="K33" s="156">
        <v>23272693.548107229</v>
      </c>
    </row>
    <row r="34" spans="2:11" x14ac:dyDescent="0.25">
      <c r="B34" s="85" t="s">
        <v>84</v>
      </c>
      <c r="C34" s="86" t="s">
        <v>84</v>
      </c>
      <c r="D34" s="83" t="s">
        <v>84</v>
      </c>
    </row>
    <row r="35" spans="2:11" x14ac:dyDescent="0.25">
      <c r="B35" s="85">
        <v>5110583694473.2285</v>
      </c>
      <c r="C35" s="86">
        <f>'[1]Annual IGR disaggregated 2017'!G35/B35*100</f>
        <v>0</v>
      </c>
      <c r="D35" s="83" t="s">
        <v>84</v>
      </c>
    </row>
    <row r="36" spans="2:11" x14ac:dyDescent="0.25">
      <c r="B36" s="85" t="s">
        <v>84</v>
      </c>
      <c r="C36" s="86" t="s">
        <v>84</v>
      </c>
      <c r="D36" s="83" t="s">
        <v>84</v>
      </c>
    </row>
    <row r="37" spans="2:11" x14ac:dyDescent="0.25">
      <c r="B37" s="85" t="s">
        <v>84</v>
      </c>
      <c r="C37" s="86" t="s">
        <v>84</v>
      </c>
      <c r="D37" s="83" t="s">
        <v>84</v>
      </c>
    </row>
    <row r="38" spans="2:11" x14ac:dyDescent="0.25">
      <c r="B38" s="85" t="s">
        <v>84</v>
      </c>
      <c r="C38" s="86" t="s">
        <v>84</v>
      </c>
      <c r="D38" s="83" t="s">
        <v>84</v>
      </c>
    </row>
    <row r="39" spans="2:11" x14ac:dyDescent="0.25">
      <c r="B39" s="85">
        <v>1100458023118.3721</v>
      </c>
      <c r="C39" s="86">
        <f>'[1]Annual IGR disaggregated 2017'!G39/B39*100</f>
        <v>0.42266436176363659</v>
      </c>
      <c r="D39" s="86">
        <f>'[1]Annual IGR disaggregated 2017'!I39/B39*100</f>
        <v>0.54740797053483092</v>
      </c>
    </row>
    <row r="40" spans="2:11" x14ac:dyDescent="0.25">
      <c r="D40" s="83"/>
    </row>
    <row r="41" spans="2:11" x14ac:dyDescent="0.25">
      <c r="D41" s="83"/>
    </row>
    <row r="42" spans="2:11" x14ac:dyDescent="0.25">
      <c r="D42" s="83"/>
    </row>
    <row r="43" spans="2:11" x14ac:dyDescent="0.25">
      <c r="D43" s="83"/>
    </row>
    <row r="44" spans="2:11" x14ac:dyDescent="0.25">
      <c r="D44" s="83"/>
    </row>
    <row r="45" spans="2:11" x14ac:dyDescent="0.25">
      <c r="D45" s="83"/>
    </row>
    <row r="46" spans="2:11" x14ac:dyDescent="0.25">
      <c r="D46" s="83"/>
    </row>
    <row r="47" spans="2:11" x14ac:dyDescent="0.25">
      <c r="D47" s="83"/>
    </row>
    <row r="48" spans="2:11" x14ac:dyDescent="0.25">
      <c r="D48" s="83"/>
    </row>
    <row r="49" spans="4:4" x14ac:dyDescent="0.25">
      <c r="D49" s="83"/>
    </row>
    <row r="50" spans="4:4" x14ac:dyDescent="0.25">
      <c r="D50" s="83"/>
    </row>
    <row r="51" spans="4:4" x14ac:dyDescent="0.25">
      <c r="D51" s="83"/>
    </row>
    <row r="52" spans="4:4" x14ac:dyDescent="0.25">
      <c r="D52" s="83"/>
    </row>
    <row r="53" spans="4:4" x14ac:dyDescent="0.25">
      <c r="D53" s="83"/>
    </row>
    <row r="54" spans="4:4" x14ac:dyDescent="0.25">
      <c r="D54" s="83"/>
    </row>
    <row r="55" spans="4:4" x14ac:dyDescent="0.25">
      <c r="D55" s="83"/>
    </row>
    <row r="56" spans="4:4" x14ac:dyDescent="0.25">
      <c r="D56" s="83"/>
    </row>
    <row r="57" spans="4:4" x14ac:dyDescent="0.25">
      <c r="D57" s="83"/>
    </row>
    <row r="58" spans="4:4" x14ac:dyDescent="0.25">
      <c r="D58" s="83"/>
    </row>
    <row r="59" spans="4:4" x14ac:dyDescent="0.25">
      <c r="D59" s="83"/>
    </row>
    <row r="60" spans="4:4" x14ac:dyDescent="0.25">
      <c r="D60" s="83"/>
    </row>
    <row r="61" spans="4:4" x14ac:dyDescent="0.25">
      <c r="D61" s="83"/>
    </row>
    <row r="62" spans="4:4" x14ac:dyDescent="0.25">
      <c r="D62" s="83"/>
    </row>
    <row r="63" spans="4:4" x14ac:dyDescent="0.25">
      <c r="D63" s="83"/>
    </row>
    <row r="64" spans="4:4" x14ac:dyDescent="0.25">
      <c r="D64" s="83"/>
    </row>
    <row r="65" spans="4:4" x14ac:dyDescent="0.25">
      <c r="D65" s="83"/>
    </row>
    <row r="66" spans="4:4" x14ac:dyDescent="0.25">
      <c r="D66" s="83"/>
    </row>
    <row r="67" spans="4:4" x14ac:dyDescent="0.25">
      <c r="D67" s="83"/>
    </row>
    <row r="68" spans="4:4" x14ac:dyDescent="0.25">
      <c r="D68" s="83"/>
    </row>
    <row r="69" spans="4:4" x14ac:dyDescent="0.25">
      <c r="D69" s="83"/>
    </row>
    <row r="70" spans="4:4" x14ac:dyDescent="0.25">
      <c r="D70" s="83"/>
    </row>
    <row r="71" spans="4:4" x14ac:dyDescent="0.25">
      <c r="D71" s="83"/>
    </row>
    <row r="72" spans="4:4" x14ac:dyDescent="0.25">
      <c r="D72" s="83"/>
    </row>
    <row r="73" spans="4:4" x14ac:dyDescent="0.25">
      <c r="D73" s="83"/>
    </row>
    <row r="74" spans="4:4" x14ac:dyDescent="0.25">
      <c r="D74" s="83"/>
    </row>
    <row r="75" spans="4:4" x14ac:dyDescent="0.25">
      <c r="D75" s="83"/>
    </row>
    <row r="76" spans="4:4" x14ac:dyDescent="0.25">
      <c r="D76" s="83"/>
    </row>
    <row r="77" spans="4:4" x14ac:dyDescent="0.25">
      <c r="D77" s="83"/>
    </row>
    <row r="78" spans="4:4" x14ac:dyDescent="0.25">
      <c r="D78" s="83"/>
    </row>
    <row r="79" spans="4:4" x14ac:dyDescent="0.25">
      <c r="D79" s="83"/>
    </row>
    <row r="80" spans="4:4" x14ac:dyDescent="0.25">
      <c r="D80" s="83"/>
    </row>
    <row r="81" spans="4:4" x14ac:dyDescent="0.25">
      <c r="D81" s="83"/>
    </row>
    <row r="82" spans="4:4" x14ac:dyDescent="0.25">
      <c r="D82" s="83"/>
    </row>
    <row r="83" spans="4:4" x14ac:dyDescent="0.25">
      <c r="D83" s="83"/>
    </row>
    <row r="84" spans="4:4" x14ac:dyDescent="0.25">
      <c r="D84" s="83"/>
    </row>
    <row r="85" spans="4:4" x14ac:dyDescent="0.25">
      <c r="D85" s="83"/>
    </row>
    <row r="86" spans="4:4" x14ac:dyDescent="0.25">
      <c r="D86" s="83"/>
    </row>
    <row r="87" spans="4:4" x14ac:dyDescent="0.25">
      <c r="D87" s="83"/>
    </row>
    <row r="88" spans="4:4" x14ac:dyDescent="0.25">
      <c r="D88" s="83"/>
    </row>
    <row r="89" spans="4:4" x14ac:dyDescent="0.25">
      <c r="D89" s="83"/>
    </row>
    <row r="90" spans="4:4" x14ac:dyDescent="0.25">
      <c r="D90" s="83"/>
    </row>
    <row r="91" spans="4:4" x14ac:dyDescent="0.25">
      <c r="D91" s="83"/>
    </row>
    <row r="92" spans="4:4" x14ac:dyDescent="0.25">
      <c r="D92" s="83"/>
    </row>
    <row r="93" spans="4:4" x14ac:dyDescent="0.25">
      <c r="D93" s="83"/>
    </row>
    <row r="94" spans="4:4" x14ac:dyDescent="0.25">
      <c r="D94" s="83"/>
    </row>
    <row r="95" spans="4:4" x14ac:dyDescent="0.25">
      <c r="D95" s="83"/>
    </row>
    <row r="96" spans="4:4" x14ac:dyDescent="0.25">
      <c r="D96" s="83"/>
    </row>
    <row r="97" spans="4:4" x14ac:dyDescent="0.25">
      <c r="D97" s="83"/>
    </row>
    <row r="98" spans="4:4" x14ac:dyDescent="0.25">
      <c r="D98" s="83"/>
    </row>
    <row r="99" spans="4:4" x14ac:dyDescent="0.25">
      <c r="D99" s="83"/>
    </row>
    <row r="100" spans="4:4" x14ac:dyDescent="0.25">
      <c r="D100" s="83"/>
    </row>
    <row r="101" spans="4:4" x14ac:dyDescent="0.25">
      <c r="D101" s="83"/>
    </row>
    <row r="102" spans="4:4" x14ac:dyDescent="0.25">
      <c r="D102" s="83"/>
    </row>
    <row r="103" spans="4:4" x14ac:dyDescent="0.25">
      <c r="D103" s="83"/>
    </row>
    <row r="104" spans="4:4" x14ac:dyDescent="0.25">
      <c r="D104" s="83"/>
    </row>
    <row r="105" spans="4:4" x14ac:dyDescent="0.25">
      <c r="D105" s="83"/>
    </row>
    <row r="106" spans="4:4" x14ac:dyDescent="0.25">
      <c r="D106" s="83"/>
    </row>
    <row r="107" spans="4:4" x14ac:dyDescent="0.25">
      <c r="D107" s="83"/>
    </row>
    <row r="108" spans="4:4" x14ac:dyDescent="0.25">
      <c r="D108" s="83"/>
    </row>
    <row r="109" spans="4:4" x14ac:dyDescent="0.25">
      <c r="D109" s="83"/>
    </row>
    <row r="110" spans="4:4" x14ac:dyDescent="0.25">
      <c r="D110" s="83"/>
    </row>
    <row r="111" spans="4:4" x14ac:dyDescent="0.25">
      <c r="D111" s="83"/>
    </row>
    <row r="112" spans="4:4" x14ac:dyDescent="0.25">
      <c r="D112" s="83"/>
    </row>
    <row r="113" spans="4:4" x14ac:dyDescent="0.25">
      <c r="D113" s="83"/>
    </row>
    <row r="114" spans="4:4" x14ac:dyDescent="0.25">
      <c r="D114" s="83"/>
    </row>
    <row r="115" spans="4:4" x14ac:dyDescent="0.25">
      <c r="D115" s="83"/>
    </row>
    <row r="116" spans="4:4" x14ac:dyDescent="0.25">
      <c r="D116" s="83"/>
    </row>
    <row r="117" spans="4:4" x14ac:dyDescent="0.25">
      <c r="D117" s="83"/>
    </row>
    <row r="118" spans="4:4" x14ac:dyDescent="0.25">
      <c r="D118" s="83"/>
    </row>
    <row r="119" spans="4:4" x14ac:dyDescent="0.25">
      <c r="D119" s="83"/>
    </row>
    <row r="120" spans="4:4" x14ac:dyDescent="0.25">
      <c r="D120" s="83"/>
    </row>
    <row r="121" spans="4:4" x14ac:dyDescent="0.25">
      <c r="D121" s="83"/>
    </row>
    <row r="122" spans="4:4" x14ac:dyDescent="0.25">
      <c r="D122" s="83"/>
    </row>
    <row r="123" spans="4:4" x14ac:dyDescent="0.25">
      <c r="D123" s="83"/>
    </row>
    <row r="124" spans="4:4" x14ac:dyDescent="0.25">
      <c r="D124" s="83"/>
    </row>
    <row r="125" spans="4:4" x14ac:dyDescent="0.25">
      <c r="D125" s="83"/>
    </row>
    <row r="126" spans="4:4" x14ac:dyDescent="0.25">
      <c r="D126" s="83"/>
    </row>
    <row r="127" spans="4:4" x14ac:dyDescent="0.25">
      <c r="D127" s="83"/>
    </row>
    <row r="128" spans="4:4" x14ac:dyDescent="0.25">
      <c r="D128" s="83"/>
    </row>
    <row r="129" spans="4:4" x14ac:dyDescent="0.25">
      <c r="D129" s="83"/>
    </row>
    <row r="130" spans="4:4" x14ac:dyDescent="0.25">
      <c r="D130" s="83"/>
    </row>
    <row r="131" spans="4:4" x14ac:dyDescent="0.25">
      <c r="D131" s="83"/>
    </row>
    <row r="132" spans="4:4" x14ac:dyDescent="0.25">
      <c r="D132" s="83"/>
    </row>
    <row r="133" spans="4:4" x14ac:dyDescent="0.25">
      <c r="D133" s="83"/>
    </row>
    <row r="134" spans="4:4" x14ac:dyDescent="0.25">
      <c r="D134" s="83"/>
    </row>
    <row r="135" spans="4:4" x14ac:dyDescent="0.25">
      <c r="D135" s="83"/>
    </row>
    <row r="136" spans="4:4" x14ac:dyDescent="0.25">
      <c r="D136" s="83"/>
    </row>
    <row r="137" spans="4:4" x14ac:dyDescent="0.25">
      <c r="D137" s="83"/>
    </row>
    <row r="138" spans="4:4" x14ac:dyDescent="0.25">
      <c r="D138" s="83"/>
    </row>
    <row r="139" spans="4:4" x14ac:dyDescent="0.25">
      <c r="D139" s="83"/>
    </row>
    <row r="140" spans="4:4" x14ac:dyDescent="0.25">
      <c r="D140" s="83"/>
    </row>
    <row r="141" spans="4:4" x14ac:dyDescent="0.25">
      <c r="D141" s="83"/>
    </row>
    <row r="142" spans="4:4" x14ac:dyDescent="0.25">
      <c r="D142" s="83"/>
    </row>
    <row r="143" spans="4:4" x14ac:dyDescent="0.25">
      <c r="D143" s="83"/>
    </row>
    <row r="144" spans="4:4" x14ac:dyDescent="0.25">
      <c r="D144" s="83"/>
    </row>
    <row r="145" spans="4:4" x14ac:dyDescent="0.25">
      <c r="D145" s="83"/>
    </row>
    <row r="146" spans="4:4" x14ac:dyDescent="0.25">
      <c r="D146" s="83"/>
    </row>
    <row r="147" spans="4:4" x14ac:dyDescent="0.25">
      <c r="D147" s="83"/>
    </row>
    <row r="148" spans="4:4" x14ac:dyDescent="0.25">
      <c r="D148" s="83"/>
    </row>
    <row r="149" spans="4:4" x14ac:dyDescent="0.25">
      <c r="D149" s="83"/>
    </row>
    <row r="150" spans="4:4" x14ac:dyDescent="0.25">
      <c r="D150" s="83"/>
    </row>
    <row r="151" spans="4:4" x14ac:dyDescent="0.25">
      <c r="D151" s="83"/>
    </row>
    <row r="152" spans="4:4" x14ac:dyDescent="0.25">
      <c r="D152" s="83"/>
    </row>
    <row r="153" spans="4:4" x14ac:dyDescent="0.25">
      <c r="D153" s="83"/>
    </row>
    <row r="154" spans="4:4" x14ac:dyDescent="0.25">
      <c r="D154" s="83"/>
    </row>
    <row r="155" spans="4:4" x14ac:dyDescent="0.25">
      <c r="D155" s="83"/>
    </row>
  </sheetData>
  <mergeCells count="2">
    <mergeCell ref="F3:K3"/>
    <mergeCell ref="F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1F52-6A33-4DF2-B6DE-F9E3D80C5FC5}">
  <dimension ref="A1:P104"/>
  <sheetViews>
    <sheetView workbookViewId="0">
      <selection activeCell="I6" sqref="I6"/>
    </sheetView>
  </sheetViews>
  <sheetFormatPr defaultRowHeight="15" x14ac:dyDescent="0.25"/>
  <cols>
    <col min="1" max="1" width="9.140625" style="136"/>
    <col min="2" max="2" width="16.42578125" style="136" customWidth="1"/>
    <col min="3" max="3" width="14.140625" style="136" bestFit="1" customWidth="1"/>
    <col min="4" max="4" width="15.28515625" style="136" bestFit="1" customWidth="1"/>
    <col min="5" max="5" width="15.28515625" style="136" customWidth="1"/>
    <col min="6" max="7" width="26.140625" style="136" customWidth="1"/>
    <col min="8" max="9" width="19.28515625" style="136" customWidth="1"/>
    <col min="10" max="10" width="13.5703125" style="136" customWidth="1"/>
    <col min="11" max="11" width="12.5703125" style="136" customWidth="1"/>
    <col min="12" max="12" width="13.85546875" style="136" customWidth="1"/>
    <col min="13" max="13" width="12.42578125" style="136" customWidth="1"/>
    <col min="14" max="14" width="14.42578125" style="136" customWidth="1"/>
    <col min="15" max="16" width="14.140625" style="136" customWidth="1"/>
    <col min="17" max="16384" width="9.140625" style="136"/>
  </cols>
  <sheetData>
    <row r="1" spans="1:16" ht="15.75" x14ac:dyDescent="0.25">
      <c r="A1" s="185"/>
      <c r="B1" s="185"/>
      <c r="C1" s="185"/>
      <c r="D1" s="185"/>
      <c r="E1" s="135"/>
      <c r="F1" s="135"/>
      <c r="G1" s="135"/>
    </row>
    <row r="2" spans="1:16" ht="15.75" x14ac:dyDescent="0.25">
      <c r="A2" s="135"/>
      <c r="B2" s="135"/>
      <c r="C2" s="135"/>
      <c r="D2" s="135"/>
      <c r="E2" s="135"/>
      <c r="F2" s="135"/>
      <c r="G2" s="135"/>
    </row>
    <row r="3" spans="1:16" ht="15.75" x14ac:dyDescent="0.25">
      <c r="C3" s="137"/>
      <c r="D3" s="137"/>
      <c r="E3" s="137"/>
      <c r="F3" s="137"/>
      <c r="G3" s="137"/>
      <c r="H3" s="184"/>
      <c r="I3" s="184"/>
      <c r="J3" s="184"/>
      <c r="K3" s="184"/>
      <c r="L3" s="184"/>
      <c r="M3" s="184"/>
      <c r="N3" s="184"/>
      <c r="O3" s="184"/>
      <c r="P3" s="184"/>
    </row>
    <row r="4" spans="1:16" ht="18.75" x14ac:dyDescent="0.3">
      <c r="A4" s="138"/>
      <c r="F4" s="131"/>
      <c r="G4" s="131"/>
      <c r="H4" s="139"/>
      <c r="I4" s="139"/>
      <c r="J4" s="130"/>
      <c r="K4" s="139"/>
      <c r="L4" s="130"/>
      <c r="M4" s="139"/>
      <c r="N4" s="130"/>
      <c r="O4" s="139"/>
      <c r="P4" s="131"/>
    </row>
    <row r="5" spans="1:16" ht="18.75" x14ac:dyDescent="0.3">
      <c r="A5" s="138"/>
      <c r="C5"/>
      <c r="D5" s="1"/>
      <c r="E5" s="1"/>
      <c r="F5" s="1"/>
      <c r="G5" s="1"/>
      <c r="H5" s="1"/>
      <c r="I5" s="1"/>
      <c r="J5" s="1"/>
      <c r="K5" s="139"/>
      <c r="L5" s="130"/>
      <c r="M5" s="139"/>
      <c r="N5" s="130"/>
      <c r="O5" s="139"/>
      <c r="P5" s="131"/>
    </row>
    <row r="6" spans="1:16" ht="19.5" x14ac:dyDescent="0.35">
      <c r="B6" s="140"/>
      <c r="C6" s="3" t="s">
        <v>4</v>
      </c>
      <c r="D6" s="4">
        <v>911291.32715449878</v>
      </c>
      <c r="E6" s="3" t="s">
        <v>2</v>
      </c>
      <c r="F6" s="4">
        <v>3217273.0154462969</v>
      </c>
      <c r="G6" s="3" t="s">
        <v>102</v>
      </c>
      <c r="H6" s="4">
        <v>7211688.4549540635</v>
      </c>
      <c r="I6" s="3" t="s">
        <v>102</v>
      </c>
      <c r="J6" s="5">
        <v>8694737.1739140153</v>
      </c>
      <c r="K6" s="139"/>
      <c r="L6" s="130"/>
      <c r="M6" s="139"/>
      <c r="N6" s="130"/>
      <c r="O6" s="139"/>
      <c r="P6" s="131"/>
    </row>
    <row r="7" spans="1:16" ht="19.5" x14ac:dyDescent="0.35">
      <c r="A7" s="138"/>
      <c r="B7" s="140"/>
      <c r="C7" s="3" t="s">
        <v>93</v>
      </c>
      <c r="D7" s="4">
        <v>889248.00740868622</v>
      </c>
      <c r="E7" s="3" t="s">
        <v>11</v>
      </c>
      <c r="F7" s="4">
        <v>2549535.0643062368</v>
      </c>
      <c r="G7" s="3" t="s">
        <v>7</v>
      </c>
      <c r="H7" s="4">
        <v>1494647.49284756</v>
      </c>
      <c r="I7" s="3" t="s">
        <v>2</v>
      </c>
      <c r="J7" s="5">
        <v>4434197.6288130106</v>
      </c>
      <c r="K7" s="139"/>
      <c r="L7" s="130"/>
      <c r="M7" s="139"/>
      <c r="N7" s="130"/>
      <c r="O7" s="139"/>
      <c r="P7" s="131"/>
    </row>
    <row r="8" spans="1:16" ht="19.5" x14ac:dyDescent="0.35">
      <c r="A8" s="138"/>
      <c r="B8" s="140"/>
      <c r="C8" s="3" t="s">
        <v>94</v>
      </c>
      <c r="D8" s="4">
        <v>839492.8332725442</v>
      </c>
      <c r="E8" s="3" t="s">
        <v>3</v>
      </c>
      <c r="F8" s="4">
        <v>2160464.082097745</v>
      </c>
      <c r="G8" s="3" t="s">
        <v>85</v>
      </c>
      <c r="H8" s="4">
        <v>1182963.3397455344</v>
      </c>
      <c r="I8" s="3" t="s">
        <v>11</v>
      </c>
      <c r="J8" s="5">
        <v>4063183.6757854288</v>
      </c>
      <c r="K8" s="139"/>
      <c r="L8" s="130"/>
      <c r="M8" s="139"/>
      <c r="N8" s="130"/>
      <c r="O8" s="139"/>
      <c r="P8" s="131"/>
    </row>
    <row r="9" spans="1:16" ht="19.5" x14ac:dyDescent="0.35">
      <c r="A9" s="138"/>
      <c r="B9" s="140"/>
      <c r="C9" s="3" t="s">
        <v>6</v>
      </c>
      <c r="D9" s="4">
        <v>740956.01823037409</v>
      </c>
      <c r="E9" s="3" t="s">
        <v>5</v>
      </c>
      <c r="F9" s="4">
        <v>2137863.9975464437</v>
      </c>
      <c r="G9" s="3" t="s">
        <v>11</v>
      </c>
      <c r="H9" s="4">
        <v>1100687.9142967113</v>
      </c>
      <c r="I9" s="3" t="s">
        <v>5</v>
      </c>
      <c r="J9" s="5">
        <v>3366371.0491524073</v>
      </c>
      <c r="K9" s="139"/>
      <c r="L9" s="130"/>
      <c r="M9" s="139"/>
      <c r="N9" s="130"/>
      <c r="O9" s="139"/>
      <c r="P9" s="131"/>
    </row>
    <row r="10" spans="1:16" ht="19.5" x14ac:dyDescent="0.35">
      <c r="A10" s="138"/>
      <c r="B10" s="140"/>
      <c r="C10" s="3" t="s">
        <v>8</v>
      </c>
      <c r="D10" s="4">
        <v>582034.43620909308</v>
      </c>
      <c r="E10" s="3" t="s">
        <v>102</v>
      </c>
      <c r="F10" s="4">
        <v>1391312.2025929601</v>
      </c>
      <c r="G10" s="3" t="s">
        <v>6</v>
      </c>
      <c r="H10" s="4">
        <v>1083261.0041842775</v>
      </c>
      <c r="I10" s="3" t="s">
        <v>3</v>
      </c>
      <c r="J10" s="5">
        <v>2766801.4289947562</v>
      </c>
      <c r="K10" s="139"/>
      <c r="L10" s="130"/>
      <c r="M10" s="139"/>
      <c r="N10" s="130"/>
      <c r="O10" s="139"/>
      <c r="P10" s="131"/>
    </row>
    <row r="11" spans="1:16" ht="19.5" x14ac:dyDescent="0.35">
      <c r="A11" s="138"/>
      <c r="B11" s="140"/>
      <c r="C11" s="3" t="s">
        <v>2</v>
      </c>
      <c r="D11" s="4">
        <v>566176.67074918642</v>
      </c>
      <c r="E11" s="3" t="s">
        <v>94</v>
      </c>
      <c r="F11" s="4">
        <v>672244.60255491082</v>
      </c>
      <c r="G11" s="3" t="s">
        <v>10</v>
      </c>
      <c r="H11" s="4">
        <v>1002333.379416694</v>
      </c>
      <c r="I11" s="3" t="s">
        <v>94</v>
      </c>
      <c r="J11" s="5">
        <v>2309980.6614237763</v>
      </c>
      <c r="K11" s="139"/>
      <c r="L11" s="130"/>
      <c r="M11" s="139"/>
      <c r="N11" s="130"/>
      <c r="O11" s="139"/>
      <c r="P11" s="131"/>
    </row>
    <row r="12" spans="1:16" ht="19.5" x14ac:dyDescent="0.35">
      <c r="A12" s="138"/>
      <c r="B12" s="140"/>
      <c r="C12" s="3" t="s">
        <v>10</v>
      </c>
      <c r="D12" s="4">
        <v>465249.64275093947</v>
      </c>
      <c r="E12" s="3" t="s">
        <v>88</v>
      </c>
      <c r="F12" s="4">
        <v>520750.52504885016</v>
      </c>
      <c r="G12" s="3" t="s">
        <v>8</v>
      </c>
      <c r="H12" s="4">
        <v>937392.94241100049</v>
      </c>
      <c r="I12" s="3" t="s">
        <v>7</v>
      </c>
      <c r="J12" s="5">
        <v>2135047.5859838342</v>
      </c>
      <c r="K12" s="139"/>
      <c r="L12" s="130"/>
      <c r="M12" s="139"/>
      <c r="N12" s="130"/>
      <c r="O12" s="139"/>
      <c r="P12" s="131"/>
    </row>
    <row r="13" spans="1:16" ht="19.5" x14ac:dyDescent="0.35">
      <c r="A13" s="138"/>
      <c r="B13" s="140"/>
      <c r="C13" s="3" t="s">
        <v>88</v>
      </c>
      <c r="D13" s="4">
        <v>436260.14018950186</v>
      </c>
      <c r="E13" s="3" t="s">
        <v>8</v>
      </c>
      <c r="F13" s="4">
        <v>442014.51429238176</v>
      </c>
      <c r="G13" s="3" t="s">
        <v>88</v>
      </c>
      <c r="H13" s="4">
        <v>838794.82182429801</v>
      </c>
      <c r="I13" s="3" t="s">
        <v>6</v>
      </c>
      <c r="J13" s="5">
        <v>2104779.6734738834</v>
      </c>
      <c r="K13" s="139"/>
      <c r="L13" s="130"/>
      <c r="M13" s="139"/>
      <c r="N13" s="130"/>
      <c r="O13" s="139"/>
      <c r="P13" s="131"/>
    </row>
    <row r="14" spans="1:16" ht="19.5" x14ac:dyDescent="0.35">
      <c r="A14" s="138"/>
      <c r="B14" s="140"/>
      <c r="C14" s="3" t="s">
        <v>5</v>
      </c>
      <c r="D14" s="4">
        <v>422039.87919193925</v>
      </c>
      <c r="E14" s="3" t="s">
        <v>85</v>
      </c>
      <c r="F14" s="4">
        <v>440679.37716618134</v>
      </c>
      <c r="G14" s="3" t="s">
        <v>5</v>
      </c>
      <c r="H14" s="4">
        <v>806467.17241402424</v>
      </c>
      <c r="I14" s="3" t="s">
        <v>85</v>
      </c>
      <c r="J14" s="5">
        <v>2033903.2822304608</v>
      </c>
      <c r="K14" s="139"/>
      <c r="L14" s="130"/>
      <c r="M14" s="139"/>
      <c r="N14" s="130"/>
      <c r="O14" s="139"/>
      <c r="P14" s="131"/>
    </row>
    <row r="15" spans="1:16" ht="19.5" x14ac:dyDescent="0.35">
      <c r="A15" s="138"/>
      <c r="B15" s="140"/>
      <c r="C15" s="3" t="s">
        <v>11</v>
      </c>
      <c r="D15" s="4">
        <v>412960.69718248089</v>
      </c>
      <c r="E15" s="3" t="s">
        <v>92</v>
      </c>
      <c r="F15" s="4">
        <v>340523.43194917723</v>
      </c>
      <c r="G15" s="3" t="s">
        <v>94</v>
      </c>
      <c r="H15" s="4">
        <v>798243.2255963214</v>
      </c>
      <c r="I15" s="3" t="s">
        <v>93</v>
      </c>
      <c r="J15" s="5">
        <v>1975378.0592863471</v>
      </c>
      <c r="K15" s="139"/>
      <c r="L15" s="130"/>
      <c r="M15" s="139"/>
      <c r="N15" s="130"/>
      <c r="O15" s="139"/>
      <c r="P15" s="131"/>
    </row>
    <row r="16" spans="1:16" ht="19.5" x14ac:dyDescent="0.35">
      <c r="A16" s="138"/>
      <c r="B16" s="140"/>
      <c r="C16" s="3" t="s">
        <v>87</v>
      </c>
      <c r="D16" s="4">
        <v>410505.00143379072</v>
      </c>
      <c r="E16" s="3" t="s">
        <v>93</v>
      </c>
      <c r="F16" s="4">
        <v>300217.24829586636</v>
      </c>
      <c r="G16" s="3" t="s">
        <v>93</v>
      </c>
      <c r="H16" s="4">
        <v>785912.80358179449</v>
      </c>
      <c r="I16" s="3" t="s">
        <v>8</v>
      </c>
      <c r="J16" s="5">
        <v>1961441.8929124754</v>
      </c>
      <c r="K16" s="139"/>
      <c r="L16" s="130"/>
      <c r="M16" s="139"/>
      <c r="N16" s="130"/>
      <c r="O16" s="139"/>
      <c r="P16" s="131"/>
    </row>
    <row r="17" spans="1:16" ht="19.5" x14ac:dyDescent="0.35">
      <c r="A17" s="138"/>
      <c r="B17" s="140"/>
      <c r="C17" s="3" t="s">
        <v>85</v>
      </c>
      <c r="D17" s="4">
        <v>410260.56531874515</v>
      </c>
      <c r="E17" s="3" t="s">
        <v>4</v>
      </c>
      <c r="F17" s="4">
        <v>289808.66590759455</v>
      </c>
      <c r="G17" s="3" t="s">
        <v>86</v>
      </c>
      <c r="H17" s="4">
        <v>654000.65801657154</v>
      </c>
      <c r="I17" s="3" t="s">
        <v>88</v>
      </c>
      <c r="J17" s="5">
        <v>1795805.48706265</v>
      </c>
      <c r="K17" s="139"/>
      <c r="L17" s="130"/>
      <c r="M17" s="139"/>
      <c r="N17" s="130"/>
      <c r="O17" s="139"/>
      <c r="P17" s="131"/>
    </row>
    <row r="18" spans="1:16" ht="19.5" x14ac:dyDescent="0.35">
      <c r="A18" s="138"/>
      <c r="B18" s="140"/>
      <c r="C18" s="3" t="s">
        <v>7</v>
      </c>
      <c r="D18" s="4">
        <v>408009.27632821281</v>
      </c>
      <c r="E18" s="3" t="s">
        <v>6</v>
      </c>
      <c r="F18" s="4">
        <v>280562.65105923172</v>
      </c>
      <c r="G18" s="3" t="s">
        <v>2</v>
      </c>
      <c r="H18" s="4">
        <v>650747.94261752698</v>
      </c>
      <c r="I18" s="3" t="s">
        <v>4</v>
      </c>
      <c r="J18" s="5">
        <v>1686411.7089134236</v>
      </c>
      <c r="K18" s="139"/>
      <c r="L18" s="130"/>
      <c r="M18" s="139"/>
      <c r="N18" s="130"/>
      <c r="O18" s="139"/>
      <c r="P18" s="131"/>
    </row>
    <row r="19" spans="1:16" ht="19.5" x14ac:dyDescent="0.35">
      <c r="A19" s="138"/>
      <c r="B19" s="140"/>
      <c r="C19" s="3" t="s">
        <v>92</v>
      </c>
      <c r="D19" s="4">
        <v>405191.79505031492</v>
      </c>
      <c r="E19" s="3" t="s">
        <v>86</v>
      </c>
      <c r="F19" s="4">
        <v>238115.10286283118</v>
      </c>
      <c r="G19" s="3" t="s">
        <v>91</v>
      </c>
      <c r="H19" s="4">
        <v>609349.22499585839</v>
      </c>
      <c r="I19" s="3" t="s">
        <v>10</v>
      </c>
      <c r="J19" s="5">
        <v>1648580.5253848527</v>
      </c>
      <c r="K19" s="139"/>
      <c r="L19" s="130"/>
      <c r="M19" s="139"/>
      <c r="N19" s="130"/>
      <c r="O19" s="139"/>
      <c r="P19" s="131"/>
    </row>
    <row r="20" spans="1:16" ht="19.5" x14ac:dyDescent="0.35">
      <c r="A20" s="138"/>
      <c r="B20" s="140"/>
      <c r="C20" s="3" t="s">
        <v>9</v>
      </c>
      <c r="D20" s="4">
        <v>376128.64677470678</v>
      </c>
      <c r="E20" s="3" t="s">
        <v>7</v>
      </c>
      <c r="F20" s="4">
        <v>232390.81680806138</v>
      </c>
      <c r="G20" s="3" t="s">
        <v>92</v>
      </c>
      <c r="H20" s="4">
        <v>584490.37405919272</v>
      </c>
      <c r="I20" s="3" t="s">
        <v>92</v>
      </c>
      <c r="J20" s="5">
        <v>1330205.6010586848</v>
      </c>
      <c r="K20" s="139"/>
      <c r="L20" s="130"/>
      <c r="M20" s="139"/>
      <c r="N20" s="130"/>
      <c r="O20" s="139"/>
      <c r="P20" s="131"/>
    </row>
    <row r="21" spans="1:16" ht="19.5" x14ac:dyDescent="0.35">
      <c r="A21" s="138"/>
      <c r="B21" s="140"/>
      <c r="C21" s="3" t="s">
        <v>89</v>
      </c>
      <c r="D21" s="4">
        <v>371138.75418140367</v>
      </c>
      <c r="E21" s="3" t="s">
        <v>87</v>
      </c>
      <c r="F21" s="4">
        <v>198850.87666193125</v>
      </c>
      <c r="G21" s="3" t="s">
        <v>9</v>
      </c>
      <c r="H21" s="4">
        <v>567931.99652152986</v>
      </c>
      <c r="I21" s="3" t="s">
        <v>86</v>
      </c>
      <c r="J21" s="5">
        <v>1239637.2518899194</v>
      </c>
      <c r="K21" s="139"/>
      <c r="L21" s="130"/>
      <c r="M21" s="139"/>
      <c r="N21" s="130"/>
      <c r="O21" s="139"/>
      <c r="P21" s="131"/>
    </row>
    <row r="22" spans="1:16" ht="19.5" x14ac:dyDescent="0.35">
      <c r="A22" s="138"/>
      <c r="B22" s="140"/>
      <c r="C22" s="3" t="s">
        <v>86</v>
      </c>
      <c r="D22" s="4">
        <v>347521.49101051677</v>
      </c>
      <c r="E22" s="3" t="s">
        <v>90</v>
      </c>
      <c r="F22" s="4">
        <v>187664.84075379907</v>
      </c>
      <c r="G22" s="3" t="s">
        <v>4</v>
      </c>
      <c r="H22" s="4">
        <v>485311.71585133014</v>
      </c>
      <c r="I22" s="3" t="s">
        <v>91</v>
      </c>
      <c r="J22" s="5">
        <v>1081638.3668149048</v>
      </c>
      <c r="K22" s="139"/>
      <c r="L22" s="130"/>
      <c r="M22" s="139"/>
      <c r="N22" s="130"/>
      <c r="O22" s="139"/>
      <c r="P22" s="131"/>
    </row>
    <row r="23" spans="1:16" ht="19.5" x14ac:dyDescent="0.35">
      <c r="A23" s="138"/>
      <c r="B23" s="140"/>
      <c r="C23" s="3" t="s">
        <v>91</v>
      </c>
      <c r="D23" s="4">
        <v>320487.35229028075</v>
      </c>
      <c r="E23" s="3" t="s">
        <v>10</v>
      </c>
      <c r="F23" s="4">
        <v>180997.50321721903</v>
      </c>
      <c r="G23" s="3" t="s">
        <v>90</v>
      </c>
      <c r="H23" s="4">
        <v>470278.52918474271</v>
      </c>
      <c r="I23" s="3" t="s">
        <v>9</v>
      </c>
      <c r="J23" s="5">
        <v>1048474.2798305015</v>
      </c>
      <c r="K23" s="139"/>
      <c r="L23" s="130"/>
      <c r="M23" s="139"/>
      <c r="N23" s="130"/>
      <c r="O23" s="139"/>
      <c r="P23" s="131"/>
    </row>
    <row r="24" spans="1:16" ht="19.5" x14ac:dyDescent="0.35">
      <c r="A24" s="138"/>
      <c r="B24" s="140"/>
      <c r="C24" s="3" t="s">
        <v>12</v>
      </c>
      <c r="D24" s="4">
        <v>314800.48262592411</v>
      </c>
      <c r="E24" s="3" t="s">
        <v>89</v>
      </c>
      <c r="F24" s="4">
        <v>166049.5100686081</v>
      </c>
      <c r="G24" s="3" t="s">
        <v>3</v>
      </c>
      <c r="H24" s="4">
        <v>437016.80584079638</v>
      </c>
      <c r="I24" s="3" t="s">
        <v>87</v>
      </c>
      <c r="J24" s="5">
        <v>1034026.8061046328</v>
      </c>
      <c r="K24" s="139"/>
      <c r="L24" s="130"/>
      <c r="M24" s="139"/>
      <c r="N24" s="130"/>
      <c r="O24" s="139"/>
      <c r="P24" s="131"/>
    </row>
    <row r="25" spans="1:16" ht="19.5" x14ac:dyDescent="0.35">
      <c r="A25" s="138"/>
      <c r="B25" s="140"/>
      <c r="C25" s="3" t="s">
        <v>90</v>
      </c>
      <c r="D25" s="4">
        <v>183181.99857770232</v>
      </c>
      <c r="E25" s="3" t="s">
        <v>91</v>
      </c>
      <c r="F25" s="4">
        <v>151801.7895287658</v>
      </c>
      <c r="G25" s="3" t="s">
        <v>87</v>
      </c>
      <c r="H25" s="4">
        <v>424670.92800891085</v>
      </c>
      <c r="I25" s="3" t="s">
        <v>89</v>
      </c>
      <c r="J25" s="5">
        <v>936255.48980559455</v>
      </c>
      <c r="K25" s="139"/>
      <c r="L25" s="130"/>
      <c r="M25" s="139"/>
      <c r="N25" s="130"/>
      <c r="O25" s="139"/>
      <c r="P25" s="131"/>
    </row>
    <row r="26" spans="1:16" ht="19.5" x14ac:dyDescent="0.35">
      <c r="A26" s="138"/>
      <c r="B26" s="140"/>
      <c r="C26" s="3" t="s">
        <v>3</v>
      </c>
      <c r="D26" s="4">
        <v>169320.54105621495</v>
      </c>
      <c r="E26" s="3" t="s">
        <v>12</v>
      </c>
      <c r="F26" s="4">
        <v>114434.33616135261</v>
      </c>
      <c r="G26" s="3" t="s">
        <v>89</v>
      </c>
      <c r="H26" s="4">
        <v>399067.22555558273</v>
      </c>
      <c r="I26" s="3" t="s">
        <v>90</v>
      </c>
      <c r="J26" s="5">
        <v>841125.36851624411</v>
      </c>
      <c r="K26" s="139"/>
      <c r="L26" s="130"/>
      <c r="M26" s="139"/>
      <c r="N26" s="130"/>
      <c r="O26" s="139"/>
      <c r="P26" s="131"/>
    </row>
    <row r="27" spans="1:16" ht="19.5" x14ac:dyDescent="0.35">
      <c r="A27" s="138"/>
      <c r="B27" s="140"/>
      <c r="C27" s="3" t="s">
        <v>102</v>
      </c>
      <c r="D27" s="4">
        <v>91736.516366991622</v>
      </c>
      <c r="E27" s="3" t="s">
        <v>9</v>
      </c>
      <c r="F27" s="4">
        <v>104413.63653426486</v>
      </c>
      <c r="G27" s="3" t="s">
        <v>12</v>
      </c>
      <c r="H27" s="4">
        <v>348947.90227358125</v>
      </c>
      <c r="I27" s="3" t="s">
        <v>12</v>
      </c>
      <c r="J27" s="5">
        <v>778182.72106085799</v>
      </c>
    </row>
    <row r="28" spans="1:16" ht="19.5" x14ac:dyDescent="0.35">
      <c r="A28" s="138"/>
      <c r="B28" s="140"/>
      <c r="C28" s="3"/>
      <c r="D28" s="80"/>
      <c r="E28" s="80"/>
      <c r="F28" s="80"/>
      <c r="G28" s="80"/>
      <c r="H28" s="80"/>
      <c r="I28" s="80"/>
      <c r="J28" s="80"/>
    </row>
    <row r="30" spans="1:16" ht="15.75" x14ac:dyDescent="0.25">
      <c r="A30" s="185"/>
      <c r="B30" s="185"/>
      <c r="C30" s="185"/>
      <c r="D30" s="185"/>
      <c r="E30" s="135"/>
      <c r="F30" s="135"/>
      <c r="G30" s="135"/>
    </row>
    <row r="31" spans="1:16" ht="15.75" x14ac:dyDescent="0.25">
      <c r="C31" s="137"/>
      <c r="D31" s="137"/>
      <c r="E31" s="137"/>
      <c r="F31" s="137"/>
      <c r="G31" s="137"/>
      <c r="H31" s="184"/>
      <c r="I31" s="184"/>
      <c r="J31" s="184"/>
      <c r="K31" s="184"/>
      <c r="L31" s="184"/>
      <c r="M31" s="184"/>
      <c r="N31" s="184"/>
      <c r="O31" s="184"/>
      <c r="P31" s="184"/>
    </row>
    <row r="32" spans="1:16" ht="19.5" x14ac:dyDescent="0.35">
      <c r="A32" s="138"/>
      <c r="B32" s="140"/>
      <c r="C32" s="130"/>
      <c r="D32" s="131"/>
      <c r="E32" s="131"/>
      <c r="F32" s="131"/>
      <c r="G32" s="131"/>
      <c r="H32" s="141"/>
      <c r="I32" s="141"/>
      <c r="J32" s="142"/>
      <c r="K32" s="141"/>
      <c r="L32" s="130"/>
      <c r="M32" s="141"/>
      <c r="N32" s="130"/>
      <c r="O32" s="141"/>
      <c r="P32" s="131"/>
    </row>
    <row r="33" spans="1:16" ht="19.5" x14ac:dyDescent="0.35">
      <c r="A33" s="138"/>
      <c r="B33" s="140"/>
      <c r="C33" s="130"/>
      <c r="D33" s="131"/>
      <c r="E33" s="131"/>
      <c r="F33" s="131"/>
      <c r="G33" s="131"/>
      <c r="H33" s="141"/>
      <c r="I33" s="141"/>
      <c r="J33" s="142"/>
      <c r="K33" s="141"/>
      <c r="L33" s="130"/>
      <c r="M33" s="141"/>
      <c r="N33" s="130"/>
      <c r="O33" s="141"/>
      <c r="P33" s="131"/>
    </row>
    <row r="34" spans="1:16" ht="19.5" x14ac:dyDescent="0.35">
      <c r="A34" s="138"/>
      <c r="B34" s="140"/>
      <c r="C34" s="130"/>
      <c r="D34" s="131"/>
      <c r="E34" s="131"/>
      <c r="F34" s="131"/>
      <c r="G34" s="131"/>
      <c r="H34" s="141"/>
      <c r="I34" s="141"/>
      <c r="J34" s="142"/>
      <c r="K34" s="141"/>
      <c r="L34" s="130"/>
      <c r="M34" s="141"/>
      <c r="N34" s="130"/>
      <c r="O34" s="141"/>
      <c r="P34" s="131"/>
    </row>
    <row r="35" spans="1:16" ht="19.5" x14ac:dyDescent="0.35">
      <c r="A35" s="138"/>
      <c r="B35" s="140"/>
      <c r="C35" s="130"/>
      <c r="D35" s="131"/>
      <c r="E35" s="131"/>
      <c r="F35" s="131"/>
      <c r="G35" s="131"/>
      <c r="H35" s="141"/>
      <c r="I35" s="141"/>
      <c r="J35" s="142"/>
      <c r="K35" s="141"/>
      <c r="L35" s="130"/>
      <c r="M35" s="141"/>
      <c r="N35" s="130"/>
      <c r="O35" s="141"/>
      <c r="P35" s="131"/>
    </row>
    <row r="36" spans="1:16" ht="19.5" x14ac:dyDescent="0.35">
      <c r="A36" s="138"/>
      <c r="B36" s="140"/>
      <c r="C36" s="130"/>
      <c r="D36" s="131"/>
      <c r="E36" s="131"/>
      <c r="F36" s="131"/>
      <c r="G36" s="131"/>
      <c r="H36" s="141"/>
      <c r="I36" s="141"/>
      <c r="J36" s="142"/>
      <c r="K36" s="141"/>
      <c r="L36" s="130"/>
      <c r="M36" s="141"/>
      <c r="N36" s="130"/>
      <c r="O36" s="141"/>
      <c r="P36" s="131"/>
    </row>
    <row r="37" spans="1:16" ht="19.5" x14ac:dyDescent="0.35">
      <c r="A37" s="138"/>
      <c r="B37" s="140"/>
      <c r="C37" s="130"/>
      <c r="D37" s="131"/>
      <c r="E37" s="131"/>
      <c r="F37" s="131"/>
      <c r="G37" s="131"/>
      <c r="H37" s="141"/>
      <c r="I37" s="141"/>
      <c r="J37" s="142"/>
      <c r="K37" s="141"/>
      <c r="L37" s="130"/>
      <c r="M37" s="141"/>
      <c r="N37" s="130"/>
      <c r="O37" s="141"/>
      <c r="P37" s="131"/>
    </row>
    <row r="38" spans="1:16" ht="19.5" x14ac:dyDescent="0.35">
      <c r="A38" s="138"/>
      <c r="B38" s="140"/>
      <c r="C38" s="130"/>
      <c r="D38" s="131"/>
      <c r="E38" s="131"/>
      <c r="F38" s="131"/>
      <c r="G38" s="131"/>
      <c r="H38" s="141"/>
      <c r="I38" s="141"/>
      <c r="J38" s="142"/>
      <c r="K38" s="141"/>
      <c r="L38" s="130"/>
      <c r="M38" s="141"/>
      <c r="N38" s="130"/>
      <c r="O38" s="141"/>
      <c r="P38" s="131"/>
    </row>
    <row r="39" spans="1:16" ht="19.5" x14ac:dyDescent="0.35">
      <c r="A39" s="138"/>
      <c r="B39" s="140"/>
      <c r="C39" s="130"/>
      <c r="D39" s="131"/>
      <c r="E39" s="131"/>
      <c r="F39" s="131"/>
      <c r="G39" s="131"/>
      <c r="H39" s="141"/>
      <c r="I39" s="141"/>
      <c r="J39" s="142"/>
      <c r="K39" s="141"/>
      <c r="L39" s="130"/>
      <c r="M39" s="141"/>
      <c r="N39" s="130"/>
      <c r="O39" s="141"/>
      <c r="P39" s="131"/>
    </row>
    <row r="40" spans="1:16" ht="19.5" x14ac:dyDescent="0.35">
      <c r="A40" s="138"/>
      <c r="B40" s="140"/>
      <c r="C40" s="130"/>
      <c r="D40" s="131"/>
      <c r="E40" s="131"/>
      <c r="F40" s="131"/>
      <c r="G40" s="131"/>
      <c r="H40" s="141"/>
      <c r="I40" s="141"/>
      <c r="J40" s="142"/>
      <c r="K40" s="141"/>
      <c r="L40" s="130"/>
      <c r="M40" s="141"/>
      <c r="N40" s="130"/>
      <c r="O40" s="141"/>
      <c r="P40" s="131"/>
    </row>
    <row r="41" spans="1:16" ht="19.5" x14ac:dyDescent="0.35">
      <c r="A41" s="138"/>
      <c r="B41" s="140"/>
      <c r="C41" s="130"/>
      <c r="D41" s="131"/>
      <c r="E41" s="131"/>
      <c r="F41" s="131"/>
      <c r="G41" s="131"/>
      <c r="H41" s="141"/>
      <c r="I41" s="141"/>
      <c r="J41" s="142"/>
      <c r="K41" s="141"/>
      <c r="L41" s="130"/>
      <c r="M41" s="141"/>
      <c r="N41" s="130"/>
      <c r="O41" s="141"/>
      <c r="P41" s="131"/>
    </row>
    <row r="42" spans="1:16" ht="19.5" x14ac:dyDescent="0.35">
      <c r="A42" s="138"/>
      <c r="B42" s="140"/>
      <c r="C42" s="130"/>
      <c r="D42" s="131"/>
      <c r="E42" s="131"/>
      <c r="F42" s="131"/>
      <c r="G42" s="131"/>
      <c r="H42" s="141"/>
      <c r="I42" s="141"/>
      <c r="J42" s="142"/>
      <c r="K42" s="141"/>
      <c r="L42" s="130"/>
      <c r="M42" s="141"/>
      <c r="N42" s="130"/>
      <c r="O42" s="141"/>
      <c r="P42" s="131"/>
    </row>
    <row r="43" spans="1:16" ht="19.5" x14ac:dyDescent="0.35">
      <c r="A43" s="138"/>
      <c r="B43" s="140"/>
      <c r="C43" s="131"/>
      <c r="D43" s="131"/>
      <c r="E43" s="131"/>
      <c r="F43" s="131"/>
      <c r="G43" s="131"/>
    </row>
    <row r="44" spans="1:16" x14ac:dyDescent="0.25">
      <c r="C44" s="130"/>
      <c r="D44" s="130"/>
      <c r="E44" s="130"/>
      <c r="F44" s="131"/>
      <c r="G44" s="131"/>
    </row>
    <row r="46" spans="1:16" ht="15.75" x14ac:dyDescent="0.25">
      <c r="A46" s="185"/>
      <c r="B46" s="185"/>
      <c r="C46" s="185"/>
      <c r="D46" s="185"/>
      <c r="E46" s="135"/>
      <c r="F46" s="135"/>
      <c r="G46" s="135"/>
    </row>
    <row r="47" spans="1:16" ht="15.75" x14ac:dyDescent="0.25">
      <c r="C47" s="137"/>
      <c r="D47" s="137"/>
      <c r="E47" s="137"/>
      <c r="F47" s="137"/>
      <c r="G47" s="137"/>
      <c r="H47" s="184"/>
      <c r="I47" s="184"/>
      <c r="J47" s="184"/>
      <c r="K47" s="184"/>
      <c r="L47" s="184"/>
      <c r="M47" s="184"/>
      <c r="N47" s="184"/>
      <c r="O47" s="184"/>
      <c r="P47" s="184"/>
    </row>
    <row r="48" spans="1:16" ht="19.5" x14ac:dyDescent="0.35">
      <c r="A48" s="138"/>
      <c r="B48" s="140"/>
      <c r="C48" s="130"/>
      <c r="D48" s="131"/>
      <c r="E48" s="131"/>
      <c r="F48" s="131"/>
      <c r="G48" s="131"/>
      <c r="J48" s="130"/>
      <c r="L48" s="130"/>
      <c r="N48" s="130"/>
      <c r="P48" s="131"/>
    </row>
    <row r="49" spans="1:16" ht="19.5" x14ac:dyDescent="0.35">
      <c r="A49" s="138"/>
      <c r="B49" s="140"/>
      <c r="C49" s="130"/>
      <c r="D49" s="131"/>
      <c r="E49" s="131"/>
      <c r="F49" s="131"/>
      <c r="G49" s="131"/>
      <c r="J49" s="130"/>
      <c r="L49" s="130"/>
      <c r="N49" s="130"/>
      <c r="P49" s="131"/>
    </row>
    <row r="50" spans="1:16" ht="19.5" x14ac:dyDescent="0.35">
      <c r="A50" s="138"/>
      <c r="B50" s="140"/>
      <c r="C50" s="130"/>
      <c r="D50" s="131"/>
      <c r="E50" s="131"/>
      <c r="F50" s="131"/>
      <c r="G50" s="131"/>
      <c r="J50" s="130"/>
      <c r="L50" s="130"/>
      <c r="N50" s="130"/>
      <c r="P50" s="131"/>
    </row>
    <row r="51" spans="1:16" ht="19.5" x14ac:dyDescent="0.35">
      <c r="A51" s="138"/>
      <c r="B51" s="140"/>
      <c r="C51" s="130"/>
      <c r="D51" s="131"/>
      <c r="E51" s="131"/>
      <c r="F51" s="131"/>
      <c r="G51" s="131"/>
      <c r="J51" s="130"/>
      <c r="L51" s="130"/>
      <c r="N51" s="130"/>
      <c r="P51" s="131"/>
    </row>
    <row r="52" spans="1:16" ht="19.5" x14ac:dyDescent="0.35">
      <c r="A52" s="138"/>
      <c r="B52" s="140"/>
      <c r="C52" s="130"/>
      <c r="D52" s="131"/>
      <c r="E52" s="131"/>
      <c r="F52" s="131"/>
      <c r="G52" s="131"/>
      <c r="J52" s="130"/>
      <c r="L52" s="130"/>
      <c r="N52" s="130"/>
      <c r="P52" s="131"/>
    </row>
    <row r="53" spans="1:16" ht="19.5" x14ac:dyDescent="0.35">
      <c r="A53" s="138"/>
      <c r="B53" s="140"/>
      <c r="C53" s="130"/>
      <c r="D53" s="131"/>
      <c r="E53" s="131"/>
      <c r="F53" s="131"/>
      <c r="G53" s="131"/>
      <c r="J53" s="130"/>
      <c r="L53" s="130"/>
      <c r="N53" s="130"/>
      <c r="P53" s="131"/>
    </row>
    <row r="54" spans="1:16" ht="19.5" x14ac:dyDescent="0.35">
      <c r="A54" s="138"/>
      <c r="B54" s="140"/>
      <c r="C54" s="130"/>
      <c r="D54" s="131"/>
      <c r="E54" s="131"/>
      <c r="F54" s="131"/>
      <c r="G54" s="131"/>
      <c r="J54" s="130"/>
      <c r="L54" s="130"/>
      <c r="N54" s="130"/>
      <c r="P54" s="131"/>
    </row>
    <row r="55" spans="1:16" ht="19.5" x14ac:dyDescent="0.35">
      <c r="A55" s="138"/>
      <c r="B55" s="140"/>
      <c r="C55" s="130"/>
      <c r="D55" s="131"/>
      <c r="E55" s="131"/>
      <c r="F55" s="131"/>
      <c r="G55" s="131"/>
      <c r="J55" s="130"/>
      <c r="L55" s="130"/>
      <c r="N55" s="130"/>
      <c r="P55" s="131"/>
    </row>
    <row r="56" spans="1:16" ht="19.5" x14ac:dyDescent="0.35">
      <c r="A56" s="138"/>
      <c r="B56" s="140"/>
      <c r="C56" s="130"/>
      <c r="D56" s="131"/>
      <c r="E56" s="131"/>
      <c r="F56" s="131"/>
      <c r="G56" s="131"/>
      <c r="J56" s="130"/>
      <c r="L56" s="130"/>
      <c r="N56" s="130"/>
      <c r="P56" s="131"/>
    </row>
    <row r="57" spans="1:16" ht="19.5" x14ac:dyDescent="0.35">
      <c r="A57" s="138"/>
      <c r="B57" s="140"/>
      <c r="C57" s="130"/>
      <c r="D57" s="131"/>
      <c r="E57" s="131"/>
      <c r="F57" s="131"/>
      <c r="G57" s="131"/>
      <c r="J57" s="130"/>
      <c r="L57" s="130"/>
      <c r="N57" s="130"/>
      <c r="P57" s="131"/>
    </row>
    <row r="58" spans="1:16" ht="19.5" x14ac:dyDescent="0.35">
      <c r="A58" s="138"/>
      <c r="B58" s="140"/>
      <c r="C58" s="130"/>
      <c r="D58" s="131"/>
      <c r="E58" s="131"/>
      <c r="F58" s="131"/>
      <c r="G58" s="131"/>
      <c r="J58" s="130"/>
      <c r="L58" s="130"/>
      <c r="N58" s="130"/>
      <c r="P58" s="131"/>
    </row>
    <row r="59" spans="1:16" ht="19.5" x14ac:dyDescent="0.35">
      <c r="A59" s="138"/>
      <c r="B59" s="140"/>
      <c r="C59" s="131"/>
      <c r="D59" s="131"/>
      <c r="E59" s="131"/>
      <c r="F59" s="131"/>
      <c r="G59" s="131"/>
    </row>
    <row r="60" spans="1:16" x14ac:dyDescent="0.25">
      <c r="C60" s="130"/>
      <c r="D60" s="130"/>
      <c r="E60" s="130"/>
      <c r="F60" s="131"/>
      <c r="G60" s="131"/>
    </row>
    <row r="62" spans="1:16" ht="15.75" x14ac:dyDescent="0.25">
      <c r="A62" s="185"/>
      <c r="B62" s="185"/>
      <c r="C62" s="185"/>
      <c r="D62" s="185"/>
      <c r="E62" s="135"/>
      <c r="F62" s="135"/>
      <c r="G62" s="135"/>
    </row>
    <row r="63" spans="1:16" ht="15.75" x14ac:dyDescent="0.25">
      <c r="C63" s="137"/>
      <c r="D63" s="137"/>
      <c r="E63" s="137"/>
      <c r="F63" s="137"/>
      <c r="G63" s="137"/>
      <c r="H63" s="184"/>
      <c r="I63" s="184"/>
      <c r="J63" s="184"/>
      <c r="K63" s="184"/>
      <c r="L63" s="184"/>
      <c r="M63" s="184"/>
      <c r="N63" s="184"/>
      <c r="O63" s="184"/>
      <c r="P63" s="184"/>
    </row>
    <row r="64" spans="1:16" ht="19.5" x14ac:dyDescent="0.35">
      <c r="A64" s="138"/>
      <c r="B64" s="140"/>
      <c r="C64" s="130"/>
      <c r="D64" s="131"/>
      <c r="E64" s="131"/>
      <c r="F64" s="131"/>
      <c r="G64" s="131"/>
      <c r="J64" s="130"/>
      <c r="L64" s="130"/>
      <c r="N64" s="130"/>
      <c r="P64" s="131"/>
    </row>
    <row r="65" spans="1:16" ht="19.5" x14ac:dyDescent="0.35">
      <c r="A65" s="138"/>
      <c r="B65" s="140"/>
      <c r="C65" s="130"/>
      <c r="D65" s="131"/>
      <c r="E65" s="131"/>
      <c r="F65" s="131"/>
      <c r="G65" s="131"/>
      <c r="J65" s="130"/>
      <c r="L65" s="130"/>
      <c r="N65" s="130"/>
      <c r="P65" s="131"/>
    </row>
    <row r="66" spans="1:16" ht="19.5" x14ac:dyDescent="0.35">
      <c r="A66" s="138"/>
      <c r="B66" s="140"/>
      <c r="C66" s="130"/>
      <c r="D66" s="131"/>
      <c r="E66" s="131"/>
      <c r="F66" s="131"/>
      <c r="G66" s="131"/>
      <c r="J66" s="130"/>
      <c r="L66" s="130"/>
      <c r="N66" s="130"/>
      <c r="P66" s="131"/>
    </row>
    <row r="67" spans="1:16" ht="19.5" x14ac:dyDescent="0.35">
      <c r="A67" s="138"/>
      <c r="B67" s="140"/>
      <c r="C67" s="130"/>
      <c r="D67" s="131"/>
      <c r="E67" s="131"/>
      <c r="F67" s="131"/>
      <c r="G67" s="131"/>
      <c r="J67" s="130"/>
      <c r="L67" s="130"/>
      <c r="N67" s="130"/>
      <c r="P67" s="131"/>
    </row>
    <row r="68" spans="1:16" ht="19.5" x14ac:dyDescent="0.35">
      <c r="A68" s="138"/>
      <c r="B68" s="140"/>
      <c r="C68" s="130"/>
      <c r="D68" s="131"/>
      <c r="E68" s="131"/>
      <c r="F68" s="131"/>
      <c r="G68" s="131"/>
      <c r="J68" s="130"/>
      <c r="L68" s="130"/>
      <c r="N68" s="130"/>
      <c r="P68" s="131"/>
    </row>
    <row r="69" spans="1:16" ht="19.5" x14ac:dyDescent="0.35">
      <c r="A69" s="138"/>
      <c r="B69" s="140"/>
      <c r="C69" s="130"/>
      <c r="D69" s="131"/>
      <c r="E69" s="131"/>
      <c r="F69" s="131"/>
      <c r="G69" s="131"/>
      <c r="J69" s="130"/>
      <c r="L69" s="130"/>
      <c r="N69" s="130"/>
      <c r="P69" s="131"/>
    </row>
    <row r="70" spans="1:16" ht="19.5" x14ac:dyDescent="0.35">
      <c r="A70" s="138"/>
      <c r="B70" s="140"/>
      <c r="C70" s="130"/>
      <c r="D70" s="131"/>
      <c r="E70" s="131"/>
      <c r="F70" s="131"/>
      <c r="G70" s="131"/>
      <c r="J70" s="130"/>
      <c r="L70" s="130"/>
      <c r="N70" s="130"/>
      <c r="P70" s="131"/>
    </row>
    <row r="71" spans="1:16" ht="19.5" x14ac:dyDescent="0.35">
      <c r="A71" s="138"/>
      <c r="B71" s="140"/>
      <c r="C71" s="130"/>
      <c r="D71" s="131"/>
      <c r="E71" s="131"/>
      <c r="F71" s="131"/>
      <c r="G71" s="131"/>
      <c r="J71" s="130"/>
      <c r="L71" s="130"/>
      <c r="N71" s="130"/>
      <c r="P71" s="131"/>
    </row>
    <row r="72" spans="1:16" ht="19.5" x14ac:dyDescent="0.35">
      <c r="A72" s="138"/>
      <c r="B72" s="140"/>
      <c r="C72" s="130"/>
      <c r="D72" s="131"/>
      <c r="E72" s="131"/>
      <c r="F72" s="131"/>
      <c r="G72" s="131"/>
      <c r="J72" s="130"/>
      <c r="L72" s="130"/>
      <c r="N72" s="130"/>
      <c r="P72" s="131"/>
    </row>
    <row r="73" spans="1:16" ht="19.5" x14ac:dyDescent="0.35">
      <c r="A73" s="138"/>
      <c r="B73" s="140"/>
      <c r="C73" s="130"/>
      <c r="D73" s="131"/>
      <c r="E73" s="131"/>
      <c r="F73" s="131"/>
      <c r="G73" s="131"/>
      <c r="J73" s="130"/>
      <c r="L73" s="130"/>
      <c r="N73" s="130"/>
      <c r="P73" s="131"/>
    </row>
    <row r="74" spans="1:16" ht="19.5" x14ac:dyDescent="0.35">
      <c r="A74" s="138"/>
      <c r="B74" s="140"/>
      <c r="C74" s="130"/>
      <c r="D74" s="131"/>
      <c r="E74" s="131"/>
      <c r="F74" s="131"/>
      <c r="G74" s="131"/>
      <c r="J74" s="130"/>
      <c r="L74" s="130"/>
      <c r="N74" s="130"/>
      <c r="P74" s="131"/>
    </row>
    <row r="75" spans="1:16" ht="19.5" x14ac:dyDescent="0.35">
      <c r="A75" s="138"/>
      <c r="B75" s="140"/>
      <c r="C75" s="131"/>
      <c r="D75" s="131"/>
      <c r="E75" s="131"/>
      <c r="F75" s="131"/>
      <c r="G75" s="131"/>
    </row>
    <row r="76" spans="1:16" x14ac:dyDescent="0.25">
      <c r="C76" s="130"/>
      <c r="D76" s="130"/>
      <c r="E76" s="130"/>
      <c r="F76" s="131"/>
      <c r="G76" s="131"/>
    </row>
    <row r="78" spans="1:16" ht="15.75" x14ac:dyDescent="0.25">
      <c r="A78" s="185"/>
      <c r="B78" s="185"/>
      <c r="C78" s="185"/>
      <c r="D78" s="185"/>
      <c r="E78" s="135"/>
      <c r="F78" s="135"/>
      <c r="G78" s="135"/>
    </row>
    <row r="79" spans="1:16" ht="15.75" x14ac:dyDescent="0.25">
      <c r="C79" s="137"/>
      <c r="D79" s="137"/>
      <c r="E79" s="137"/>
      <c r="F79" s="137"/>
      <c r="G79" s="137"/>
      <c r="H79" s="184"/>
      <c r="I79" s="184"/>
      <c r="J79" s="184"/>
      <c r="K79" s="184"/>
      <c r="L79" s="184"/>
      <c r="M79" s="184"/>
      <c r="N79" s="184"/>
      <c r="O79" s="184"/>
      <c r="P79" s="184"/>
    </row>
    <row r="80" spans="1:16" ht="19.5" x14ac:dyDescent="0.35">
      <c r="A80" s="138"/>
      <c r="B80" s="140"/>
      <c r="C80" s="130"/>
      <c r="D80" s="131"/>
      <c r="E80" s="131"/>
      <c r="F80" s="131"/>
      <c r="G80" s="131"/>
      <c r="J80" s="143"/>
      <c r="L80" s="130"/>
      <c r="N80" s="130"/>
      <c r="P80" s="131"/>
    </row>
    <row r="81" spans="1:16" ht="19.5" x14ac:dyDescent="0.35">
      <c r="A81" s="138"/>
      <c r="B81" s="140"/>
      <c r="C81" s="130"/>
      <c r="D81" s="131"/>
      <c r="E81" s="131"/>
      <c r="F81" s="131"/>
      <c r="G81" s="131"/>
      <c r="J81" s="143"/>
      <c r="L81" s="130"/>
      <c r="N81" s="130"/>
      <c r="P81" s="131"/>
    </row>
    <row r="82" spans="1:16" ht="19.5" x14ac:dyDescent="0.35">
      <c r="A82" s="138"/>
      <c r="B82" s="140"/>
      <c r="C82" s="130"/>
      <c r="D82" s="131"/>
      <c r="E82" s="131"/>
      <c r="F82" s="131"/>
      <c r="G82" s="131"/>
      <c r="J82" s="143"/>
      <c r="L82" s="130"/>
      <c r="N82" s="130"/>
      <c r="P82" s="131"/>
    </row>
    <row r="83" spans="1:16" ht="19.5" x14ac:dyDescent="0.35">
      <c r="A83" s="138"/>
      <c r="B83" s="140"/>
      <c r="C83" s="130"/>
      <c r="D83" s="131"/>
      <c r="E83" s="131"/>
      <c r="F83" s="131"/>
      <c r="G83" s="131"/>
      <c r="J83" s="143"/>
      <c r="L83" s="130"/>
      <c r="N83" s="130"/>
      <c r="P83" s="131"/>
    </row>
    <row r="84" spans="1:16" ht="19.5" x14ac:dyDescent="0.35">
      <c r="A84" s="138"/>
      <c r="B84" s="140"/>
      <c r="C84" s="130"/>
      <c r="D84" s="131"/>
      <c r="E84" s="131"/>
      <c r="F84" s="131"/>
      <c r="G84" s="131"/>
      <c r="J84" s="143"/>
      <c r="L84" s="130"/>
      <c r="N84" s="130"/>
      <c r="P84" s="131"/>
    </row>
    <row r="85" spans="1:16" ht="19.5" x14ac:dyDescent="0.35">
      <c r="A85" s="138"/>
      <c r="B85" s="140"/>
      <c r="C85" s="130"/>
      <c r="D85" s="131"/>
      <c r="E85" s="131"/>
      <c r="F85" s="131"/>
      <c r="G85" s="131"/>
      <c r="J85" s="143"/>
      <c r="L85" s="130"/>
      <c r="N85" s="130"/>
      <c r="P85" s="131"/>
    </row>
    <row r="86" spans="1:16" ht="19.5" x14ac:dyDescent="0.35">
      <c r="A86" s="138"/>
      <c r="B86" s="140"/>
      <c r="C86" s="130"/>
      <c r="D86" s="131"/>
      <c r="E86" s="131"/>
      <c r="F86" s="131"/>
      <c r="G86" s="131"/>
      <c r="J86" s="143"/>
      <c r="L86" s="130"/>
      <c r="N86" s="130"/>
      <c r="P86" s="131"/>
    </row>
    <row r="87" spans="1:16" ht="19.5" x14ac:dyDescent="0.35">
      <c r="A87" s="138"/>
      <c r="B87" s="140"/>
      <c r="C87" s="130"/>
      <c r="D87" s="131"/>
      <c r="E87" s="131"/>
      <c r="F87" s="131"/>
      <c r="G87" s="131"/>
      <c r="J87" s="143"/>
      <c r="L87" s="130"/>
      <c r="N87" s="130"/>
      <c r="P87" s="131"/>
    </row>
    <row r="88" spans="1:16" ht="19.5" x14ac:dyDescent="0.35">
      <c r="A88" s="138"/>
      <c r="B88" s="140"/>
      <c r="C88" s="130"/>
      <c r="D88" s="131"/>
      <c r="E88" s="131"/>
      <c r="F88" s="131"/>
      <c r="G88" s="131"/>
      <c r="J88" s="143"/>
      <c r="L88" s="130"/>
      <c r="N88" s="130"/>
      <c r="P88" s="131"/>
    </row>
    <row r="89" spans="1:16" ht="19.5" x14ac:dyDescent="0.35">
      <c r="A89" s="138"/>
      <c r="B89" s="140"/>
      <c r="C89" s="130"/>
      <c r="D89" s="131"/>
      <c r="E89" s="131"/>
      <c r="F89" s="131"/>
      <c r="G89" s="131"/>
      <c r="J89" s="143"/>
      <c r="L89" s="130"/>
      <c r="N89" s="130"/>
      <c r="P89" s="131"/>
    </row>
    <row r="90" spans="1:16" ht="19.5" x14ac:dyDescent="0.35">
      <c r="A90" s="138"/>
      <c r="B90" s="140"/>
      <c r="C90" s="130"/>
      <c r="D90" s="131"/>
      <c r="E90" s="131"/>
      <c r="F90" s="131"/>
      <c r="G90" s="131"/>
      <c r="J90" s="143"/>
      <c r="L90" s="130"/>
      <c r="N90" s="130"/>
      <c r="P90" s="131"/>
    </row>
    <row r="91" spans="1:16" ht="19.5" x14ac:dyDescent="0.35">
      <c r="A91" s="138"/>
      <c r="B91" s="140"/>
      <c r="C91" s="130"/>
      <c r="D91" s="131"/>
      <c r="E91" s="131"/>
      <c r="F91" s="131"/>
      <c r="G91" s="131"/>
      <c r="J91" s="143"/>
      <c r="L91" s="130"/>
      <c r="N91" s="130"/>
      <c r="P91" s="131"/>
    </row>
    <row r="92" spans="1:16" ht="19.5" x14ac:dyDescent="0.35">
      <c r="A92" s="138"/>
      <c r="B92" s="140"/>
      <c r="C92" s="130"/>
      <c r="D92" s="131"/>
      <c r="E92" s="131"/>
      <c r="F92" s="131"/>
      <c r="G92" s="131"/>
      <c r="J92" s="143"/>
      <c r="L92" s="130"/>
      <c r="N92" s="130"/>
      <c r="P92" s="131"/>
    </row>
    <row r="93" spans="1:16" ht="19.5" x14ac:dyDescent="0.35">
      <c r="A93" s="138"/>
      <c r="B93" s="140"/>
      <c r="C93" s="130"/>
      <c r="D93" s="131"/>
      <c r="E93" s="131"/>
      <c r="F93" s="131"/>
      <c r="G93" s="131"/>
      <c r="J93" s="143"/>
      <c r="L93" s="130"/>
      <c r="N93" s="130"/>
      <c r="P93" s="131"/>
    </row>
    <row r="94" spans="1:16" ht="19.5" x14ac:dyDescent="0.35">
      <c r="A94" s="138"/>
      <c r="B94" s="140"/>
      <c r="C94" s="130"/>
      <c r="D94" s="131"/>
      <c r="E94" s="131"/>
      <c r="F94" s="131"/>
      <c r="G94" s="131"/>
      <c r="J94" s="143"/>
      <c r="L94" s="130"/>
      <c r="N94" s="130"/>
      <c r="P94" s="131"/>
    </row>
    <row r="95" spans="1:16" ht="19.5" x14ac:dyDescent="0.35">
      <c r="A95" s="138"/>
      <c r="B95" s="140"/>
      <c r="C95" s="130"/>
      <c r="D95" s="131"/>
      <c r="E95" s="131"/>
      <c r="F95" s="131"/>
      <c r="G95" s="131"/>
      <c r="J95" s="143"/>
      <c r="L95" s="130"/>
      <c r="N95" s="130"/>
      <c r="P95" s="131"/>
    </row>
    <row r="96" spans="1:16" ht="19.5" x14ac:dyDescent="0.35">
      <c r="A96" s="138"/>
      <c r="B96" s="140"/>
      <c r="C96" s="130"/>
      <c r="D96" s="131"/>
      <c r="E96" s="131"/>
      <c r="F96" s="131"/>
      <c r="G96" s="131"/>
      <c r="J96" s="143"/>
      <c r="L96" s="130"/>
      <c r="N96" s="130"/>
      <c r="P96" s="131"/>
    </row>
    <row r="97" spans="1:16" ht="19.5" x14ac:dyDescent="0.35">
      <c r="A97" s="138"/>
      <c r="B97" s="140"/>
      <c r="C97" s="130"/>
      <c r="D97" s="131"/>
      <c r="E97" s="131"/>
      <c r="F97" s="131"/>
      <c r="G97" s="131"/>
      <c r="J97" s="143"/>
      <c r="L97" s="130"/>
      <c r="N97" s="130"/>
      <c r="P97" s="131"/>
    </row>
    <row r="98" spans="1:16" ht="19.5" x14ac:dyDescent="0.35">
      <c r="A98" s="138"/>
      <c r="B98" s="140"/>
      <c r="C98" s="130"/>
      <c r="D98" s="131"/>
      <c r="E98" s="131"/>
      <c r="F98" s="131"/>
      <c r="G98" s="131"/>
      <c r="J98" s="143"/>
      <c r="L98" s="130"/>
      <c r="N98" s="130"/>
      <c r="P98" s="131"/>
    </row>
    <row r="99" spans="1:16" ht="19.5" x14ac:dyDescent="0.35">
      <c r="A99" s="138"/>
      <c r="B99" s="140"/>
      <c r="C99" s="130"/>
      <c r="D99" s="131"/>
      <c r="E99" s="131"/>
      <c r="F99" s="131"/>
      <c r="G99" s="131"/>
      <c r="J99" s="143"/>
      <c r="L99" s="130"/>
      <c r="N99" s="130"/>
      <c r="P99" s="131"/>
    </row>
    <row r="100" spans="1:16" ht="19.5" x14ac:dyDescent="0.35">
      <c r="A100" s="138"/>
      <c r="B100" s="140"/>
      <c r="C100" s="130"/>
      <c r="D100" s="131"/>
      <c r="E100" s="131"/>
      <c r="F100" s="131"/>
      <c r="G100" s="131"/>
      <c r="J100" s="143"/>
      <c r="L100" s="130"/>
      <c r="N100" s="130"/>
      <c r="P100" s="131"/>
    </row>
    <row r="101" spans="1:16" ht="19.5" x14ac:dyDescent="0.35">
      <c r="A101" s="138"/>
      <c r="B101" s="140"/>
      <c r="C101" s="130"/>
      <c r="D101" s="131"/>
      <c r="E101" s="131"/>
      <c r="F101" s="131"/>
      <c r="G101" s="131"/>
      <c r="J101" s="143"/>
      <c r="L101" s="130"/>
      <c r="N101" s="130"/>
      <c r="P101" s="131"/>
    </row>
    <row r="102" spans="1:16" ht="19.5" x14ac:dyDescent="0.35">
      <c r="A102" s="138"/>
      <c r="B102" s="140"/>
      <c r="C102" s="131"/>
      <c r="D102" s="131"/>
      <c r="E102" s="131"/>
      <c r="F102" s="131"/>
      <c r="G102" s="131"/>
    </row>
    <row r="103" spans="1:16" ht="19.5" x14ac:dyDescent="0.35">
      <c r="B103" s="140"/>
      <c r="C103" s="143"/>
      <c r="D103" s="143"/>
      <c r="E103" s="143"/>
      <c r="F103" s="131"/>
      <c r="G103" s="131"/>
    </row>
    <row r="104" spans="1:16" x14ac:dyDescent="0.25">
      <c r="C104" s="144"/>
      <c r="D104" s="144"/>
      <c r="E104" s="144"/>
    </row>
  </sheetData>
  <sortState ref="I6:J27">
    <sortCondition descending="1" ref="J6:J27"/>
  </sortState>
  <mergeCells count="25">
    <mergeCell ref="H79:J79"/>
    <mergeCell ref="K79:L79"/>
    <mergeCell ref="M79:N79"/>
    <mergeCell ref="O79:P79"/>
    <mergeCell ref="A62:D62"/>
    <mergeCell ref="H63:J63"/>
    <mergeCell ref="K63:L63"/>
    <mergeCell ref="M63:N63"/>
    <mergeCell ref="O63:P63"/>
    <mergeCell ref="A78:D78"/>
    <mergeCell ref="H47:J47"/>
    <mergeCell ref="K47:L47"/>
    <mergeCell ref="M47:N47"/>
    <mergeCell ref="O47:P47"/>
    <mergeCell ref="A1:D1"/>
    <mergeCell ref="H3:J3"/>
    <mergeCell ref="K3:L3"/>
    <mergeCell ref="M3:N3"/>
    <mergeCell ref="O3:P3"/>
    <mergeCell ref="A30:D30"/>
    <mergeCell ref="H31:J31"/>
    <mergeCell ref="K31:L31"/>
    <mergeCell ref="M31:N31"/>
    <mergeCell ref="O31:P31"/>
    <mergeCell ref="A46:D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15FF-B825-4904-BBA2-A00EB963F405}">
  <dimension ref="C3:F26"/>
  <sheetViews>
    <sheetView workbookViewId="0">
      <selection activeCell="I6" sqref="I6"/>
    </sheetView>
  </sheetViews>
  <sheetFormatPr defaultRowHeight="15" x14ac:dyDescent="0.25"/>
  <cols>
    <col min="4" max="4" width="13.28515625" style="7" bestFit="1" customWidth="1"/>
    <col min="5" max="6" width="9.140625" style="7"/>
  </cols>
  <sheetData>
    <row r="3" spans="3:4" x14ac:dyDescent="0.25">
      <c r="C3" s="7"/>
    </row>
    <row r="4" spans="3:4" x14ac:dyDescent="0.25">
      <c r="C4" s="7"/>
    </row>
    <row r="5" spans="3:4" ht="19.5" x14ac:dyDescent="0.35">
      <c r="C5" s="3" t="s">
        <v>102</v>
      </c>
      <c r="D5" s="7">
        <v>7781916.5547465719</v>
      </c>
    </row>
    <row r="6" spans="3:4" ht="19.5" x14ac:dyDescent="0.35">
      <c r="C6" s="3" t="s">
        <v>2</v>
      </c>
      <c r="D6" s="7">
        <v>4434197.6288130106</v>
      </c>
    </row>
    <row r="7" spans="3:4" ht="19.5" x14ac:dyDescent="0.35">
      <c r="C7" s="3" t="s">
        <v>11</v>
      </c>
      <c r="D7" s="7">
        <v>4063183.6757854288</v>
      </c>
    </row>
    <row r="8" spans="3:4" ht="19.5" x14ac:dyDescent="0.35">
      <c r="C8" s="3" t="s">
        <v>5</v>
      </c>
      <c r="D8" s="7">
        <v>3366371.0491524073</v>
      </c>
    </row>
    <row r="9" spans="3:4" ht="19.5" x14ac:dyDescent="0.35">
      <c r="C9" s="3" t="s">
        <v>3</v>
      </c>
      <c r="D9" s="7">
        <v>2766801.4289947562</v>
      </c>
    </row>
    <row r="10" spans="3:4" ht="19.5" x14ac:dyDescent="0.35">
      <c r="C10" s="3" t="s">
        <v>7</v>
      </c>
      <c r="D10" s="7">
        <v>2135047.5859838342</v>
      </c>
    </row>
    <row r="11" spans="3:4" ht="19.5" x14ac:dyDescent="0.35">
      <c r="C11" s="3" t="s">
        <v>6</v>
      </c>
      <c r="D11" s="7">
        <v>2104779.6734738834</v>
      </c>
    </row>
    <row r="12" spans="3:4" ht="19.5" x14ac:dyDescent="0.35">
      <c r="C12" s="3" t="s">
        <v>94</v>
      </c>
      <c r="D12" s="7">
        <v>2053084.3018074059</v>
      </c>
    </row>
    <row r="13" spans="3:4" ht="19.5" x14ac:dyDescent="0.35">
      <c r="C13" s="3" t="s">
        <v>8</v>
      </c>
      <c r="D13" s="7">
        <v>1961441.8929124754</v>
      </c>
    </row>
    <row r="14" spans="3:4" ht="19.5" x14ac:dyDescent="0.35">
      <c r="C14" s="3" t="s">
        <v>93</v>
      </c>
      <c r="D14" s="7">
        <v>1689872.9685043977</v>
      </c>
    </row>
    <row r="15" spans="3:4" ht="19.5" x14ac:dyDescent="0.35">
      <c r="C15" s="3" t="s">
        <v>4</v>
      </c>
      <c r="D15" s="7">
        <v>1686411.7089134236</v>
      </c>
    </row>
    <row r="16" spans="3:4" ht="19.5" x14ac:dyDescent="0.35">
      <c r="C16" s="3" t="s">
        <v>10</v>
      </c>
      <c r="D16" s="7">
        <v>1648580.5253848527</v>
      </c>
    </row>
    <row r="17" spans="3:4" ht="19.5" x14ac:dyDescent="0.35">
      <c r="C17" s="3" t="s">
        <v>85</v>
      </c>
      <c r="D17" s="7">
        <v>1627200.925215496</v>
      </c>
    </row>
    <row r="18" spans="3:4" ht="19.5" x14ac:dyDescent="0.35">
      <c r="C18" s="3" t="s">
        <v>88</v>
      </c>
      <c r="D18" s="7">
        <v>1452551.3454229047</v>
      </c>
    </row>
    <row r="19" spans="3:4" ht="19.5" x14ac:dyDescent="0.35">
      <c r="C19" s="3" t="s">
        <v>92</v>
      </c>
      <c r="D19" s="7">
        <v>1116490.7564939314</v>
      </c>
    </row>
    <row r="20" spans="3:4" ht="19.5" x14ac:dyDescent="0.35">
      <c r="C20" s="3" t="s">
        <v>9</v>
      </c>
      <c r="D20" s="7">
        <v>1048474.2798305015</v>
      </c>
    </row>
    <row r="21" spans="3:4" ht="19.5" x14ac:dyDescent="0.35">
      <c r="C21" s="3" t="s">
        <v>89</v>
      </c>
      <c r="D21" s="7">
        <v>964874.98077597923</v>
      </c>
    </row>
    <row r="22" spans="3:4" ht="19.5" x14ac:dyDescent="0.35">
      <c r="C22" s="3" t="s">
        <v>86</v>
      </c>
      <c r="D22" s="7">
        <v>960938.35090666951</v>
      </c>
    </row>
    <row r="23" spans="3:4" ht="19.5" x14ac:dyDescent="0.35">
      <c r="C23" s="3" t="s">
        <v>87</v>
      </c>
      <c r="D23" s="7">
        <v>905830.54174288432</v>
      </c>
    </row>
    <row r="24" spans="3:4" ht="19.5" x14ac:dyDescent="0.35">
      <c r="C24" s="3" t="s">
        <v>91</v>
      </c>
      <c r="D24" s="7">
        <v>789324.93889882148</v>
      </c>
    </row>
    <row r="25" spans="3:4" ht="19.5" x14ac:dyDescent="0.35">
      <c r="C25" s="3" t="s">
        <v>12</v>
      </c>
      <c r="D25" s="7">
        <v>778182.72106085799</v>
      </c>
    </row>
    <row r="26" spans="3:4" ht="19.5" x14ac:dyDescent="0.35">
      <c r="C26" s="3" t="s">
        <v>90</v>
      </c>
      <c r="D26" s="7">
        <v>658433.96561874752</v>
      </c>
    </row>
  </sheetData>
  <sortState ref="C5:D28">
    <sortCondition descending="1" ref="D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 by Eco_Activity N'MN</vt:lpstr>
      <vt:lpstr>Sub_Sector STATE SHARES</vt:lpstr>
      <vt:lpstr> 3 MAIN Sector_Summary</vt:lpstr>
      <vt:lpstr>oil non oil summary</vt:lpstr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Oduh</dc:creator>
  <cp:lastModifiedBy>Yemi Kale</cp:lastModifiedBy>
  <dcterms:created xsi:type="dcterms:W3CDTF">2018-06-29T09:08:54Z</dcterms:created>
  <dcterms:modified xsi:type="dcterms:W3CDTF">2019-05-05T06:21:50Z</dcterms:modified>
</cp:coreProperties>
</file>