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oryoussef/Library/CloudStorage/GoogleDrive-nooryoussef03@gmail.com/My Drive/CEPI/CEPI_Manuscript/Supp_Material/"/>
    </mc:Choice>
  </mc:AlternateContent>
  <xr:revisionPtr revIDLastSave="0" documentId="13_ncr:1_{DF51723A-17BF-6947-8D4E-104C511F42AC}" xr6:coauthVersionLast="47" xr6:coauthVersionMax="47" xr10:uidLastSave="{00000000-0000-0000-0000-000000000000}"/>
  <bookViews>
    <workbookView xWindow="0" yWindow="500" windowWidth="24380" windowHeight="19580" xr2:uid="{801AD4DD-C41A-DC41-8972-1E01249EBB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4" i="1" l="1"/>
  <c r="J73" i="1"/>
  <c r="M73" i="1" s="1"/>
  <c r="K73" i="1"/>
  <c r="L73" i="1"/>
  <c r="K72" i="1"/>
  <c r="L72" i="1"/>
  <c r="J72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M79" i="1" s="1"/>
  <c r="K79" i="1"/>
  <c r="L79" i="1"/>
  <c r="J80" i="1"/>
  <c r="K80" i="1"/>
  <c r="L80" i="1"/>
  <c r="M80" i="1" s="1"/>
  <c r="J81" i="1"/>
  <c r="M81" i="1" s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M87" i="1" s="1"/>
  <c r="K87" i="1"/>
  <c r="L87" i="1"/>
  <c r="J88" i="1"/>
  <c r="K88" i="1"/>
  <c r="L88" i="1"/>
  <c r="K74" i="1"/>
  <c r="L74" i="1"/>
  <c r="I75" i="1"/>
  <c r="I78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I80" i="1" s="1"/>
  <c r="G80" i="1"/>
  <c r="H80" i="1"/>
  <c r="F81" i="1"/>
  <c r="G81" i="1"/>
  <c r="H81" i="1"/>
  <c r="F82" i="1"/>
  <c r="G82" i="1"/>
  <c r="H82" i="1"/>
  <c r="F83" i="1"/>
  <c r="I83" i="1" s="1"/>
  <c r="G83" i="1"/>
  <c r="H83" i="1"/>
  <c r="F84" i="1"/>
  <c r="G84" i="1"/>
  <c r="H84" i="1"/>
  <c r="F85" i="1"/>
  <c r="G85" i="1"/>
  <c r="H85" i="1"/>
  <c r="F86" i="1"/>
  <c r="I86" i="1" s="1"/>
  <c r="G86" i="1"/>
  <c r="H86" i="1"/>
  <c r="F87" i="1"/>
  <c r="G87" i="1"/>
  <c r="H87" i="1"/>
  <c r="F88" i="1"/>
  <c r="I88" i="1" s="1"/>
  <c r="G88" i="1"/>
  <c r="H88" i="1"/>
  <c r="G72" i="1"/>
  <c r="H72" i="1"/>
  <c r="F72" i="1"/>
  <c r="I72" i="1" s="1"/>
  <c r="K102" i="1"/>
  <c r="L102" i="1"/>
  <c r="J102" i="1"/>
  <c r="K101" i="1"/>
  <c r="L101" i="1"/>
  <c r="J101" i="1"/>
  <c r="J100" i="1"/>
  <c r="K100" i="1"/>
  <c r="L100" i="1"/>
  <c r="K99" i="1"/>
  <c r="L99" i="1"/>
  <c r="J99" i="1"/>
  <c r="J98" i="1"/>
  <c r="K98" i="1"/>
  <c r="L98" i="1"/>
  <c r="K97" i="1"/>
  <c r="L97" i="1"/>
  <c r="J97" i="1"/>
  <c r="J95" i="1"/>
  <c r="K95" i="1"/>
  <c r="L95" i="1"/>
  <c r="J96" i="1"/>
  <c r="K96" i="1"/>
  <c r="L96" i="1"/>
  <c r="K94" i="1"/>
  <c r="L94" i="1"/>
  <c r="J94" i="1"/>
  <c r="J92" i="1"/>
  <c r="K92" i="1"/>
  <c r="L92" i="1"/>
  <c r="J93" i="1"/>
  <c r="K93" i="1"/>
  <c r="L93" i="1"/>
  <c r="K91" i="1"/>
  <c r="L91" i="1"/>
  <c r="J91" i="1"/>
  <c r="M90" i="1"/>
  <c r="M89" i="1"/>
  <c r="I102" i="1"/>
  <c r="I100" i="1"/>
  <c r="I91" i="1"/>
  <c r="I93" i="1"/>
  <c r="I92" i="1"/>
  <c r="I101" i="1"/>
  <c r="I98" i="1"/>
  <c r="I97" i="1"/>
  <c r="I99" i="1"/>
  <c r="I96" i="1"/>
  <c r="I94" i="1"/>
  <c r="I95" i="1"/>
  <c r="I90" i="1"/>
  <c r="I89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K53" i="1"/>
  <c r="L53" i="1"/>
  <c r="J53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K39" i="1"/>
  <c r="L39" i="1"/>
  <c r="J39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K21" i="1"/>
  <c r="L21" i="1"/>
  <c r="J21" i="1"/>
  <c r="J17" i="1"/>
  <c r="K17" i="1"/>
  <c r="L17" i="1"/>
  <c r="J18" i="1"/>
  <c r="K18" i="1"/>
  <c r="L18" i="1"/>
  <c r="J19" i="1"/>
  <c r="K19" i="1"/>
  <c r="L19" i="1"/>
  <c r="J20" i="1"/>
  <c r="K20" i="1"/>
  <c r="L20" i="1"/>
  <c r="K16" i="1"/>
  <c r="L16" i="1"/>
  <c r="J16" i="1"/>
  <c r="F27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G16" i="1"/>
  <c r="H16" i="1"/>
  <c r="F16" i="1"/>
  <c r="J13" i="1"/>
  <c r="K13" i="1"/>
  <c r="L13" i="1"/>
  <c r="J14" i="1"/>
  <c r="K14" i="1"/>
  <c r="L14" i="1"/>
  <c r="J15" i="1"/>
  <c r="K15" i="1"/>
  <c r="L15" i="1"/>
  <c r="J12" i="1"/>
  <c r="L12" i="1"/>
  <c r="K12" i="1"/>
  <c r="L11" i="1"/>
  <c r="K11" i="1"/>
  <c r="J11" i="1"/>
  <c r="L10" i="1"/>
  <c r="K10" i="1"/>
  <c r="J10" i="1"/>
  <c r="F9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G10" i="1"/>
  <c r="H10" i="1"/>
  <c r="F10" i="1"/>
  <c r="G8" i="1"/>
  <c r="H8" i="1"/>
  <c r="F8" i="1"/>
  <c r="G7" i="1"/>
  <c r="H7" i="1"/>
  <c r="F7" i="1"/>
  <c r="H9" i="1"/>
  <c r="G9" i="1"/>
  <c r="L8" i="1"/>
  <c r="K8" i="1"/>
  <c r="J8" i="1"/>
  <c r="L7" i="1"/>
  <c r="K7" i="1"/>
  <c r="J7" i="1"/>
  <c r="I85" i="1" l="1"/>
  <c r="I77" i="1"/>
  <c r="M84" i="1"/>
  <c r="M76" i="1"/>
  <c r="I82" i="1"/>
  <c r="I74" i="1"/>
  <c r="I87" i="1"/>
  <c r="I79" i="1"/>
  <c r="M86" i="1"/>
  <c r="M78" i="1"/>
  <c r="I81" i="1"/>
  <c r="I73" i="1"/>
  <c r="M88" i="1"/>
  <c r="M83" i="1"/>
  <c r="M75" i="1"/>
  <c r="I84" i="1"/>
  <c r="I76" i="1"/>
  <c r="M85" i="1"/>
  <c r="M82" i="1"/>
  <c r="M77" i="1"/>
  <c r="M94" i="1"/>
  <c r="M102" i="1"/>
  <c r="M97" i="1"/>
  <c r="M91" i="1"/>
  <c r="M96" i="1"/>
  <c r="M100" i="1"/>
  <c r="M98" i="1"/>
  <c r="M101" i="1"/>
  <c r="M95" i="1"/>
  <c r="M99" i="1"/>
  <c r="M92" i="1"/>
  <c r="M93" i="1"/>
  <c r="M39" i="1"/>
  <c r="I14" i="1"/>
  <c r="M11" i="1"/>
  <c r="I36" i="1"/>
  <c r="I28" i="1"/>
  <c r="I16" i="1"/>
  <c r="I31" i="1"/>
  <c r="M7" i="1"/>
  <c r="I30" i="1"/>
  <c r="M14" i="1"/>
  <c r="M23" i="1"/>
  <c r="M20" i="1"/>
  <c r="M35" i="1"/>
  <c r="I22" i="1"/>
  <c r="M65" i="1"/>
  <c r="M57" i="1"/>
  <c r="M58" i="1"/>
  <c r="M24" i="1"/>
  <c r="I33" i="1"/>
  <c r="M10" i="1"/>
  <c r="I38" i="1"/>
  <c r="I27" i="1"/>
  <c r="I19" i="1"/>
  <c r="M70" i="1"/>
  <c r="M59" i="1"/>
  <c r="M27" i="1"/>
  <c r="M16" i="1"/>
  <c r="M36" i="1"/>
  <c r="M31" i="1"/>
  <c r="M26" i="1"/>
  <c r="M50" i="1"/>
  <c r="M42" i="1"/>
  <c r="M67" i="1"/>
  <c r="M32" i="1"/>
  <c r="M8" i="1"/>
  <c r="I8" i="1"/>
  <c r="M15" i="1"/>
  <c r="M18" i="1"/>
  <c r="M28" i="1"/>
  <c r="M47" i="1"/>
  <c r="M66" i="1"/>
  <c r="I15" i="1"/>
  <c r="M53" i="1"/>
  <c r="M64" i="1"/>
  <c r="M62" i="1"/>
  <c r="M56" i="1"/>
  <c r="M54" i="1"/>
  <c r="I12" i="1"/>
  <c r="M13" i="1"/>
  <c r="I35" i="1"/>
  <c r="I29" i="1"/>
  <c r="I24" i="1"/>
  <c r="I21" i="1"/>
  <c r="M21" i="1"/>
  <c r="M37" i="1"/>
  <c r="M29" i="1"/>
  <c r="M52" i="1"/>
  <c r="M49" i="1"/>
  <c r="M46" i="1"/>
  <c r="M44" i="1"/>
  <c r="M41" i="1"/>
  <c r="I26" i="1"/>
  <c r="M69" i="1"/>
  <c r="I32" i="1"/>
  <c r="M19" i="1"/>
  <c r="M34" i="1"/>
  <c r="I37" i="1"/>
  <c r="I23" i="1"/>
  <c r="I18" i="1"/>
  <c r="M61" i="1"/>
  <c r="I34" i="1"/>
  <c r="I20" i="1"/>
  <c r="M51" i="1"/>
  <c r="M48" i="1"/>
  <c r="M43" i="1"/>
  <c r="M40" i="1"/>
  <c r="I7" i="1"/>
  <c r="I11" i="1"/>
  <c r="I25" i="1"/>
  <c r="I17" i="1"/>
  <c r="M33" i="1"/>
  <c r="M25" i="1"/>
  <c r="M45" i="1"/>
  <c r="M71" i="1"/>
  <c r="M63" i="1"/>
  <c r="M55" i="1"/>
  <c r="J9" i="1"/>
  <c r="M17" i="1"/>
  <c r="M38" i="1"/>
  <c r="M30" i="1"/>
  <c r="M22" i="1"/>
  <c r="M68" i="1"/>
  <c r="M60" i="1"/>
  <c r="I10" i="1"/>
  <c r="I13" i="1"/>
  <c r="M12" i="1"/>
  <c r="I9" i="1"/>
  <c r="K9" i="1" s="1"/>
  <c r="L9" i="1" l="1"/>
  <c r="M9" i="1" s="1"/>
</calcChain>
</file>

<file path=xl/sharedStrings.xml><?xml version="1.0" encoding="utf-8"?>
<sst xmlns="http://schemas.openxmlformats.org/spreadsheetml/2006/main" count="215" uniqueCount="99">
  <si>
    <t>WuD</t>
  </si>
  <si>
    <t>WuG</t>
  </si>
  <si>
    <t>Alpha</t>
  </si>
  <si>
    <t>Beta</t>
  </si>
  <si>
    <t>Gamma</t>
  </si>
  <si>
    <t>rt_norm_1</t>
  </si>
  <si>
    <t>rt_norm_3</t>
  </si>
  <si>
    <t>rt_norm_2</t>
  </si>
  <si>
    <t>rt_norm_avg</t>
  </si>
  <si>
    <t>WuG_norm_1</t>
  </si>
  <si>
    <t>WuG_norm_2</t>
  </si>
  <si>
    <t>WuG_norm_3</t>
  </si>
  <si>
    <t>WuG_norm_avg</t>
  </si>
  <si>
    <t>CH.1.1</t>
  </si>
  <si>
    <t>XBB.1.5</t>
  </si>
  <si>
    <t>base_norm_1</t>
  </si>
  <si>
    <t>base_norm_avg</t>
  </si>
  <si>
    <t>base_norm_3</t>
  </si>
  <si>
    <t>base_norm_2</t>
  </si>
  <si>
    <t>BA.2.12.1</t>
  </si>
  <si>
    <t>WuG-4a</t>
  </si>
  <si>
    <t>WuG-5a</t>
  </si>
  <si>
    <t>BA.4/5</t>
  </si>
  <si>
    <t>BA.4/5-2b</t>
  </si>
  <si>
    <t>BA.2.12.1-2c</t>
  </si>
  <si>
    <t>BA.2.12.1-4a</t>
  </si>
  <si>
    <t>BA.2.12.1-4b</t>
  </si>
  <si>
    <t>WuG-2a</t>
  </si>
  <si>
    <t>WuG-2b</t>
  </si>
  <si>
    <t>WuG-2c</t>
  </si>
  <si>
    <t>WuG-2d</t>
  </si>
  <si>
    <t>BA.5-1a</t>
  </si>
  <si>
    <t>BA.5-1b</t>
  </si>
  <si>
    <t>BA.5-1d</t>
  </si>
  <si>
    <t>BA.5-1e</t>
  </si>
  <si>
    <t>BA.5-1f</t>
  </si>
  <si>
    <t>BA.5-1g</t>
  </si>
  <si>
    <t>BA.5-2c</t>
  </si>
  <si>
    <t>BA.5-2d</t>
  </si>
  <si>
    <t>BA.5-2e</t>
  </si>
  <si>
    <t>BA.5-2f</t>
  </si>
  <si>
    <t>BA.5-3a</t>
  </si>
  <si>
    <t>BA.5-3b</t>
  </si>
  <si>
    <t>BA.5-5a</t>
  </si>
  <si>
    <t>BA.5-5b</t>
  </si>
  <si>
    <t>BA.5-4a</t>
  </si>
  <si>
    <t>BA.5-1c</t>
  </si>
  <si>
    <t>BA.5-2a</t>
  </si>
  <si>
    <t>BA.2.12.1-2a</t>
  </si>
  <si>
    <t>BA.2.12.1-2b</t>
  </si>
  <si>
    <t>BA.2.12.1-2d</t>
  </si>
  <si>
    <t>BA.2.12.1-2e</t>
  </si>
  <si>
    <t>BA.2.12.1-2f</t>
  </si>
  <si>
    <t>BA.2.12.1-2g</t>
  </si>
  <si>
    <t>BA.2.12.1-5a</t>
  </si>
  <si>
    <t>BA.2.12.1-7a</t>
  </si>
  <si>
    <t>BA.2.12.1-8a</t>
  </si>
  <si>
    <t>BA.2.12.1-9a</t>
  </si>
  <si>
    <t>BA.2.75</t>
  </si>
  <si>
    <t>BA.2.75-2a</t>
  </si>
  <si>
    <t>BA.2.75-2b</t>
  </si>
  <si>
    <t>BA.2.75-3a</t>
  </si>
  <si>
    <t>BA.2.75-3b</t>
  </si>
  <si>
    <t>BA.2.75-4a</t>
  </si>
  <si>
    <t>BA.2.75-4b</t>
  </si>
  <si>
    <t>BA.2.75-4c</t>
  </si>
  <si>
    <t>BA.2.75-4d</t>
  </si>
  <si>
    <t>BA.2.75-4e</t>
  </si>
  <si>
    <t>BA.2.75-5d</t>
  </si>
  <si>
    <t>BA.2.75-5a</t>
  </si>
  <si>
    <t>BA.2.75-5b</t>
  </si>
  <si>
    <t>BA.2.75-5c</t>
  </si>
  <si>
    <t>BA.2.75-6a</t>
  </si>
  <si>
    <t>BA.2.75-6b</t>
  </si>
  <si>
    <t>BA.2.75-6c</t>
  </si>
  <si>
    <t>BA.2.75-8a</t>
  </si>
  <si>
    <t>BA.2.75-9a</t>
  </si>
  <si>
    <t>XBB</t>
  </si>
  <si>
    <t>BQ.1</t>
  </si>
  <si>
    <t>BQ.1.1</t>
  </si>
  <si>
    <t>XBB.1</t>
  </si>
  <si>
    <t>BA.1</t>
  </si>
  <si>
    <t>BA.2</t>
  </si>
  <si>
    <t>Delta</t>
  </si>
  <si>
    <t>base_voc</t>
  </si>
  <si>
    <t>XBB-1a</t>
  </si>
  <si>
    <t>XBB-5a</t>
  </si>
  <si>
    <t>XBB-5b</t>
  </si>
  <si>
    <t>XBB-2a</t>
  </si>
  <si>
    <t>XBB-3a</t>
  </si>
  <si>
    <t>XBB-4a</t>
  </si>
  <si>
    <t>XBB-5c</t>
  </si>
  <si>
    <t>XBB-6a</t>
  </si>
  <si>
    <t>XBB-8a</t>
  </si>
  <si>
    <t>XBB-8b</t>
  </si>
  <si>
    <t>XBB-9a</t>
  </si>
  <si>
    <t>XBB-9b</t>
  </si>
  <si>
    <t>XBB-10a</t>
  </si>
  <si>
    <t>XBB-10b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</si>
</sst>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A8759-4330-D64A-8D47-263989F663E6}">
  <dimension ref="A1:N102"/>
  <sheetViews>
    <sheetView tabSelected="1" workbookViewId="0">
      <selection activeCell="P8" sqref="P8"/>
    </sheetView>
  </sheetViews>
  <sheetFormatPr baseColWidth="10" defaultRowHeight="16" x14ac:dyDescent="0.2"/>
  <cols>
    <col min="1" max="1" width="15.33203125" customWidth="1"/>
    <col min="5" max="5" width="13.83203125" customWidth="1"/>
    <col min="13" max="13" width="14.1640625" customWidth="1"/>
  </cols>
  <sheetData>
    <row r="1" spans="1:14" x14ac:dyDescent="0.2">
      <c r="A1" s="2"/>
      <c r="B1" t="s">
        <v>5</v>
      </c>
      <c r="C1" t="s">
        <v>7</v>
      </c>
      <c r="D1" t="s">
        <v>6</v>
      </c>
      <c r="E1" s="1" t="s">
        <v>8</v>
      </c>
      <c r="F1" t="s">
        <v>9</v>
      </c>
      <c r="G1" t="s">
        <v>10</v>
      </c>
      <c r="H1" t="s">
        <v>11</v>
      </c>
      <c r="I1" s="1" t="s">
        <v>12</v>
      </c>
      <c r="J1" t="s">
        <v>15</v>
      </c>
      <c r="K1" t="s">
        <v>18</v>
      </c>
      <c r="L1" t="s">
        <v>17</v>
      </c>
      <c r="M1" t="s">
        <v>16</v>
      </c>
      <c r="N1" t="s">
        <v>84</v>
      </c>
    </row>
    <row r="2" spans="1:14" x14ac:dyDescent="0.2">
      <c r="A2" t="s">
        <v>0</v>
      </c>
      <c r="B2">
        <v>179800</v>
      </c>
      <c r="C2">
        <v>152900</v>
      </c>
      <c r="D2">
        <v>214800</v>
      </c>
      <c r="E2">
        <v>182500</v>
      </c>
      <c r="F2">
        <v>0.78972866991713186</v>
      </c>
      <c r="G2">
        <v>0.67157682775489125</v>
      </c>
      <c r="H2">
        <v>0.94345783258175697</v>
      </c>
      <c r="I2">
        <v>0.80158777675125992</v>
      </c>
      <c r="J2">
        <v>0.78972866991713186</v>
      </c>
      <c r="K2">
        <v>0.67157682775489125</v>
      </c>
      <c r="L2">
        <v>0.94345783258175697</v>
      </c>
      <c r="M2">
        <v>0.80158777675125992</v>
      </c>
      <c r="N2" t="s">
        <v>1</v>
      </c>
    </row>
    <row r="3" spans="1:14" x14ac:dyDescent="0.2">
      <c r="A3" t="s">
        <v>1</v>
      </c>
      <c r="B3">
        <v>199906.90183405965</v>
      </c>
      <c r="C3">
        <v>302125.79833849909</v>
      </c>
      <c r="D3">
        <v>180986.69692822089</v>
      </c>
      <c r="E3">
        <v>227673.13236692655</v>
      </c>
      <c r="F3">
        <v>0.87804344656655486</v>
      </c>
      <c r="G3">
        <v>1.3270155999416824</v>
      </c>
      <c r="H3">
        <v>0.79494095349176264</v>
      </c>
      <c r="I3">
        <v>1</v>
      </c>
      <c r="J3">
        <v>0.87804344656655486</v>
      </c>
      <c r="K3">
        <v>1.3270155999416824</v>
      </c>
      <c r="L3">
        <v>0.79494095349176264</v>
      </c>
      <c r="M3">
        <v>1</v>
      </c>
      <c r="N3" t="s">
        <v>1</v>
      </c>
    </row>
    <row r="4" spans="1:14" x14ac:dyDescent="0.2">
      <c r="A4" t="s">
        <v>2</v>
      </c>
      <c r="B4">
        <v>434092.40294319857</v>
      </c>
      <c r="C4">
        <v>580295.17584604444</v>
      </c>
      <c r="D4">
        <v>589891.4968473895</v>
      </c>
      <c r="E4">
        <v>534759.69187887746</v>
      </c>
      <c r="F4">
        <v>1.906647474958086</v>
      </c>
      <c r="G4">
        <v>2.5488083280323961</v>
      </c>
      <c r="H4">
        <v>2.5909578820951884</v>
      </c>
      <c r="I4">
        <v>2.3488045616952236</v>
      </c>
      <c r="J4">
        <v>1.906647474958086</v>
      </c>
      <c r="K4">
        <v>2.5488083280323961</v>
      </c>
      <c r="L4">
        <v>2.5909578820951884</v>
      </c>
      <c r="M4">
        <v>2.3488045616952236</v>
      </c>
      <c r="N4" t="s">
        <v>1</v>
      </c>
    </row>
    <row r="5" spans="1:14" x14ac:dyDescent="0.2">
      <c r="A5" t="s">
        <v>3</v>
      </c>
      <c r="B5">
        <v>435495.45846365462</v>
      </c>
      <c r="C5">
        <v>389128.82643339672</v>
      </c>
      <c r="D5">
        <v>393339.41788263095</v>
      </c>
      <c r="E5">
        <v>405987.9009265608</v>
      </c>
      <c r="F5">
        <v>1.9128100621104198</v>
      </c>
      <c r="G5">
        <v>1.7091556758935531</v>
      </c>
      <c r="H5">
        <v>1.7276496958310847</v>
      </c>
      <c r="I5">
        <v>1.7832051446116859</v>
      </c>
      <c r="J5">
        <v>1.9128100621104198</v>
      </c>
      <c r="K5">
        <v>1.7091556758935531</v>
      </c>
      <c r="L5">
        <v>1.7276496958310847</v>
      </c>
      <c r="M5">
        <v>1.7832051446116859</v>
      </c>
      <c r="N5" t="s">
        <v>1</v>
      </c>
    </row>
    <row r="6" spans="1:14" x14ac:dyDescent="0.2">
      <c r="A6" t="s">
        <v>4</v>
      </c>
      <c r="B6">
        <v>563170.37420868815</v>
      </c>
      <c r="C6">
        <v>678364.31438773801</v>
      </c>
      <c r="D6">
        <v>484088.82003814995</v>
      </c>
      <c r="E6">
        <v>575207.83621152537</v>
      </c>
      <c r="F6">
        <v>2.4735917161321508</v>
      </c>
      <c r="G6">
        <v>2.9795536580682724</v>
      </c>
      <c r="H6">
        <v>2.1262448274220351</v>
      </c>
      <c r="I6">
        <v>2.5264634005408193</v>
      </c>
      <c r="J6">
        <v>2.4735917161321508</v>
      </c>
      <c r="K6">
        <v>2.9795536580682724</v>
      </c>
      <c r="L6">
        <v>2.1262448274220351</v>
      </c>
      <c r="M6">
        <v>2.5264634005408193</v>
      </c>
      <c r="N6" t="s">
        <v>1</v>
      </c>
    </row>
    <row r="7" spans="1:14" x14ac:dyDescent="0.2">
      <c r="A7" t="s">
        <v>22</v>
      </c>
      <c r="B7">
        <v>7.3859775850375842</v>
      </c>
      <c r="C7">
        <v>7.2551558418339663</v>
      </c>
      <c r="D7">
        <v>6.9062978599576521</v>
      </c>
      <c r="E7">
        <v>7.1824770956097339</v>
      </c>
      <c r="F7">
        <f>B7/29.6041637162194</f>
        <v>0.24949117481710814</v>
      </c>
      <c r="G7">
        <f t="shared" ref="G7:H8" si="0">C7/29.6041637162194</f>
        <v>0.24507214293842874</v>
      </c>
      <c r="H7">
        <f t="shared" si="0"/>
        <v>0.23328805792861698</v>
      </c>
      <c r="I7">
        <f>AVERAGE(F7:H7)</f>
        <v>0.24261712522805126</v>
      </c>
      <c r="J7">
        <f>B7/AVERAGE(E7)</f>
        <v>1.0283329117126234</v>
      </c>
      <c r="K7">
        <f>C7/AVERAGE(E7)</f>
        <v>1.0101188970402226</v>
      </c>
      <c r="L7">
        <f>D7/AVERAGE(E7)</f>
        <v>0.96154819124715407</v>
      </c>
      <c r="M7">
        <f>AVERAGE(J7:L7)</f>
        <v>1.0000000000000002</v>
      </c>
      <c r="N7" t="s">
        <v>22</v>
      </c>
    </row>
    <row r="8" spans="1:14" x14ac:dyDescent="0.2">
      <c r="A8" t="s">
        <v>23</v>
      </c>
      <c r="B8">
        <v>25.189379532487344</v>
      </c>
      <c r="C8">
        <v>25.204880689122721</v>
      </c>
      <c r="D8">
        <v>26.266709918646036</v>
      </c>
      <c r="E8">
        <v>25.5536567134187</v>
      </c>
      <c r="F8">
        <f>B8/29.6041637162194</f>
        <v>0.85087286281580377</v>
      </c>
      <c r="G8">
        <f t="shared" si="0"/>
        <v>0.85139647688522879</v>
      </c>
      <c r="H8">
        <f t="shared" si="0"/>
        <v>0.88726404064084896</v>
      </c>
      <c r="I8">
        <f t="shared" ref="I8" si="1">AVERAGE(F8:H8)</f>
        <v>0.86317779344729384</v>
      </c>
      <c r="J8">
        <f>B8/E7</f>
        <v>3.507060196249602</v>
      </c>
      <c r="K8">
        <f>C8/E7</f>
        <v>3.5092183871396014</v>
      </c>
      <c r="L8">
        <f>D8/E7</f>
        <v>3.6570544631045854</v>
      </c>
      <c r="M8">
        <f>AVERAGE(J8:L8)</f>
        <v>3.5577776821645961</v>
      </c>
      <c r="N8" t="s">
        <v>22</v>
      </c>
    </row>
    <row r="9" spans="1:14" x14ac:dyDescent="0.2">
      <c r="A9" t="s">
        <v>1</v>
      </c>
      <c r="B9">
        <v>29.791678965638972</v>
      </c>
      <c r="C9">
        <v>29.503432383886533</v>
      </c>
      <c r="D9">
        <v>29.51737979913262</v>
      </c>
      <c r="E9">
        <v>29.6041637162194</v>
      </c>
      <c r="F9">
        <f>B9/AVERAGE(B9:D9)</f>
        <v>1.0063340836517825</v>
      </c>
      <c r="G9">
        <f>C9/AVERAGE(B9:E9)</f>
        <v>0.9965973930796207</v>
      </c>
      <c r="H9">
        <f>D9/AVERAGE(B9:E9)</f>
        <v>0.9970685232685963</v>
      </c>
      <c r="I9">
        <f>AVERAGE(F9:H9)</f>
        <v>0.99999999999999967</v>
      </c>
      <c r="J9">
        <f>F9/AVERAGE(F9:H9)</f>
        <v>1.0063340836517829</v>
      </c>
      <c r="K9">
        <f>G9/AVERAGE(F9:I9)</f>
        <v>0.99659739307962103</v>
      </c>
      <c r="L9">
        <f>H9/AVERAGE(F9:I9)</f>
        <v>0.99706852326859663</v>
      </c>
      <c r="M9">
        <f>AVERAGE(J9:L9)</f>
        <v>1.0000000000000002</v>
      </c>
      <c r="N9" t="s">
        <v>1</v>
      </c>
    </row>
    <row r="10" spans="1:14" x14ac:dyDescent="0.2">
      <c r="A10" t="s">
        <v>20</v>
      </c>
      <c r="B10">
        <v>35.035200053146347</v>
      </c>
      <c r="C10">
        <v>33.044202923912529</v>
      </c>
      <c r="D10">
        <v>34.187098770306434</v>
      </c>
      <c r="E10">
        <v>34.088833915788435</v>
      </c>
      <c r="F10">
        <f>B10/29.6041637162194</f>
        <v>1.1834551514100502</v>
      </c>
      <c r="G10">
        <f t="shared" ref="G10:H10" si="2">C10/29.6041637162194</f>
        <v>1.1162011952328319</v>
      </c>
      <c r="H10">
        <f t="shared" si="2"/>
        <v>1.1548071108516453</v>
      </c>
      <c r="I10">
        <f t="shared" ref="I10:I38" si="3">AVERAGE(F10:H10)</f>
        <v>1.1514878191648423</v>
      </c>
      <c r="J10">
        <f>B10/E9</f>
        <v>1.1834551514100502</v>
      </c>
      <c r="K10">
        <f>C10/E9</f>
        <v>1.1162011952328319</v>
      </c>
      <c r="L10">
        <f>D10/D9</f>
        <v>1.1582023541029558</v>
      </c>
      <c r="M10">
        <f t="shared" ref="M10:M71" si="4">AVERAGE(J10:L10)</f>
        <v>1.1526195669152794</v>
      </c>
      <c r="N10" t="s">
        <v>1</v>
      </c>
    </row>
    <row r="11" spans="1:14" x14ac:dyDescent="0.2">
      <c r="A11" t="s">
        <v>21</v>
      </c>
      <c r="B11">
        <v>25.6092247611377</v>
      </c>
      <c r="C11">
        <v>25.074026751500551</v>
      </c>
      <c r="D11">
        <v>25.834772493770501</v>
      </c>
      <c r="E11">
        <v>25.506008002136252</v>
      </c>
      <c r="F11">
        <f t="shared" ref="F11:F15" si="5">B11/29.6041637162194</f>
        <v>0.86505482832156577</v>
      </c>
      <c r="G11">
        <f t="shared" ref="G11:G15" si="6">C11/29.6041637162194</f>
        <v>0.84697635751024791</v>
      </c>
      <c r="H11">
        <f t="shared" ref="H11:H15" si="7">D11/29.6041637162194</f>
        <v>0.87267361244919273</v>
      </c>
      <c r="I11">
        <f t="shared" si="3"/>
        <v>0.86156826609366866</v>
      </c>
      <c r="J11">
        <f>B11/E9</f>
        <v>0.86505482832156577</v>
      </c>
      <c r="K11">
        <f>C11/E9</f>
        <v>0.84697635751024791</v>
      </c>
      <c r="L11">
        <f>D11/D9</f>
        <v>0.87523935625646776</v>
      </c>
      <c r="M11">
        <f t="shared" si="4"/>
        <v>0.86242351402942707</v>
      </c>
      <c r="N11" t="s">
        <v>1</v>
      </c>
    </row>
    <row r="12" spans="1:14" x14ac:dyDescent="0.2">
      <c r="A12" t="s">
        <v>19</v>
      </c>
      <c r="B12">
        <v>31.108325132836107</v>
      </c>
      <c r="C12">
        <v>31.015986720474931</v>
      </c>
      <c r="D12">
        <v>30.325878585986143</v>
      </c>
      <c r="E12">
        <v>30.816730146432398</v>
      </c>
      <c r="F12">
        <f t="shared" si="5"/>
        <v>1.0508091169551468</v>
      </c>
      <c r="G12">
        <f t="shared" si="6"/>
        <v>1.0476900147489061</v>
      </c>
      <c r="H12">
        <f t="shared" si="7"/>
        <v>1.0243788298391059</v>
      </c>
      <c r="I12">
        <f t="shared" si="3"/>
        <v>1.0409593205143863</v>
      </c>
      <c r="J12">
        <f>B12/30.8167301464324</f>
        <v>1.0094622299321871</v>
      </c>
      <c r="K12">
        <f>C12/30.8167301464324</f>
        <v>1.006465857120328</v>
      </c>
      <c r="L12">
        <f>D12/30.8167301464324</f>
        <v>0.98407191294748442</v>
      </c>
      <c r="M12">
        <f t="shared" si="4"/>
        <v>0.99999999999999989</v>
      </c>
      <c r="N12" t="s">
        <v>19</v>
      </c>
    </row>
    <row r="13" spans="1:14" x14ac:dyDescent="0.2">
      <c r="A13" t="s">
        <v>24</v>
      </c>
      <c r="B13">
        <v>32.269802333090759</v>
      </c>
      <c r="C13">
        <v>29.121907151150619</v>
      </c>
      <c r="D13">
        <v>29.951524846883611</v>
      </c>
      <c r="E13">
        <v>30.447744777041663</v>
      </c>
      <c r="F13">
        <f t="shared" si="5"/>
        <v>1.0900426927247036</v>
      </c>
      <c r="G13">
        <f t="shared" si="6"/>
        <v>0.9837098399505011</v>
      </c>
      <c r="H13">
        <f t="shared" si="7"/>
        <v>1.0117335228244904</v>
      </c>
      <c r="I13">
        <f t="shared" si="3"/>
        <v>1.0284953518332316</v>
      </c>
      <c r="J13">
        <f>B13/30.8167301464324</f>
        <v>1.047152056034296</v>
      </c>
      <c r="K13">
        <f t="shared" ref="K13:K15" si="8">C13/30.8167301464324</f>
        <v>0.94500315292282933</v>
      </c>
      <c r="L13">
        <f t="shared" ref="L13:L15" si="9">D13/30.8167301464324</f>
        <v>0.97192416926008773</v>
      </c>
      <c r="M13">
        <f t="shared" si="4"/>
        <v>0.98802645940573763</v>
      </c>
      <c r="N13" t="s">
        <v>19</v>
      </c>
    </row>
    <row r="14" spans="1:14" x14ac:dyDescent="0.2">
      <c r="A14" t="s">
        <v>25</v>
      </c>
      <c r="B14">
        <v>13.298220665605617</v>
      </c>
      <c r="C14">
        <v>12.465669173509628</v>
      </c>
      <c r="D14">
        <v>11.817710546177004</v>
      </c>
      <c r="E14">
        <v>12.527200128430749</v>
      </c>
      <c r="F14">
        <f t="shared" si="5"/>
        <v>0.4492010243248265</v>
      </c>
      <c r="G14">
        <f t="shared" si="6"/>
        <v>0.42107824064896626</v>
      </c>
      <c r="H14">
        <f t="shared" si="7"/>
        <v>0.39919082529942801</v>
      </c>
      <c r="I14">
        <f t="shared" si="3"/>
        <v>0.42315669675774026</v>
      </c>
      <c r="J14">
        <f t="shared" ref="J14:J15" si="10">B14/30.8167301464324</f>
        <v>0.43152601208552072</v>
      </c>
      <c r="K14">
        <f t="shared" si="8"/>
        <v>0.40450979433172463</v>
      </c>
      <c r="L14">
        <f t="shared" si="9"/>
        <v>0.38348359770886076</v>
      </c>
      <c r="M14">
        <f t="shared" si="4"/>
        <v>0.40650646804203533</v>
      </c>
      <c r="N14" t="s">
        <v>19</v>
      </c>
    </row>
    <row r="15" spans="1:14" x14ac:dyDescent="0.2">
      <c r="A15" t="s">
        <v>26</v>
      </c>
      <c r="B15">
        <v>8.0854554927067834</v>
      </c>
      <c r="C15">
        <v>6.8228869514464696</v>
      </c>
      <c r="D15">
        <v>6.7727186650387745</v>
      </c>
      <c r="E15">
        <v>7.227020369730675</v>
      </c>
      <c r="F15">
        <f t="shared" si="5"/>
        <v>0.27311886159705839</v>
      </c>
      <c r="G15">
        <f t="shared" si="6"/>
        <v>0.23047051816256428</v>
      </c>
      <c r="H15">
        <f t="shared" si="7"/>
        <v>0.22877588199960422</v>
      </c>
      <c r="I15">
        <f t="shared" si="3"/>
        <v>0.24412175391974231</v>
      </c>
      <c r="J15">
        <f t="shared" si="10"/>
        <v>0.26237227162930599</v>
      </c>
      <c r="K15">
        <f t="shared" si="8"/>
        <v>0.2214020410025995</v>
      </c>
      <c r="L15">
        <f t="shared" si="9"/>
        <v>0.21977408481875682</v>
      </c>
      <c r="M15">
        <f t="shared" si="4"/>
        <v>0.2345161324835541</v>
      </c>
      <c r="N15" t="s">
        <v>19</v>
      </c>
    </row>
    <row r="16" spans="1:14" x14ac:dyDescent="0.2">
      <c r="A16" t="s">
        <v>1</v>
      </c>
      <c r="B16">
        <v>68.71917600392257</v>
      </c>
      <c r="C16">
        <v>71.475350945107166</v>
      </c>
      <c r="D16">
        <v>68.130901510547204</v>
      </c>
      <c r="E16">
        <v>69.441809486525699</v>
      </c>
      <c r="F16">
        <f>B16/69.4418094865257</f>
        <v>0.98959368299952855</v>
      </c>
      <c r="G16">
        <f t="shared" ref="G16:H16" si="11">C16/69.4418094865257</f>
        <v>1.0292841081420272</v>
      </c>
      <c r="H16">
        <f t="shared" si="11"/>
        <v>0.98112220885844192</v>
      </c>
      <c r="I16">
        <f t="shared" si="3"/>
        <v>0.99999999999999911</v>
      </c>
      <c r="J16">
        <f>B16/69.4418094865257</f>
        <v>0.98959368299952855</v>
      </c>
      <c r="K16">
        <f t="shared" ref="K16:L16" si="12">C16/69.4418094865257</f>
        <v>1.0292841081420272</v>
      </c>
      <c r="L16">
        <f t="shared" si="12"/>
        <v>0.98112220885844192</v>
      </c>
      <c r="M16">
        <f t="shared" si="4"/>
        <v>0.99999999999999911</v>
      </c>
      <c r="N16" t="s">
        <v>1</v>
      </c>
    </row>
    <row r="17" spans="1:14" x14ac:dyDescent="0.2">
      <c r="A17" t="s">
        <v>27</v>
      </c>
      <c r="B17">
        <v>60.357776734690795</v>
      </c>
      <c r="C17">
        <v>62.464058086769185</v>
      </c>
      <c r="D17">
        <v>63.255306637020858</v>
      </c>
      <c r="E17">
        <v>62.02571381949361</v>
      </c>
      <c r="F17">
        <f t="shared" ref="F17:F38" si="13">B17/69.4418094865257</f>
        <v>0.86918496480715202</v>
      </c>
      <c r="G17">
        <f t="shared" ref="G17:G38" si="14">C17/69.4418094865257</f>
        <v>0.89951656716102046</v>
      </c>
      <c r="H17">
        <f t="shared" ref="H17:H38" si="15">D17/69.4418094865257</f>
        <v>0.91091097862728865</v>
      </c>
      <c r="I17">
        <f t="shared" si="3"/>
        <v>0.89320417019848708</v>
      </c>
      <c r="J17">
        <f t="shared" ref="J17:J20" si="16">B17/69.4418094865257</f>
        <v>0.86918496480715202</v>
      </c>
      <c r="K17">
        <f t="shared" ref="K17:K20" si="17">C17/69.4418094865257</f>
        <v>0.89951656716102046</v>
      </c>
      <c r="L17">
        <f t="shared" ref="L17:L20" si="18">D17/69.4418094865257</f>
        <v>0.91091097862728865</v>
      </c>
      <c r="M17">
        <f t="shared" si="4"/>
        <v>0.89320417019848708</v>
      </c>
      <c r="N17" t="s">
        <v>1</v>
      </c>
    </row>
    <row r="18" spans="1:14" x14ac:dyDescent="0.2">
      <c r="A18" t="s">
        <v>28</v>
      </c>
      <c r="B18">
        <v>57.832098972381154</v>
      </c>
      <c r="C18">
        <v>58.295461840912253</v>
      </c>
      <c r="D18">
        <v>63.888913611037637</v>
      </c>
      <c r="E18">
        <v>60.00549147477701</v>
      </c>
      <c r="F18">
        <f t="shared" si="13"/>
        <v>0.83281382498540357</v>
      </c>
      <c r="G18">
        <f t="shared" si="14"/>
        <v>0.8394865034763207</v>
      </c>
      <c r="H18">
        <f t="shared" si="15"/>
        <v>0.92003526525953316</v>
      </c>
      <c r="I18">
        <f t="shared" si="3"/>
        <v>0.86411186457375244</v>
      </c>
      <c r="J18">
        <f t="shared" si="16"/>
        <v>0.83281382498540357</v>
      </c>
      <c r="K18">
        <f t="shared" si="17"/>
        <v>0.8394865034763207</v>
      </c>
      <c r="L18">
        <f t="shared" si="18"/>
        <v>0.92003526525953316</v>
      </c>
      <c r="M18">
        <f t="shared" si="4"/>
        <v>0.86411186457375244</v>
      </c>
      <c r="N18" t="s">
        <v>1</v>
      </c>
    </row>
    <row r="19" spans="1:14" x14ac:dyDescent="0.2">
      <c r="A19" t="s">
        <v>29</v>
      </c>
      <c r="B19">
        <v>62.010657567450117</v>
      </c>
      <c r="C19">
        <v>67.642037240946124</v>
      </c>
      <c r="D19">
        <v>63.686975237700089</v>
      </c>
      <c r="E19">
        <v>64.44655668203211</v>
      </c>
      <c r="F19">
        <f t="shared" si="13"/>
        <v>0.89298735194224022</v>
      </c>
      <c r="G19">
        <f t="shared" si="14"/>
        <v>0.97408229625800868</v>
      </c>
      <c r="H19">
        <f t="shared" si="15"/>
        <v>0.91712724234321308</v>
      </c>
      <c r="I19">
        <f t="shared" si="3"/>
        <v>0.92806563018115396</v>
      </c>
      <c r="J19">
        <f t="shared" si="16"/>
        <v>0.89298735194224022</v>
      </c>
      <c r="K19">
        <f t="shared" si="17"/>
        <v>0.97408229625800868</v>
      </c>
      <c r="L19">
        <f t="shared" si="18"/>
        <v>0.91712724234321308</v>
      </c>
      <c r="M19">
        <f t="shared" si="4"/>
        <v>0.92806563018115396</v>
      </c>
      <c r="N19" t="s">
        <v>1</v>
      </c>
    </row>
    <row r="20" spans="1:14" x14ac:dyDescent="0.2">
      <c r="A20" t="s">
        <v>30</v>
      </c>
      <c r="B20">
        <v>85.114483996589186</v>
      </c>
      <c r="C20">
        <v>85.992158544479949</v>
      </c>
      <c r="D20">
        <v>90.599949920906511</v>
      </c>
      <c r="E20">
        <v>87.235530820658553</v>
      </c>
      <c r="F20">
        <f t="shared" si="13"/>
        <v>1.2256950765821355</v>
      </c>
      <c r="G20">
        <f t="shared" si="14"/>
        <v>1.2383340696380563</v>
      </c>
      <c r="H20">
        <f t="shared" si="15"/>
        <v>1.3046887831816405</v>
      </c>
      <c r="I20">
        <f t="shared" si="3"/>
        <v>1.2562393098006106</v>
      </c>
      <c r="J20">
        <f t="shared" si="16"/>
        <v>1.2256950765821355</v>
      </c>
      <c r="K20">
        <f t="shared" si="17"/>
        <v>1.2383340696380563</v>
      </c>
      <c r="L20">
        <f t="shared" si="18"/>
        <v>1.3046887831816405</v>
      </c>
      <c r="M20">
        <f t="shared" si="4"/>
        <v>1.2562393098006106</v>
      </c>
      <c r="N20" t="s">
        <v>1</v>
      </c>
    </row>
    <row r="21" spans="1:14" x14ac:dyDescent="0.2">
      <c r="A21" t="s">
        <v>22</v>
      </c>
      <c r="B21">
        <v>21.972522316306595</v>
      </c>
      <c r="C21">
        <v>22.786867819943293</v>
      </c>
      <c r="D21">
        <v>24.721555319492303</v>
      </c>
      <c r="E21">
        <v>23.160315151914102</v>
      </c>
      <c r="F21">
        <f t="shared" si="13"/>
        <v>0.31641632726419788</v>
      </c>
      <c r="G21">
        <f t="shared" si="14"/>
        <v>0.32814334747951512</v>
      </c>
      <c r="H21">
        <f t="shared" si="15"/>
        <v>0.3560039045971175</v>
      </c>
      <c r="I21">
        <f t="shared" si="3"/>
        <v>0.33352119311361017</v>
      </c>
      <c r="J21">
        <f>B21/23.1603151519141</f>
        <v>0.94871430600937479</v>
      </c>
      <c r="K21">
        <f t="shared" ref="K21:L21" si="19">C21/23.1603151519141</f>
        <v>0.98387555050433129</v>
      </c>
      <c r="L21">
        <f t="shared" si="19"/>
        <v>1.067410143486289</v>
      </c>
      <c r="M21">
        <f t="shared" si="4"/>
        <v>0.99999999999999833</v>
      </c>
      <c r="N21" t="s">
        <v>22</v>
      </c>
    </row>
    <row r="22" spans="1:14" x14ac:dyDescent="0.2">
      <c r="A22" t="s">
        <v>31</v>
      </c>
      <c r="B22">
        <v>37.888927745010307</v>
      </c>
      <c r="C22">
        <v>41.813103852305623</v>
      </c>
      <c r="D22">
        <v>42.004995104496103</v>
      </c>
      <c r="E22">
        <v>40.569008900604011</v>
      </c>
      <c r="F22">
        <f t="shared" si="13"/>
        <v>0.54562126225069307</v>
      </c>
      <c r="G22">
        <f t="shared" si="14"/>
        <v>0.60213154238757161</v>
      </c>
      <c r="H22">
        <f t="shared" si="15"/>
        <v>0.60489488126957058</v>
      </c>
      <c r="I22">
        <f t="shared" si="3"/>
        <v>0.58421589530261164</v>
      </c>
      <c r="J22">
        <f t="shared" ref="J22:J38" si="20">B22/23.1603151519141</f>
        <v>1.635941803748683</v>
      </c>
      <c r="K22">
        <f t="shared" ref="K22:K38" si="21">C22/23.1603151519141</f>
        <v>1.8053771538963685</v>
      </c>
      <c r="L22">
        <f t="shared" ref="L22:L38" si="22">D22/23.1603151519141</f>
        <v>1.8136625010918546</v>
      </c>
      <c r="M22">
        <f t="shared" si="4"/>
        <v>1.7516604862456353</v>
      </c>
      <c r="N22" t="s">
        <v>22</v>
      </c>
    </row>
    <row r="23" spans="1:14" x14ac:dyDescent="0.2">
      <c r="A23" t="s">
        <v>32</v>
      </c>
      <c r="B23">
        <v>45.541345669266022</v>
      </c>
      <c r="C23">
        <v>47.737897456475203</v>
      </c>
      <c r="D23">
        <v>44.628589352283825</v>
      </c>
      <c r="E23">
        <v>45.969277492675019</v>
      </c>
      <c r="F23">
        <f t="shared" si="13"/>
        <v>0.65582026168403262</v>
      </c>
      <c r="G23">
        <f t="shared" si="14"/>
        <v>0.68745180762805635</v>
      </c>
      <c r="H23">
        <f t="shared" si="15"/>
        <v>0.64267607198431997</v>
      </c>
      <c r="I23">
        <f t="shared" si="3"/>
        <v>0.66198271376546958</v>
      </c>
      <c r="J23">
        <f t="shared" si="20"/>
        <v>1.966352589355945</v>
      </c>
      <c r="K23">
        <f t="shared" si="21"/>
        <v>2.061193776654195</v>
      </c>
      <c r="L23">
        <f t="shared" si="22"/>
        <v>1.9269422311205235</v>
      </c>
      <c r="M23">
        <f t="shared" si="4"/>
        <v>1.9848295323768881</v>
      </c>
      <c r="N23" t="s">
        <v>22</v>
      </c>
    </row>
    <row r="24" spans="1:14" x14ac:dyDescent="0.2">
      <c r="A24" t="s">
        <v>33</v>
      </c>
      <c r="B24">
        <v>53.766512598964546</v>
      </c>
      <c r="C24">
        <v>54.545134437397486</v>
      </c>
      <c r="D24">
        <v>55.460460873417887</v>
      </c>
      <c r="E24">
        <v>54.590702636593306</v>
      </c>
      <c r="F24">
        <f t="shared" si="13"/>
        <v>0.77426715974901628</v>
      </c>
      <c r="G24">
        <f t="shared" si="14"/>
        <v>0.78547973966578843</v>
      </c>
      <c r="H24">
        <f t="shared" si="15"/>
        <v>0.79866094048397862</v>
      </c>
      <c r="I24">
        <f t="shared" si="3"/>
        <v>0.78613594663292774</v>
      </c>
      <c r="J24">
        <f t="shared" si="20"/>
        <v>2.3214931336770248</v>
      </c>
      <c r="K24">
        <f t="shared" si="21"/>
        <v>2.3551119265702032</v>
      </c>
      <c r="L24">
        <f t="shared" si="22"/>
        <v>2.394633255620199</v>
      </c>
      <c r="M24">
        <f t="shared" si="4"/>
        <v>2.3570794386224758</v>
      </c>
      <c r="N24" t="s">
        <v>22</v>
      </c>
    </row>
    <row r="25" spans="1:14" x14ac:dyDescent="0.2">
      <c r="A25" t="s">
        <v>34</v>
      </c>
      <c r="B25">
        <v>52.602751015429583</v>
      </c>
      <c r="C25">
        <v>55.034913440251977</v>
      </c>
      <c r="D25">
        <v>54.803278923602221</v>
      </c>
      <c r="E25">
        <v>54.146981126427931</v>
      </c>
      <c r="F25">
        <f t="shared" si="13"/>
        <v>0.75750835706025887</v>
      </c>
      <c r="G25">
        <f t="shared" si="14"/>
        <v>0.79253282492488619</v>
      </c>
      <c r="H25">
        <f t="shared" si="15"/>
        <v>0.78919716131873119</v>
      </c>
      <c r="I25">
        <f t="shared" si="3"/>
        <v>0.77974611443462527</v>
      </c>
      <c r="J25">
        <f t="shared" si="20"/>
        <v>2.2712450443957879</v>
      </c>
      <c r="K25">
        <f t="shared" si="21"/>
        <v>2.3762592641449256</v>
      </c>
      <c r="L25">
        <f t="shared" si="22"/>
        <v>2.3662579098831031</v>
      </c>
      <c r="M25">
        <f t="shared" si="4"/>
        <v>2.3379207394746055</v>
      </c>
      <c r="N25" t="s">
        <v>22</v>
      </c>
    </row>
    <row r="26" spans="1:14" x14ac:dyDescent="0.2">
      <c r="A26" t="s">
        <v>35</v>
      </c>
      <c r="B26">
        <v>36.558539511814068</v>
      </c>
      <c r="C26">
        <v>39.243489093968677</v>
      </c>
      <c r="D26">
        <v>40.44049448044008</v>
      </c>
      <c r="E26">
        <v>38.747507695407606</v>
      </c>
      <c r="F26">
        <f t="shared" si="13"/>
        <v>0.5264629447610778</v>
      </c>
      <c r="G26">
        <f t="shared" si="14"/>
        <v>0.56512768581560913</v>
      </c>
      <c r="H26">
        <f t="shared" si="15"/>
        <v>0.58236521743125147</v>
      </c>
      <c r="I26">
        <f t="shared" si="3"/>
        <v>0.5579852826693128</v>
      </c>
      <c r="J26">
        <f t="shared" si="20"/>
        <v>1.5784992247306557</v>
      </c>
      <c r="K26">
        <f t="shared" si="21"/>
        <v>1.6944281127679461</v>
      </c>
      <c r="L26">
        <f t="shared" si="22"/>
        <v>1.746111579880546</v>
      </c>
      <c r="M26">
        <f t="shared" si="4"/>
        <v>1.673012972459716</v>
      </c>
      <c r="N26" t="s">
        <v>22</v>
      </c>
    </row>
    <row r="27" spans="1:14" x14ac:dyDescent="0.2">
      <c r="A27" t="s">
        <v>36</v>
      </c>
      <c r="B27">
        <v>39.318620090520575</v>
      </c>
      <c r="C27">
        <v>40.400143801972341</v>
      </c>
      <c r="D27">
        <v>41.603775029233176</v>
      </c>
      <c r="E27">
        <v>40.440846307242033</v>
      </c>
      <c r="F27">
        <f>B27/69.4418094865257</f>
        <v>0.56620961321795416</v>
      </c>
      <c r="G27">
        <f t="shared" si="14"/>
        <v>0.58178414561347913</v>
      </c>
      <c r="H27">
        <f t="shared" si="15"/>
        <v>0.59911709295688587</v>
      </c>
      <c r="I27">
        <f t="shared" si="3"/>
        <v>0.58237028392943968</v>
      </c>
      <c r="J27">
        <f t="shared" si="20"/>
        <v>1.6976720667495346</v>
      </c>
      <c r="K27">
        <f t="shared" si="21"/>
        <v>1.7443693463140739</v>
      </c>
      <c r="L27">
        <f t="shared" si="22"/>
        <v>1.7963388993778351</v>
      </c>
      <c r="M27">
        <f t="shared" si="4"/>
        <v>1.7461267708138146</v>
      </c>
      <c r="N27" t="s">
        <v>22</v>
      </c>
    </row>
    <row r="28" spans="1:14" x14ac:dyDescent="0.2">
      <c r="A28" t="s">
        <v>37</v>
      </c>
      <c r="B28">
        <v>43.803516493530829</v>
      </c>
      <c r="C28">
        <v>46.539265273814344</v>
      </c>
      <c r="D28">
        <v>44.67075674088295</v>
      </c>
      <c r="E28">
        <v>45.004512836076039</v>
      </c>
      <c r="F28">
        <f t="shared" si="13"/>
        <v>0.63079457199384104</v>
      </c>
      <c r="G28">
        <f t="shared" si="14"/>
        <v>0.67019084925839523</v>
      </c>
      <c r="H28">
        <f t="shared" si="15"/>
        <v>0.64328330542064494</v>
      </c>
      <c r="I28">
        <f t="shared" si="3"/>
        <v>0.64808957555762703</v>
      </c>
      <c r="J28">
        <f t="shared" si="20"/>
        <v>1.8913178083377962</v>
      </c>
      <c r="K28">
        <f t="shared" si="21"/>
        <v>2.0094400688657328</v>
      </c>
      <c r="L28">
        <f t="shared" si="22"/>
        <v>1.9287629053351245</v>
      </c>
      <c r="M28">
        <f t="shared" si="4"/>
        <v>1.9431735941795509</v>
      </c>
      <c r="N28" t="s">
        <v>22</v>
      </c>
    </row>
    <row r="29" spans="1:14" x14ac:dyDescent="0.2">
      <c r="A29" t="s">
        <v>38</v>
      </c>
      <c r="B29">
        <v>41.020279011571191</v>
      </c>
      <c r="C29">
        <v>43.029669865881885</v>
      </c>
      <c r="D29">
        <v>41.910152104194495</v>
      </c>
      <c r="E29">
        <v>41.986700327215857</v>
      </c>
      <c r="F29">
        <f t="shared" si="13"/>
        <v>0.59071443147705782</v>
      </c>
      <c r="G29">
        <f t="shared" si="14"/>
        <v>0.61965075772156031</v>
      </c>
      <c r="H29">
        <f t="shared" si="15"/>
        <v>0.60352909024248036</v>
      </c>
      <c r="I29">
        <f t="shared" si="3"/>
        <v>0.60463142648036616</v>
      </c>
      <c r="J29">
        <f t="shared" si="20"/>
        <v>1.7711451136355127</v>
      </c>
      <c r="K29">
        <f t="shared" si="21"/>
        <v>1.8579051961788899</v>
      </c>
      <c r="L29">
        <f t="shared" si="22"/>
        <v>1.8095674359047225</v>
      </c>
      <c r="M29">
        <f t="shared" si="4"/>
        <v>1.8128725819063751</v>
      </c>
      <c r="N29" t="s">
        <v>22</v>
      </c>
    </row>
    <row r="30" spans="1:14" x14ac:dyDescent="0.2">
      <c r="A30" t="s">
        <v>39</v>
      </c>
      <c r="B30">
        <v>30.308562451171522</v>
      </c>
      <c r="C30">
        <v>31.579340738163527</v>
      </c>
      <c r="D30">
        <v>28.827655471054854</v>
      </c>
      <c r="E30">
        <v>30.238519553463302</v>
      </c>
      <c r="F30">
        <f t="shared" si="13"/>
        <v>0.43645986006531862</v>
      </c>
      <c r="G30">
        <f t="shared" si="14"/>
        <v>0.45475976175838417</v>
      </c>
      <c r="H30">
        <f t="shared" si="15"/>
        <v>0.41513399037576193</v>
      </c>
      <c r="I30">
        <f t="shared" si="3"/>
        <v>0.43545120406648818</v>
      </c>
      <c r="J30">
        <f t="shared" si="20"/>
        <v>1.3086420565683299</v>
      </c>
      <c r="K30">
        <f t="shared" si="21"/>
        <v>1.3635108387354404</v>
      </c>
      <c r="L30">
        <f t="shared" si="22"/>
        <v>1.2447004836491775</v>
      </c>
      <c r="M30">
        <f t="shared" si="4"/>
        <v>1.305617792984316</v>
      </c>
      <c r="N30" t="s">
        <v>22</v>
      </c>
    </row>
    <row r="31" spans="1:14" x14ac:dyDescent="0.2">
      <c r="A31" t="s">
        <v>40</v>
      </c>
      <c r="B31">
        <v>41.498320455280826</v>
      </c>
      <c r="C31">
        <v>39.87070574216456</v>
      </c>
      <c r="D31">
        <v>39.759465887671006</v>
      </c>
      <c r="E31">
        <v>40.376164028372131</v>
      </c>
      <c r="F31">
        <f t="shared" si="13"/>
        <v>0.59759848947100158</v>
      </c>
      <c r="G31">
        <f t="shared" si="14"/>
        <v>0.57415994826432282</v>
      </c>
      <c r="H31">
        <f t="shared" si="15"/>
        <v>0.57255803357753554</v>
      </c>
      <c r="I31">
        <f t="shared" si="3"/>
        <v>0.58143882377095335</v>
      </c>
      <c r="J31">
        <f t="shared" si="20"/>
        <v>1.7917856550346278</v>
      </c>
      <c r="K31">
        <f t="shared" si="21"/>
        <v>1.7215096375262153</v>
      </c>
      <c r="L31">
        <f t="shared" si="22"/>
        <v>1.7167066003583744</v>
      </c>
      <c r="M31">
        <f t="shared" si="4"/>
        <v>1.7433339643064059</v>
      </c>
      <c r="N31" t="s">
        <v>22</v>
      </c>
    </row>
    <row r="32" spans="1:14" x14ac:dyDescent="0.2">
      <c r="A32" t="s">
        <v>41</v>
      </c>
      <c r="B32">
        <v>34.466656796166653</v>
      </c>
      <c r="C32">
        <v>33.775596008273588</v>
      </c>
      <c r="D32">
        <v>33.932655278249278</v>
      </c>
      <c r="E32">
        <v>34.058302694229837</v>
      </c>
      <c r="F32">
        <f t="shared" si="13"/>
        <v>0.49633869063931102</v>
      </c>
      <c r="G32">
        <f t="shared" si="14"/>
        <v>0.48638703769416197</v>
      </c>
      <c r="H32">
        <f t="shared" si="15"/>
        <v>0.48864877699987758</v>
      </c>
      <c r="I32">
        <f t="shared" si="3"/>
        <v>0.49045816844445017</v>
      </c>
      <c r="J32">
        <f t="shared" si="20"/>
        <v>1.4881773658990185</v>
      </c>
      <c r="K32">
        <f t="shared" si="21"/>
        <v>1.4583392232243515</v>
      </c>
      <c r="L32">
        <f t="shared" si="22"/>
        <v>1.4651206192867754</v>
      </c>
      <c r="M32">
        <f t="shared" si="4"/>
        <v>1.4705457361367149</v>
      </c>
      <c r="N32" t="s">
        <v>22</v>
      </c>
    </row>
    <row r="33" spans="1:14" x14ac:dyDescent="0.2">
      <c r="A33" t="s">
        <v>42</v>
      </c>
      <c r="B33">
        <v>25.974879164117141</v>
      </c>
      <c r="C33">
        <v>27.798443069155933</v>
      </c>
      <c r="D33">
        <v>25.678222835067768</v>
      </c>
      <c r="E33">
        <v>26.483848356113615</v>
      </c>
      <c r="F33">
        <f t="shared" si="13"/>
        <v>0.37405245278289062</v>
      </c>
      <c r="G33">
        <f t="shared" si="14"/>
        <v>0.40031276942099081</v>
      </c>
      <c r="H33">
        <f t="shared" si="15"/>
        <v>0.36978043954989825</v>
      </c>
      <c r="I33">
        <f t="shared" si="3"/>
        <v>0.38138188725125993</v>
      </c>
      <c r="J33">
        <f t="shared" si="20"/>
        <v>1.1215252898650832</v>
      </c>
      <c r="K33">
        <f t="shared" si="21"/>
        <v>1.2002618654720036</v>
      </c>
      <c r="L33">
        <f t="shared" si="22"/>
        <v>1.1087164689529525</v>
      </c>
      <c r="M33">
        <f t="shared" si="4"/>
        <v>1.1435012080966798</v>
      </c>
      <c r="N33" t="s">
        <v>22</v>
      </c>
    </row>
    <row r="34" spans="1:14" x14ac:dyDescent="0.2">
      <c r="A34" t="s">
        <v>43</v>
      </c>
      <c r="B34">
        <v>24.793581971689733</v>
      </c>
      <c r="C34">
        <v>25.445358574520696</v>
      </c>
      <c r="D34">
        <v>23.490028766027812</v>
      </c>
      <c r="E34">
        <v>24.57632310407941</v>
      </c>
      <c r="F34">
        <f t="shared" si="13"/>
        <v>0.35704112774452706</v>
      </c>
      <c r="G34">
        <f t="shared" si="14"/>
        <v>0.36642706695968291</v>
      </c>
      <c r="H34">
        <f t="shared" si="15"/>
        <v>0.33826924931421543</v>
      </c>
      <c r="I34">
        <f t="shared" si="3"/>
        <v>0.35391248133947517</v>
      </c>
      <c r="J34">
        <f t="shared" si="20"/>
        <v>1.0705200602436815</v>
      </c>
      <c r="K34">
        <f t="shared" si="21"/>
        <v>1.0986620176633368</v>
      </c>
      <c r="L34">
        <f t="shared" si="22"/>
        <v>1.0142361454043711</v>
      </c>
      <c r="M34">
        <f t="shared" si="4"/>
        <v>1.0611394077704632</v>
      </c>
      <c r="N34" t="s">
        <v>22</v>
      </c>
    </row>
    <row r="35" spans="1:14" x14ac:dyDescent="0.2">
      <c r="A35" t="s">
        <v>44</v>
      </c>
      <c r="B35">
        <v>25.717999846176284</v>
      </c>
      <c r="C35">
        <v>25.612742002331089</v>
      </c>
      <c r="D35">
        <v>25.074757467122307</v>
      </c>
      <c r="E35">
        <v>25.468499771876562</v>
      </c>
      <c r="F35">
        <f t="shared" si="13"/>
        <v>0.37035325024424276</v>
      </c>
      <c r="G35">
        <f t="shared" si="14"/>
        <v>0.36883747977939596</v>
      </c>
      <c r="H35">
        <f t="shared" si="15"/>
        <v>0.36109020851462326</v>
      </c>
      <c r="I35">
        <f t="shared" si="3"/>
        <v>0.36676031284608729</v>
      </c>
      <c r="J35">
        <f t="shared" si="20"/>
        <v>1.1104339331086692</v>
      </c>
      <c r="K35">
        <f t="shared" si="21"/>
        <v>1.105889183041376</v>
      </c>
      <c r="L35">
        <f t="shared" si="22"/>
        <v>1.0826604604752101</v>
      </c>
      <c r="M35">
        <f t="shared" si="4"/>
        <v>1.0996611922084185</v>
      </c>
      <c r="N35" t="s">
        <v>22</v>
      </c>
    </row>
    <row r="36" spans="1:14" x14ac:dyDescent="0.2">
      <c r="A36" t="s">
        <v>45</v>
      </c>
      <c r="B36">
        <v>30.454830767685173</v>
      </c>
      <c r="C36">
        <v>30.005312970376167</v>
      </c>
      <c r="D36">
        <v>30.145787282035233</v>
      </c>
      <c r="E36">
        <v>30.201977006698858</v>
      </c>
      <c r="F36">
        <f t="shared" si="13"/>
        <v>0.43856620374494343</v>
      </c>
      <c r="G36">
        <f t="shared" si="14"/>
        <v>0.43209290184464905</v>
      </c>
      <c r="H36">
        <f t="shared" si="15"/>
        <v>0.43411580868849103</v>
      </c>
      <c r="I36">
        <f t="shared" si="3"/>
        <v>0.43492497142602787</v>
      </c>
      <c r="J36">
        <f t="shared" si="20"/>
        <v>1.3149575283377875</v>
      </c>
      <c r="K36">
        <f t="shared" si="21"/>
        <v>1.2955485611298496</v>
      </c>
      <c r="L36">
        <f t="shared" si="22"/>
        <v>1.3016138633823302</v>
      </c>
      <c r="M36">
        <f t="shared" si="4"/>
        <v>1.3040399842833224</v>
      </c>
      <c r="N36" t="s">
        <v>22</v>
      </c>
    </row>
    <row r="37" spans="1:14" x14ac:dyDescent="0.2">
      <c r="A37" t="s">
        <v>46</v>
      </c>
      <c r="B37">
        <v>56.151211649049053</v>
      </c>
      <c r="C37">
        <v>56.717816032785784</v>
      </c>
      <c r="D37">
        <v>54.214715653999463</v>
      </c>
      <c r="E37">
        <v>55.694581111944764</v>
      </c>
      <c r="F37">
        <f t="shared" si="13"/>
        <v>0.80860812908316393</v>
      </c>
      <c r="G37">
        <f t="shared" si="14"/>
        <v>0.81676754180478484</v>
      </c>
      <c r="H37">
        <f t="shared" si="15"/>
        <v>0.78072152864218114</v>
      </c>
      <c r="I37">
        <f t="shared" si="3"/>
        <v>0.80203239984337671</v>
      </c>
      <c r="J37">
        <f t="shared" si="20"/>
        <v>2.4244580128007627</v>
      </c>
      <c r="K37">
        <f t="shared" si="21"/>
        <v>2.4489224633067352</v>
      </c>
      <c r="L37">
        <f t="shared" si="22"/>
        <v>2.3408453338562989</v>
      </c>
      <c r="M37">
        <f t="shared" si="4"/>
        <v>2.4047419366545988</v>
      </c>
      <c r="N37" t="s">
        <v>22</v>
      </c>
    </row>
    <row r="38" spans="1:14" x14ac:dyDescent="0.2">
      <c r="A38" t="s">
        <v>47</v>
      </c>
      <c r="B38">
        <v>68.425553260198527</v>
      </c>
      <c r="C38">
        <v>67.640770836132901</v>
      </c>
      <c r="D38">
        <v>67.995791456543543</v>
      </c>
      <c r="E38">
        <v>68.020705184291657</v>
      </c>
      <c r="F38">
        <f t="shared" si="13"/>
        <v>0.98536535505278899</v>
      </c>
      <c r="G38">
        <f t="shared" si="14"/>
        <v>0.97406405933672757</v>
      </c>
      <c r="H38">
        <f t="shared" si="15"/>
        <v>0.97917655025589823</v>
      </c>
      <c r="I38">
        <f t="shared" si="3"/>
        <v>0.97953532154847167</v>
      </c>
      <c r="J38">
        <f t="shared" si="20"/>
        <v>2.9544310088778496</v>
      </c>
      <c r="K38">
        <f t="shared" si="21"/>
        <v>2.9205462184974924</v>
      </c>
      <c r="L38">
        <f t="shared" si="22"/>
        <v>2.9358750522409873</v>
      </c>
      <c r="M38">
        <f t="shared" si="4"/>
        <v>2.9369507598721096</v>
      </c>
      <c r="N38" t="s">
        <v>22</v>
      </c>
    </row>
    <row r="39" spans="1:14" x14ac:dyDescent="0.2">
      <c r="A39" s="3" t="s">
        <v>19</v>
      </c>
      <c r="B39">
        <v>79.343184175427623</v>
      </c>
      <c r="C39">
        <v>77.033477440272904</v>
      </c>
      <c r="D39">
        <v>76.540393979958964</v>
      </c>
      <c r="E39">
        <v>77.639018531886492</v>
      </c>
      <c r="J39">
        <f>B39/77.63901853</f>
        <v>1.0219498607490656</v>
      </c>
      <c r="K39">
        <f t="shared" ref="K39:L39" si="23">C39/77.63901853</f>
        <v>0.99220055712717292</v>
      </c>
      <c r="L39">
        <f t="shared" si="23"/>
        <v>0.98584958219665642</v>
      </c>
      <c r="M39">
        <f t="shared" si="4"/>
        <v>1.0000000000242981</v>
      </c>
      <c r="N39" s="3" t="s">
        <v>19</v>
      </c>
    </row>
    <row r="40" spans="1:14" x14ac:dyDescent="0.2">
      <c r="A40" t="s">
        <v>48</v>
      </c>
      <c r="B40">
        <v>39.376530376582977</v>
      </c>
      <c r="C40">
        <v>40.346250900782408</v>
      </c>
      <c r="D40">
        <v>40.027908304454314</v>
      </c>
      <c r="E40">
        <v>39.916896527273231</v>
      </c>
      <c r="J40">
        <f t="shared" ref="J40:J52" si="24">B40/77.63901853</f>
        <v>0.50717449965403338</v>
      </c>
      <c r="K40">
        <f t="shared" ref="K40:K52" si="25">C40/77.63901853</f>
        <v>0.51966461792909535</v>
      </c>
      <c r="L40">
        <f t="shared" ref="L40:L52" si="26">D40/77.63901853</f>
        <v>0.51556432657617102</v>
      </c>
      <c r="M40">
        <f t="shared" si="4"/>
        <v>0.51413448138643325</v>
      </c>
      <c r="N40" s="3" t="s">
        <v>19</v>
      </c>
    </row>
    <row r="41" spans="1:14" x14ac:dyDescent="0.2">
      <c r="A41" t="s">
        <v>49</v>
      </c>
      <c r="B41">
        <v>33.171505880958833</v>
      </c>
      <c r="C41">
        <v>34.713246168817484</v>
      </c>
      <c r="D41">
        <v>34.795151121609976</v>
      </c>
      <c r="E41">
        <v>34.226634390462102</v>
      </c>
      <c r="J41">
        <f t="shared" si="24"/>
        <v>0.42725302958513367</v>
      </c>
      <c r="K41">
        <f t="shared" si="25"/>
        <v>0.44711083197689006</v>
      </c>
      <c r="L41">
        <f t="shared" si="26"/>
        <v>0.44816577772895211</v>
      </c>
      <c r="M41">
        <f t="shared" si="4"/>
        <v>0.44084321309699193</v>
      </c>
      <c r="N41" s="3" t="s">
        <v>19</v>
      </c>
    </row>
    <row r="42" spans="1:14" x14ac:dyDescent="0.2">
      <c r="A42" t="s">
        <v>50</v>
      </c>
      <c r="B42">
        <v>9.4131973564231739</v>
      </c>
      <c r="C42">
        <v>10.435166461175461</v>
      </c>
      <c r="D42">
        <v>10.468000809922524</v>
      </c>
      <c r="E42">
        <v>10.105454875840387</v>
      </c>
      <c r="J42">
        <f t="shared" si="24"/>
        <v>0.12124312664753586</v>
      </c>
      <c r="K42">
        <f t="shared" si="25"/>
        <v>0.13440621299383473</v>
      </c>
      <c r="L42">
        <f t="shared" si="26"/>
        <v>0.13482912339853512</v>
      </c>
      <c r="M42">
        <f t="shared" si="4"/>
        <v>0.13015948767996857</v>
      </c>
      <c r="N42" s="3" t="s">
        <v>19</v>
      </c>
    </row>
    <row r="43" spans="1:14" x14ac:dyDescent="0.2">
      <c r="A43" t="s">
        <v>51</v>
      </c>
      <c r="B43">
        <v>21.55105045673951</v>
      </c>
      <c r="C43">
        <v>21.356154000435083</v>
      </c>
      <c r="D43">
        <v>21.963331421998873</v>
      </c>
      <c r="E43">
        <v>21.623511959724492</v>
      </c>
      <c r="J43">
        <f t="shared" si="24"/>
        <v>0.27758015060960756</v>
      </c>
      <c r="K43">
        <f t="shared" si="25"/>
        <v>0.27506986055192062</v>
      </c>
      <c r="L43">
        <f t="shared" si="26"/>
        <v>0.28289037957779128</v>
      </c>
      <c r="M43">
        <f t="shared" si="4"/>
        <v>0.27851346357977319</v>
      </c>
      <c r="N43" s="3" t="s">
        <v>19</v>
      </c>
    </row>
    <row r="44" spans="1:14" x14ac:dyDescent="0.2">
      <c r="A44" t="s">
        <v>52</v>
      </c>
      <c r="B44">
        <v>25.008133468944585</v>
      </c>
      <c r="C44">
        <v>26.376761267773407</v>
      </c>
      <c r="D44">
        <v>26.268214925107671</v>
      </c>
      <c r="E44">
        <v>25.884369887275223</v>
      </c>
      <c r="J44">
        <f t="shared" si="24"/>
        <v>0.3221078002072032</v>
      </c>
      <c r="K44">
        <f t="shared" si="25"/>
        <v>0.33973589268882026</v>
      </c>
      <c r="L44">
        <f t="shared" si="26"/>
        <v>0.3383378025954506</v>
      </c>
      <c r="M44">
        <f t="shared" si="4"/>
        <v>0.33339383183049137</v>
      </c>
      <c r="N44" s="3" t="s">
        <v>19</v>
      </c>
    </row>
    <row r="45" spans="1:14" x14ac:dyDescent="0.2">
      <c r="A45" t="s">
        <v>53</v>
      </c>
      <c r="B45">
        <v>13.666127655781409</v>
      </c>
      <c r="C45">
        <v>13.576289845790734</v>
      </c>
      <c r="D45">
        <v>13.975169722149328</v>
      </c>
      <c r="E45">
        <v>13.739195741240488</v>
      </c>
      <c r="J45">
        <f t="shared" si="24"/>
        <v>0.17602138608309129</v>
      </c>
      <c r="K45">
        <f t="shared" si="25"/>
        <v>0.17486426416563736</v>
      </c>
      <c r="L45">
        <f t="shared" si="26"/>
        <v>0.18000188547913279</v>
      </c>
      <c r="M45">
        <f t="shared" si="4"/>
        <v>0.17696251190928713</v>
      </c>
      <c r="N45" s="3" t="s">
        <v>19</v>
      </c>
    </row>
    <row r="46" spans="1:14" x14ac:dyDescent="0.2">
      <c r="A46" t="s">
        <v>54</v>
      </c>
      <c r="B46">
        <v>2.0299729874673149</v>
      </c>
      <c r="C46">
        <v>1.9389963800615819</v>
      </c>
      <c r="D46">
        <v>2.0717854686487378</v>
      </c>
      <c r="E46">
        <v>2.013584945392545</v>
      </c>
      <c r="J46">
        <f t="shared" si="24"/>
        <v>2.6146298934509662E-2</v>
      </c>
      <c r="K46">
        <f t="shared" si="25"/>
        <v>2.4974509167865724E-2</v>
      </c>
      <c r="L46">
        <f t="shared" si="26"/>
        <v>2.6684848776755109E-2</v>
      </c>
      <c r="M46">
        <f t="shared" si="4"/>
        <v>2.5935218959710165E-2</v>
      </c>
      <c r="N46" s="3" t="s">
        <v>19</v>
      </c>
    </row>
    <row r="47" spans="1:14" x14ac:dyDescent="0.2">
      <c r="A47" t="s">
        <v>55</v>
      </c>
      <c r="B47">
        <v>0.51688598003289432</v>
      </c>
      <c r="C47">
        <v>0.37452576318584574</v>
      </c>
      <c r="D47">
        <v>0.35243538470957958</v>
      </c>
      <c r="E47">
        <v>0.41461570930943986</v>
      </c>
      <c r="J47">
        <f t="shared" si="24"/>
        <v>6.657554279014587E-3</v>
      </c>
      <c r="K47">
        <f t="shared" si="25"/>
        <v>4.8239373742357088E-3</v>
      </c>
      <c r="L47">
        <f t="shared" si="26"/>
        <v>4.5394106131493315E-3</v>
      </c>
      <c r="M47">
        <f t="shared" si="4"/>
        <v>5.3403007554665427E-3</v>
      </c>
      <c r="N47" s="3" t="s">
        <v>19</v>
      </c>
    </row>
    <row r="48" spans="1:14" x14ac:dyDescent="0.2">
      <c r="A48" t="s">
        <v>56</v>
      </c>
      <c r="B48">
        <v>0.24848252342279362</v>
      </c>
      <c r="C48">
        <v>0.10935768558336224</v>
      </c>
      <c r="D48">
        <v>7.9541734717037238E-2</v>
      </c>
      <c r="E48">
        <v>0.14579398124106438</v>
      </c>
      <c r="J48">
        <f t="shared" si="24"/>
        <v>3.2004851185332677E-3</v>
      </c>
      <c r="K48">
        <f t="shared" si="25"/>
        <v>1.4085402888124614E-3</v>
      </c>
      <c r="L48">
        <f t="shared" si="26"/>
        <v>1.0245072158698403E-3</v>
      </c>
      <c r="M48">
        <f t="shared" si="4"/>
        <v>1.8778442077385233E-3</v>
      </c>
      <c r="N48" s="3" t="s">
        <v>19</v>
      </c>
    </row>
    <row r="49" spans="1:14" x14ac:dyDescent="0.2">
      <c r="A49" t="s">
        <v>57</v>
      </c>
      <c r="B49">
        <v>0.29770821879917814</v>
      </c>
      <c r="C49">
        <v>0.21540492500794456</v>
      </c>
      <c r="D49">
        <v>0.17295948667655822</v>
      </c>
      <c r="E49">
        <v>0.22869087682789366</v>
      </c>
      <c r="J49">
        <f t="shared" si="24"/>
        <v>3.8345180610976242E-3</v>
      </c>
      <c r="K49">
        <f t="shared" si="25"/>
        <v>2.7744416285312946E-3</v>
      </c>
      <c r="L49">
        <f t="shared" si="26"/>
        <v>2.2277392212232314E-3</v>
      </c>
      <c r="M49">
        <f t="shared" si="4"/>
        <v>2.9455663036173836E-3</v>
      </c>
      <c r="N49" s="3" t="s">
        <v>19</v>
      </c>
    </row>
    <row r="50" spans="1:14" x14ac:dyDescent="0.2">
      <c r="A50" t="s">
        <v>24</v>
      </c>
      <c r="B50">
        <v>27.470284917520118</v>
      </c>
      <c r="C50">
        <v>27.854868906365397</v>
      </c>
      <c r="D50">
        <v>28.115836613081839</v>
      </c>
      <c r="E50">
        <v>27.813663478989117</v>
      </c>
      <c r="J50">
        <f t="shared" si="24"/>
        <v>0.35382061027607531</v>
      </c>
      <c r="K50">
        <f t="shared" si="25"/>
        <v>0.35877409881994032</v>
      </c>
      <c r="L50">
        <f t="shared" si="26"/>
        <v>0.36213539461756306</v>
      </c>
      <c r="M50">
        <f t="shared" si="4"/>
        <v>0.35824336790452627</v>
      </c>
      <c r="N50" s="3" t="s">
        <v>19</v>
      </c>
    </row>
    <row r="51" spans="1:14" x14ac:dyDescent="0.2">
      <c r="A51" t="s">
        <v>25</v>
      </c>
      <c r="B51">
        <v>22.635927800390206</v>
      </c>
      <c r="C51">
        <v>22.972719208540102</v>
      </c>
      <c r="D51">
        <v>21.643279439527362</v>
      </c>
      <c r="E51">
        <v>22.417308816152556</v>
      </c>
      <c r="J51">
        <f t="shared" si="24"/>
        <v>0.29155350272290731</v>
      </c>
      <c r="K51">
        <f t="shared" si="25"/>
        <v>0.29589141701557392</v>
      </c>
      <c r="L51">
        <f t="shared" si="26"/>
        <v>0.27876807112346891</v>
      </c>
      <c r="M51">
        <f t="shared" si="4"/>
        <v>0.28873766362065006</v>
      </c>
      <c r="N51" s="3" t="s">
        <v>19</v>
      </c>
    </row>
    <row r="52" spans="1:14" x14ac:dyDescent="0.2">
      <c r="A52" t="s">
        <v>26</v>
      </c>
      <c r="B52">
        <v>17.723092574532643</v>
      </c>
      <c r="C52">
        <v>16.231804869529682</v>
      </c>
      <c r="D52">
        <v>16.696427169580858</v>
      </c>
      <c r="E52">
        <v>16.883774871214396</v>
      </c>
      <c r="J52">
        <f t="shared" si="24"/>
        <v>0.22827558758595556</v>
      </c>
      <c r="K52">
        <f t="shared" si="25"/>
        <v>0.20906762059669332</v>
      </c>
      <c r="L52">
        <f t="shared" si="26"/>
        <v>0.21505201232199112</v>
      </c>
      <c r="M52">
        <f t="shared" si="4"/>
        <v>0.21746507350154665</v>
      </c>
      <c r="N52" s="3" t="s">
        <v>19</v>
      </c>
    </row>
    <row r="53" spans="1:14" x14ac:dyDescent="0.2">
      <c r="A53" s="1" t="s">
        <v>58</v>
      </c>
      <c r="B53" s="1">
        <v>2.4334017000000001</v>
      </c>
      <c r="C53" s="1">
        <v>2.1279568200000001</v>
      </c>
      <c r="D53" s="1">
        <v>2.20341114</v>
      </c>
      <c r="E53" s="1">
        <v>2.2549232199999998</v>
      </c>
      <c r="F53" s="1"/>
      <c r="G53" s="1"/>
      <c r="H53" s="1"/>
      <c r="I53" s="1"/>
      <c r="J53" s="1">
        <f>B53/2.25492322</f>
        <v>1.0791505796813783</v>
      </c>
      <c r="K53" s="1">
        <f t="shared" ref="K53:L53" si="27">C53/2.25492322</f>
        <v>0.9436936925949968</v>
      </c>
      <c r="L53" s="1">
        <f t="shared" si="27"/>
        <v>0.97715572772362524</v>
      </c>
      <c r="M53">
        <f t="shared" si="4"/>
        <v>1</v>
      </c>
      <c r="N53" s="1" t="s">
        <v>58</v>
      </c>
    </row>
    <row r="54" spans="1:14" x14ac:dyDescent="0.2">
      <c r="A54" t="s">
        <v>59</v>
      </c>
      <c r="B54" s="1">
        <v>1.41088798</v>
      </c>
      <c r="C54" s="1">
        <v>1.2107066</v>
      </c>
      <c r="D54" s="1">
        <v>1.1307542799999999</v>
      </c>
      <c r="E54" s="1">
        <v>1.2507829500000001</v>
      </c>
      <c r="F54" s="1"/>
      <c r="G54" s="1"/>
      <c r="H54" s="1"/>
      <c r="I54" s="1"/>
      <c r="J54" s="1">
        <f t="shared" ref="J54:J71" si="28">B54/2.25492322</f>
        <v>0.62569224862565398</v>
      </c>
      <c r="K54" s="1">
        <f t="shared" ref="K54:K71" si="29">C54/2.25492322</f>
        <v>0.53691699533787229</v>
      </c>
      <c r="L54" s="1">
        <f t="shared" ref="L54:L71" si="30">D54/2.25492322</f>
        <v>0.50146021379832173</v>
      </c>
      <c r="M54">
        <f t="shared" si="4"/>
        <v>0.55468981925394933</v>
      </c>
      <c r="N54" s="1" t="s">
        <v>58</v>
      </c>
    </row>
    <row r="55" spans="1:14" x14ac:dyDescent="0.2">
      <c r="A55" t="s">
        <v>60</v>
      </c>
      <c r="B55" s="1">
        <v>1.4090146400000001</v>
      </c>
      <c r="C55" s="1">
        <v>1.2129550899999999</v>
      </c>
      <c r="D55" s="1">
        <v>1.2152787599999999</v>
      </c>
      <c r="E55" s="1">
        <v>1.2790828299999999</v>
      </c>
      <c r="F55" s="1"/>
      <c r="G55" s="1"/>
      <c r="H55" s="1"/>
      <c r="I55" s="1"/>
      <c r="J55" s="1">
        <f t="shared" si="28"/>
        <v>0.62486147089300903</v>
      </c>
      <c r="K55" s="1">
        <f t="shared" si="29"/>
        <v>0.53791414237155266</v>
      </c>
      <c r="L55" s="1">
        <f t="shared" si="30"/>
        <v>0.53894462978655211</v>
      </c>
      <c r="M55">
        <f t="shared" si="4"/>
        <v>0.56724008101703793</v>
      </c>
      <c r="N55" s="1" t="s">
        <v>58</v>
      </c>
    </row>
    <row r="56" spans="1:14" x14ac:dyDescent="0.2">
      <c r="A56" t="s">
        <v>61</v>
      </c>
      <c r="B56" s="1">
        <v>0.64364909999999997</v>
      </c>
      <c r="C56" s="1">
        <v>0.55821359000000004</v>
      </c>
      <c r="D56" s="1">
        <v>0.56083430999999995</v>
      </c>
      <c r="E56" s="1">
        <v>0.58756565999999999</v>
      </c>
      <c r="F56" s="1"/>
      <c r="G56" s="1"/>
      <c r="H56" s="1"/>
      <c r="I56" s="1"/>
      <c r="J56" s="1">
        <f t="shared" si="28"/>
        <v>0.28544169233398559</v>
      </c>
      <c r="K56" s="1">
        <f t="shared" si="29"/>
        <v>0.24755325815483867</v>
      </c>
      <c r="L56" s="1">
        <f t="shared" si="30"/>
        <v>0.24871547954524145</v>
      </c>
      <c r="M56">
        <f t="shared" si="4"/>
        <v>0.26057014334468859</v>
      </c>
      <c r="N56" s="1" t="s">
        <v>58</v>
      </c>
    </row>
    <row r="57" spans="1:14" x14ac:dyDescent="0.2">
      <c r="A57" t="s">
        <v>62</v>
      </c>
      <c r="B57" s="1">
        <v>1.0395608300000001</v>
      </c>
      <c r="C57" s="1">
        <v>0.82833667</v>
      </c>
      <c r="D57" s="1">
        <v>0.80603139000000001</v>
      </c>
      <c r="E57" s="1">
        <v>0.89130962999999996</v>
      </c>
      <c r="F57" s="1"/>
      <c r="G57" s="1"/>
      <c r="H57" s="1"/>
      <c r="I57" s="1"/>
      <c r="J57" s="1">
        <f t="shared" si="28"/>
        <v>0.46101828247615462</v>
      </c>
      <c r="K57" s="1">
        <f t="shared" si="29"/>
        <v>0.36734584248948399</v>
      </c>
      <c r="L57" s="1">
        <f t="shared" si="30"/>
        <v>0.35745402896689321</v>
      </c>
      <c r="M57">
        <f t="shared" si="4"/>
        <v>0.39527271797751062</v>
      </c>
      <c r="N57" s="1" t="s">
        <v>58</v>
      </c>
    </row>
    <row r="58" spans="1:14" x14ac:dyDescent="0.2">
      <c r="A58" t="s">
        <v>63</v>
      </c>
      <c r="B58" s="1">
        <v>0.85825035000000005</v>
      </c>
      <c r="C58" s="1">
        <v>0.73304765999999999</v>
      </c>
      <c r="D58" s="1">
        <v>0.73456803999999998</v>
      </c>
      <c r="E58" s="1">
        <v>0.77528867999999995</v>
      </c>
      <c r="F58" s="1"/>
      <c r="G58" s="1"/>
      <c r="H58" s="1"/>
      <c r="I58" s="1"/>
      <c r="J58" s="1">
        <f t="shared" si="28"/>
        <v>0.38061178420079428</v>
      </c>
      <c r="K58" s="1">
        <f t="shared" si="29"/>
        <v>0.32508763646506778</v>
      </c>
      <c r="L58" s="1">
        <f t="shared" si="30"/>
        <v>0.32576188558650793</v>
      </c>
      <c r="M58">
        <f t="shared" si="4"/>
        <v>0.3438204354174566</v>
      </c>
      <c r="N58" s="1" t="s">
        <v>58</v>
      </c>
    </row>
    <row r="59" spans="1:14" x14ac:dyDescent="0.2">
      <c r="A59" t="s">
        <v>64</v>
      </c>
      <c r="B59" s="1">
        <v>0.95021401999999999</v>
      </c>
      <c r="C59" s="1">
        <v>0.83009840000000001</v>
      </c>
      <c r="D59" s="1">
        <v>0.79490528999999999</v>
      </c>
      <c r="E59" s="1">
        <v>0.85840590000000005</v>
      </c>
      <c r="F59" s="1"/>
      <c r="G59" s="1"/>
      <c r="H59" s="1"/>
      <c r="I59" s="1"/>
      <c r="J59" s="1">
        <f t="shared" si="28"/>
        <v>0.42139528812870181</v>
      </c>
      <c r="K59" s="1">
        <f t="shared" si="29"/>
        <v>0.36812712408008291</v>
      </c>
      <c r="L59" s="1">
        <f t="shared" si="30"/>
        <v>0.35251989200767558</v>
      </c>
      <c r="M59">
        <f t="shared" si="4"/>
        <v>0.3806807680721534</v>
      </c>
      <c r="N59" s="1" t="s">
        <v>58</v>
      </c>
    </row>
    <row r="60" spans="1:14" x14ac:dyDescent="0.2">
      <c r="A60" t="s">
        <v>65</v>
      </c>
      <c r="B60" s="1">
        <v>1.2106953300000001</v>
      </c>
      <c r="C60" s="1">
        <v>1.0996279900000001</v>
      </c>
      <c r="D60" s="1">
        <v>1.01249229</v>
      </c>
      <c r="E60" s="1">
        <v>1.1076052000000001</v>
      </c>
      <c r="F60" s="1"/>
      <c r="G60" s="1"/>
      <c r="H60" s="1"/>
      <c r="I60" s="1"/>
      <c r="J60" s="1">
        <f t="shared" si="28"/>
        <v>0.53691199738499307</v>
      </c>
      <c r="K60" s="1">
        <f t="shared" si="29"/>
        <v>0.48765651098311019</v>
      </c>
      <c r="L60" s="1">
        <f t="shared" si="30"/>
        <v>0.44901408660823494</v>
      </c>
      <c r="M60">
        <f t="shared" si="4"/>
        <v>0.49119419832544614</v>
      </c>
      <c r="N60" s="1" t="s">
        <v>58</v>
      </c>
    </row>
    <row r="61" spans="1:14" x14ac:dyDescent="0.2">
      <c r="A61" t="s">
        <v>66</v>
      </c>
      <c r="B61" s="1">
        <v>1.2421977799999999</v>
      </c>
      <c r="C61" s="1">
        <v>1.04262546</v>
      </c>
      <c r="D61" s="1">
        <v>0.96211263999999996</v>
      </c>
      <c r="E61" s="1">
        <v>1.08231196</v>
      </c>
      <c r="F61" s="1"/>
      <c r="G61" s="1"/>
      <c r="H61" s="1"/>
      <c r="I61" s="1"/>
      <c r="J61" s="1">
        <f t="shared" si="28"/>
        <v>0.55088251741006067</v>
      </c>
      <c r="K61" s="1">
        <f t="shared" si="29"/>
        <v>0.46237736644531963</v>
      </c>
      <c r="L61" s="1">
        <f t="shared" si="30"/>
        <v>0.42667201768404339</v>
      </c>
      <c r="M61">
        <f t="shared" si="4"/>
        <v>0.47997730051314119</v>
      </c>
      <c r="N61" s="1" t="s">
        <v>58</v>
      </c>
    </row>
    <row r="62" spans="1:14" x14ac:dyDescent="0.2">
      <c r="A62" t="s">
        <v>67</v>
      </c>
      <c r="B62" s="1">
        <v>1.1946856699999999</v>
      </c>
      <c r="C62" s="1">
        <v>1.03432086</v>
      </c>
      <c r="D62" s="1">
        <v>0.93835957999999997</v>
      </c>
      <c r="E62" s="1">
        <v>1.0557886999999999</v>
      </c>
      <c r="F62" s="1"/>
      <c r="G62" s="1"/>
      <c r="H62" s="1"/>
      <c r="I62" s="1"/>
      <c r="J62" s="1">
        <f t="shared" si="28"/>
        <v>0.52981212814864709</v>
      </c>
      <c r="K62" s="1">
        <f t="shared" si="29"/>
        <v>0.45869449160224629</v>
      </c>
      <c r="L62" s="1">
        <f t="shared" si="30"/>
        <v>0.41613815125820564</v>
      </c>
      <c r="M62">
        <f t="shared" si="4"/>
        <v>0.46821492366969969</v>
      </c>
      <c r="N62" s="1" t="s">
        <v>58</v>
      </c>
    </row>
    <row r="63" spans="1:14" x14ac:dyDescent="0.2">
      <c r="A63" t="s">
        <v>68</v>
      </c>
      <c r="B63" s="1">
        <v>0.52011965999999998</v>
      </c>
      <c r="C63" s="1">
        <v>0.46061445000000001</v>
      </c>
      <c r="D63" s="1">
        <v>0.45734659999999999</v>
      </c>
      <c r="E63" s="1">
        <v>0.47936023999999999</v>
      </c>
      <c r="F63" s="1"/>
      <c r="G63" s="1"/>
      <c r="H63" s="1"/>
      <c r="I63" s="1"/>
      <c r="J63" s="1">
        <f t="shared" si="28"/>
        <v>0.23065958760227767</v>
      </c>
      <c r="K63" s="1">
        <f t="shared" si="29"/>
        <v>0.20427056935446344</v>
      </c>
      <c r="L63" s="1">
        <f t="shared" si="30"/>
        <v>0.20282136258280228</v>
      </c>
      <c r="M63">
        <f t="shared" si="4"/>
        <v>0.21258383984651444</v>
      </c>
      <c r="N63" s="1" t="s">
        <v>58</v>
      </c>
    </row>
    <row r="64" spans="1:14" x14ac:dyDescent="0.2">
      <c r="A64" t="s">
        <v>69</v>
      </c>
      <c r="B64" s="1">
        <v>0.58136843000000005</v>
      </c>
      <c r="C64" s="1">
        <v>0.60746655999999999</v>
      </c>
      <c r="D64" s="1">
        <v>0.58165681000000002</v>
      </c>
      <c r="E64" s="1">
        <v>0.59016393</v>
      </c>
      <c r="F64" s="1"/>
      <c r="G64" s="1"/>
      <c r="H64" s="1"/>
      <c r="I64" s="1"/>
      <c r="J64" s="1">
        <f t="shared" si="28"/>
        <v>0.25782182951666094</v>
      </c>
      <c r="K64" s="1">
        <f t="shared" si="29"/>
        <v>0.26939567370280576</v>
      </c>
      <c r="L64" s="1">
        <f t="shared" si="30"/>
        <v>0.2579497185717925</v>
      </c>
      <c r="M64">
        <f t="shared" si="4"/>
        <v>0.26172240726375307</v>
      </c>
      <c r="N64" s="1" t="s">
        <v>58</v>
      </c>
    </row>
    <row r="65" spans="1:14" x14ac:dyDescent="0.2">
      <c r="A65" t="s">
        <v>70</v>
      </c>
      <c r="B65" s="1">
        <v>1.1801595199999999</v>
      </c>
      <c r="C65" s="1">
        <v>1.14002118</v>
      </c>
      <c r="D65" s="1">
        <v>1.3005745500000001</v>
      </c>
      <c r="E65" s="1">
        <v>1.20691842</v>
      </c>
      <c r="F65" s="1"/>
      <c r="G65" s="1"/>
      <c r="H65" s="1"/>
      <c r="I65" s="1"/>
      <c r="J65" s="1">
        <f t="shared" si="28"/>
        <v>0.52337015714441937</v>
      </c>
      <c r="K65" s="1">
        <f t="shared" si="29"/>
        <v>0.50556984374838276</v>
      </c>
      <c r="L65" s="1">
        <f t="shared" si="30"/>
        <v>0.57677110176726998</v>
      </c>
      <c r="M65">
        <f t="shared" si="4"/>
        <v>0.53523703422002411</v>
      </c>
      <c r="N65" s="1" t="s">
        <v>58</v>
      </c>
    </row>
    <row r="66" spans="1:14" x14ac:dyDescent="0.2">
      <c r="A66" t="s">
        <v>71</v>
      </c>
      <c r="B66" s="1">
        <v>1.0846935</v>
      </c>
      <c r="C66" s="1">
        <v>1.1319834900000001</v>
      </c>
      <c r="D66" s="1">
        <v>1.2566571</v>
      </c>
      <c r="E66" s="1">
        <v>1.15777803</v>
      </c>
      <c r="F66" s="1"/>
      <c r="G66" s="1"/>
      <c r="H66" s="1"/>
      <c r="I66" s="1"/>
      <c r="J66" s="1">
        <f t="shared" si="28"/>
        <v>0.48103345177313844</v>
      </c>
      <c r="K66" s="1">
        <f t="shared" si="29"/>
        <v>0.50200533657194779</v>
      </c>
      <c r="L66" s="1">
        <f t="shared" si="30"/>
        <v>0.55729485104153575</v>
      </c>
      <c r="M66">
        <f t="shared" si="4"/>
        <v>0.51344454646220727</v>
      </c>
      <c r="N66" s="1" t="s">
        <v>58</v>
      </c>
    </row>
    <row r="67" spans="1:14" x14ac:dyDescent="0.2">
      <c r="A67" t="s">
        <v>72</v>
      </c>
      <c r="B67" s="1">
        <v>1.0357287900000001</v>
      </c>
      <c r="C67" s="1">
        <v>1.0449258400000001</v>
      </c>
      <c r="D67" s="1">
        <v>1.3116401499999999</v>
      </c>
      <c r="E67" s="1">
        <v>1.13076493</v>
      </c>
      <c r="F67" s="1"/>
      <c r="G67" s="1"/>
      <c r="H67" s="1"/>
      <c r="I67" s="1"/>
      <c r="J67" s="1">
        <f t="shared" si="28"/>
        <v>0.45931887206341337</v>
      </c>
      <c r="K67" s="1">
        <f t="shared" si="29"/>
        <v>0.46339752534900064</v>
      </c>
      <c r="L67" s="1">
        <f t="shared" si="30"/>
        <v>0.58167840854465991</v>
      </c>
      <c r="M67">
        <f t="shared" si="4"/>
        <v>0.5014649353190247</v>
      </c>
      <c r="N67" s="1" t="s">
        <v>58</v>
      </c>
    </row>
    <row r="68" spans="1:14" x14ac:dyDescent="0.2">
      <c r="A68" t="s">
        <v>73</v>
      </c>
      <c r="B68" s="1">
        <v>0.97725187999999996</v>
      </c>
      <c r="C68" s="1">
        <v>1.0017264400000001</v>
      </c>
      <c r="D68" s="1">
        <v>1.1517876300000001</v>
      </c>
      <c r="E68" s="1">
        <v>1.04358865</v>
      </c>
      <c r="F68" s="1"/>
      <c r="G68" s="1"/>
      <c r="H68" s="1"/>
      <c r="I68" s="1"/>
      <c r="J68" s="1">
        <f t="shared" si="28"/>
        <v>0.43338587821185326</v>
      </c>
      <c r="K68" s="1">
        <f t="shared" si="29"/>
        <v>0.44423971118626387</v>
      </c>
      <c r="L68" s="1">
        <f t="shared" si="30"/>
        <v>0.51078795933459775</v>
      </c>
      <c r="M68">
        <f t="shared" si="4"/>
        <v>0.46280451624423824</v>
      </c>
      <c r="N68" s="1" t="s">
        <v>58</v>
      </c>
    </row>
    <row r="69" spans="1:14" x14ac:dyDescent="0.2">
      <c r="A69" t="s">
        <v>74</v>
      </c>
      <c r="B69" s="1">
        <v>0.79378656000000003</v>
      </c>
      <c r="C69" s="1">
        <v>0.80856450000000002</v>
      </c>
      <c r="D69" s="1">
        <v>1.0260113500000001</v>
      </c>
      <c r="E69" s="1">
        <v>0.87612080000000003</v>
      </c>
      <c r="F69" s="1"/>
      <c r="G69" s="1"/>
      <c r="H69" s="1"/>
      <c r="I69" s="1"/>
      <c r="J69" s="1">
        <f t="shared" si="28"/>
        <v>0.35202376425038545</v>
      </c>
      <c r="K69" s="1">
        <f t="shared" si="29"/>
        <v>0.35857739759316509</v>
      </c>
      <c r="L69" s="1">
        <f t="shared" si="30"/>
        <v>0.45500943930144111</v>
      </c>
      <c r="M69">
        <f t="shared" si="4"/>
        <v>0.38853686704833051</v>
      </c>
      <c r="N69" s="1" t="s">
        <v>58</v>
      </c>
    </row>
    <row r="70" spans="1:14" x14ac:dyDescent="0.2">
      <c r="A70" t="s">
        <v>75</v>
      </c>
      <c r="B70" s="1">
        <v>2.942531E-2</v>
      </c>
      <c r="C70" s="1">
        <v>2.454427E-2</v>
      </c>
      <c r="D70" s="1">
        <v>2.2124609999999999E-2</v>
      </c>
      <c r="E70" s="1">
        <v>2.5364729999999999E-2</v>
      </c>
      <c r="F70" s="1"/>
      <c r="G70" s="1"/>
      <c r="H70" s="1"/>
      <c r="I70" s="1"/>
      <c r="J70" s="1">
        <f t="shared" si="28"/>
        <v>1.3049362274960299E-2</v>
      </c>
      <c r="K70" s="1">
        <f t="shared" si="29"/>
        <v>1.0884747552513119E-2</v>
      </c>
      <c r="L70" s="1">
        <f t="shared" si="30"/>
        <v>9.8116910605940723E-3</v>
      </c>
      <c r="M70">
        <f t="shared" si="4"/>
        <v>1.1248600296022496E-2</v>
      </c>
      <c r="N70" s="1" t="s">
        <v>58</v>
      </c>
    </row>
    <row r="71" spans="1:14" x14ac:dyDescent="0.2">
      <c r="A71" t="s">
        <v>76</v>
      </c>
      <c r="B71" s="1">
        <v>2.5562319999999999E-2</v>
      </c>
      <c r="C71" s="1">
        <v>1.884694E-2</v>
      </c>
      <c r="D71" s="1">
        <v>1.6030860000000001E-2</v>
      </c>
      <c r="E71" s="1">
        <v>2.01467E-2</v>
      </c>
      <c r="F71" s="1"/>
      <c r="G71" s="1"/>
      <c r="H71" s="1"/>
      <c r="I71" s="1"/>
      <c r="J71" s="1">
        <f t="shared" si="28"/>
        <v>1.1336226339449376E-2</v>
      </c>
      <c r="K71" s="1">
        <f t="shared" si="29"/>
        <v>8.3581293734693116E-3</v>
      </c>
      <c r="L71" s="1">
        <f t="shared" si="30"/>
        <v>7.1092708868375582E-3</v>
      </c>
      <c r="M71">
        <f t="shared" si="4"/>
        <v>8.9345421999187484E-3</v>
      </c>
      <c r="N71" s="1" t="s">
        <v>58</v>
      </c>
    </row>
    <row r="72" spans="1:14" x14ac:dyDescent="0.2">
      <c r="A72" t="s">
        <v>1</v>
      </c>
      <c r="B72">
        <v>0.11335638872634103</v>
      </c>
      <c r="C72">
        <v>0.11335638872634103</v>
      </c>
      <c r="D72">
        <v>0.13463628841504044</v>
      </c>
      <c r="E72">
        <v>0.12044968862257417</v>
      </c>
      <c r="F72">
        <f>B72/0.120449689</f>
        <v>0.94110984982568968</v>
      </c>
      <c r="G72">
        <f t="shared" ref="G72:H72" si="31">C72/0.120449689</f>
        <v>0.94110984982568968</v>
      </c>
      <c r="H72">
        <f t="shared" si="31"/>
        <v>1.117780290948202</v>
      </c>
      <c r="I72">
        <f>AVERAGE(F72:H72)</f>
        <v>0.99999999686652707</v>
      </c>
      <c r="J72">
        <f>B72/0.120449689</f>
        <v>0.94110984982568968</v>
      </c>
      <c r="K72">
        <f t="shared" ref="K72:L72" si="32">C72/0.120449689</f>
        <v>0.94110984982568968</v>
      </c>
      <c r="L72">
        <f t="shared" si="32"/>
        <v>1.117780290948202</v>
      </c>
      <c r="M72">
        <v>1</v>
      </c>
      <c r="N72" t="s">
        <v>1</v>
      </c>
    </row>
    <row r="73" spans="1:14" x14ac:dyDescent="0.2">
      <c r="A73" t="s">
        <v>0</v>
      </c>
      <c r="B73">
        <v>5.2060228339690748E-2</v>
      </c>
      <c r="C73">
        <v>5.2060228339690748E-2</v>
      </c>
      <c r="D73">
        <v>7.3079851049612829E-2</v>
      </c>
      <c r="E73">
        <v>5.9066769242998106E-2</v>
      </c>
      <c r="F73">
        <f t="shared" ref="F73:F88" si="33">B73/0.120449689</f>
        <v>0.432215548017652</v>
      </c>
      <c r="G73">
        <f t="shared" ref="G73:G88" si="34">C73/0.120449689</f>
        <v>0.432215548017652</v>
      </c>
      <c r="H73">
        <f t="shared" ref="H73:H88" si="35">D73/0.120449689</f>
        <v>0.60672511200599966</v>
      </c>
      <c r="I73">
        <f t="shared" ref="I73:I88" si="36">AVERAGE(F73:H73)</f>
        <v>0.49038540268043457</v>
      </c>
      <c r="J73">
        <f>B73/0.120449689</f>
        <v>0.432215548017652</v>
      </c>
      <c r="K73">
        <f t="shared" ref="K73" si="37">C73/0.120449689</f>
        <v>0.432215548017652</v>
      </c>
      <c r="L73">
        <f t="shared" ref="L73" si="38">D73/0.120449689</f>
        <v>0.60672511200599966</v>
      </c>
      <c r="M73">
        <f t="shared" ref="M73:M88" si="39">AVERAGE(J73:L73)</f>
        <v>0.49038540268043457</v>
      </c>
      <c r="N73" t="s">
        <v>1</v>
      </c>
    </row>
    <row r="74" spans="1:14" x14ac:dyDescent="0.2">
      <c r="A74" t="s">
        <v>77</v>
      </c>
      <c r="B74">
        <v>8.5368549266867294E-2</v>
      </c>
      <c r="C74">
        <v>8.5368549266867294E-2</v>
      </c>
      <c r="D74">
        <v>8.8188060985773004E-2</v>
      </c>
      <c r="E74">
        <v>8.6308386506502521E-2</v>
      </c>
      <c r="F74">
        <f t="shared" si="33"/>
        <v>0.70874860678857621</v>
      </c>
      <c r="G74">
        <f t="shared" si="34"/>
        <v>0.70874860678857621</v>
      </c>
      <c r="H74">
        <f t="shared" si="35"/>
        <v>0.73215681765498797</v>
      </c>
      <c r="I74">
        <f t="shared" si="36"/>
        <v>0.71655134374404683</v>
      </c>
      <c r="J74">
        <f>B74/0.086308387</f>
        <v>0.9891107021484169</v>
      </c>
      <c r="K74">
        <f t="shared" ref="K74:L74" si="40">C74/0.086308387</f>
        <v>0.9891107021484169</v>
      </c>
      <c r="L74">
        <f t="shared" si="40"/>
        <v>1.0217785785496489</v>
      </c>
      <c r="M74">
        <v>1</v>
      </c>
      <c r="N74" s="1" t="s">
        <v>77</v>
      </c>
    </row>
    <row r="75" spans="1:14" x14ac:dyDescent="0.2">
      <c r="A75" t="s">
        <v>85</v>
      </c>
      <c r="B75">
        <v>5.5784119808839669E-2</v>
      </c>
      <c r="C75">
        <v>5.5784119808839669E-2</v>
      </c>
      <c r="D75">
        <v>5.7077664616001167E-2</v>
      </c>
      <c r="E75">
        <v>5.6215301411226833E-2</v>
      </c>
      <c r="F75">
        <f t="shared" si="33"/>
        <v>0.463132119908086</v>
      </c>
      <c r="G75">
        <f t="shared" si="34"/>
        <v>0.463132119908086</v>
      </c>
      <c r="H75">
        <f t="shared" si="35"/>
        <v>0.47387141544218653</v>
      </c>
      <c r="I75">
        <f t="shared" si="36"/>
        <v>0.46671188508611955</v>
      </c>
      <c r="J75">
        <f t="shared" ref="J75:J88" si="41">B75/0.086308387</f>
        <v>0.64633486672436213</v>
      </c>
      <c r="K75">
        <f t="shared" ref="K75:K88" si="42">C75/0.086308387</f>
        <v>0.64633486672436213</v>
      </c>
      <c r="L75">
        <f t="shared" ref="L75:L88" si="43">D75/0.086308387</f>
        <v>0.66132234189478212</v>
      </c>
      <c r="M75">
        <f t="shared" si="39"/>
        <v>0.65133069178116887</v>
      </c>
      <c r="N75" s="1" t="s">
        <v>77</v>
      </c>
    </row>
    <row r="76" spans="1:14" x14ac:dyDescent="0.2">
      <c r="A76" t="s">
        <v>86</v>
      </c>
      <c r="B76">
        <v>2.8253234063707118E-2</v>
      </c>
      <c r="C76">
        <v>2.8253234063707118E-2</v>
      </c>
      <c r="D76">
        <v>3.2131128935196332E-2</v>
      </c>
      <c r="E76">
        <v>2.9545865687536855E-2</v>
      </c>
      <c r="F76">
        <f t="shared" si="33"/>
        <v>0.23456460783146663</v>
      </c>
      <c r="G76">
        <f t="shared" si="34"/>
        <v>0.23456460783146663</v>
      </c>
      <c r="H76">
        <f t="shared" si="35"/>
        <v>0.26675975008284442</v>
      </c>
      <c r="I76">
        <f t="shared" si="36"/>
        <v>0.24529632191525921</v>
      </c>
      <c r="J76">
        <f t="shared" si="41"/>
        <v>0.32735212701527044</v>
      </c>
      <c r="K76">
        <f t="shared" si="42"/>
        <v>0.32735212701527044</v>
      </c>
      <c r="L76">
        <f t="shared" si="43"/>
        <v>0.37228281111540562</v>
      </c>
      <c r="M76">
        <f t="shared" si="39"/>
        <v>0.34232902171531548</v>
      </c>
      <c r="N76" s="1" t="s">
        <v>77</v>
      </c>
    </row>
    <row r="77" spans="1:14" x14ac:dyDescent="0.2">
      <c r="A77" t="s">
        <v>87</v>
      </c>
      <c r="B77">
        <v>2.513554896727101E-2</v>
      </c>
      <c r="C77">
        <v>2.513554896727101E-2</v>
      </c>
      <c r="D77">
        <v>3.0947236589761416E-2</v>
      </c>
      <c r="E77">
        <v>2.7072778174767814E-2</v>
      </c>
      <c r="F77">
        <f t="shared" si="33"/>
        <v>0.20868089553366145</v>
      </c>
      <c r="G77">
        <f t="shared" si="34"/>
        <v>0.20868089553366145</v>
      </c>
      <c r="H77">
        <f t="shared" si="35"/>
        <v>0.25693081357612652</v>
      </c>
      <c r="I77">
        <f t="shared" si="36"/>
        <v>0.22476420154781648</v>
      </c>
      <c r="J77">
        <f t="shared" si="41"/>
        <v>0.29122950666742281</v>
      </c>
      <c r="K77">
        <f t="shared" si="42"/>
        <v>0.29122950666742281</v>
      </c>
      <c r="L77">
        <f t="shared" si="43"/>
        <v>0.35856580878705818</v>
      </c>
      <c r="M77">
        <f t="shared" si="39"/>
        <v>0.31367494070730123</v>
      </c>
      <c r="N77" s="1" t="s">
        <v>77</v>
      </c>
    </row>
    <row r="78" spans="1:14" x14ac:dyDescent="0.2">
      <c r="A78" t="s">
        <v>88</v>
      </c>
      <c r="B78">
        <v>0.11631108884266417</v>
      </c>
      <c r="C78">
        <v>0.11631108884266417</v>
      </c>
      <c r="D78">
        <v>0.13870097344487703</v>
      </c>
      <c r="E78">
        <v>0.12377438371006845</v>
      </c>
      <c r="F78">
        <f t="shared" si="33"/>
        <v>0.96564042471429024</v>
      </c>
      <c r="G78">
        <f t="shared" si="34"/>
        <v>0.96564042471429024</v>
      </c>
      <c r="H78">
        <f t="shared" si="35"/>
        <v>1.151526206471791</v>
      </c>
      <c r="I78">
        <f t="shared" si="36"/>
        <v>1.0276023519667905</v>
      </c>
      <c r="J78">
        <f t="shared" si="41"/>
        <v>1.3476220896430862</v>
      </c>
      <c r="K78">
        <f t="shared" si="42"/>
        <v>1.3476220896430862</v>
      </c>
      <c r="L78">
        <f t="shared" si="43"/>
        <v>1.6070393418993802</v>
      </c>
      <c r="M78">
        <f t="shared" si="39"/>
        <v>1.4340945070618509</v>
      </c>
      <c r="N78" s="1" t="s">
        <v>77</v>
      </c>
    </row>
    <row r="79" spans="1:14" x14ac:dyDescent="0.2">
      <c r="A79" t="s">
        <v>89</v>
      </c>
      <c r="B79">
        <v>8.4394444724580575E-2</v>
      </c>
      <c r="C79">
        <v>8.4394444724580575E-2</v>
      </c>
      <c r="D79">
        <v>0.1056136193981894</v>
      </c>
      <c r="E79">
        <v>9.1467502949116861E-2</v>
      </c>
      <c r="F79">
        <f t="shared" si="33"/>
        <v>0.70066137509562665</v>
      </c>
      <c r="G79">
        <f t="shared" si="34"/>
        <v>0.70066137509562665</v>
      </c>
      <c r="H79">
        <f t="shared" si="35"/>
        <v>0.87682766369109844</v>
      </c>
      <c r="I79">
        <f t="shared" si="36"/>
        <v>0.75938347129411721</v>
      </c>
      <c r="J79">
        <f t="shared" si="41"/>
        <v>0.97782437672691735</v>
      </c>
      <c r="K79">
        <f t="shared" si="42"/>
        <v>0.97782437672691735</v>
      </c>
      <c r="L79">
        <f t="shared" si="43"/>
        <v>1.2236773628753994</v>
      </c>
      <c r="M79">
        <f t="shared" si="39"/>
        <v>1.0597753721097447</v>
      </c>
      <c r="N79" s="1" t="s">
        <v>77</v>
      </c>
    </row>
    <row r="80" spans="1:14" x14ac:dyDescent="0.2">
      <c r="A80" t="s">
        <v>90</v>
      </c>
      <c r="B80">
        <v>8.0684096584062184E-2</v>
      </c>
      <c r="C80">
        <v>8.0684096584062184E-2</v>
      </c>
      <c r="D80">
        <v>0.10563794088841132</v>
      </c>
      <c r="E80">
        <v>8.9002044685511886E-2</v>
      </c>
      <c r="F80">
        <f t="shared" si="33"/>
        <v>0.66985724291959092</v>
      </c>
      <c r="G80">
        <f t="shared" si="34"/>
        <v>0.66985724291959092</v>
      </c>
      <c r="H80">
        <f t="shared" si="35"/>
        <v>0.87702958609059856</v>
      </c>
      <c r="I80">
        <f t="shared" si="36"/>
        <v>0.73891469064326021</v>
      </c>
      <c r="J80">
        <f t="shared" si="41"/>
        <v>0.93483494928554489</v>
      </c>
      <c r="K80">
        <f t="shared" si="42"/>
        <v>0.93483494928554489</v>
      </c>
      <c r="L80">
        <f t="shared" si="43"/>
        <v>1.2239591604047857</v>
      </c>
      <c r="M80">
        <f t="shared" si="39"/>
        <v>1.031209686325292</v>
      </c>
      <c r="N80" s="1" t="s">
        <v>77</v>
      </c>
    </row>
    <row r="81" spans="1:14" x14ac:dyDescent="0.2">
      <c r="A81" t="s">
        <v>91</v>
      </c>
      <c r="B81">
        <v>4.5211219756750957E-2</v>
      </c>
      <c r="C81">
        <v>4.5211219756750957E-2</v>
      </c>
      <c r="D81">
        <v>4.0663345580036363E-2</v>
      </c>
      <c r="E81">
        <v>4.3695261697846093E-2</v>
      </c>
      <c r="F81">
        <f t="shared" si="33"/>
        <v>0.37535356157499883</v>
      </c>
      <c r="G81">
        <f t="shared" si="34"/>
        <v>0.37535356157499883</v>
      </c>
      <c r="H81">
        <f t="shared" si="35"/>
        <v>0.33759610271834212</v>
      </c>
      <c r="I81">
        <f t="shared" si="36"/>
        <v>0.36276774195611328</v>
      </c>
      <c r="J81">
        <f t="shared" si="41"/>
        <v>0.52383344572006607</v>
      </c>
      <c r="K81">
        <f t="shared" si="42"/>
        <v>0.52383344572006607</v>
      </c>
      <c r="L81">
        <f t="shared" si="43"/>
        <v>0.47114014052929021</v>
      </c>
      <c r="M81">
        <f t="shared" si="39"/>
        <v>0.50626901065647412</v>
      </c>
      <c r="N81" s="1" t="s">
        <v>77</v>
      </c>
    </row>
    <row r="82" spans="1:14" x14ac:dyDescent="0.2">
      <c r="A82" t="s">
        <v>92</v>
      </c>
      <c r="B82">
        <v>4.1814742453605259E-2</v>
      </c>
      <c r="C82">
        <v>4.1814742453605259E-2</v>
      </c>
      <c r="D82">
        <v>4.195183996984659E-2</v>
      </c>
      <c r="E82">
        <v>4.1860441625685703E-2</v>
      </c>
      <c r="F82">
        <f t="shared" si="33"/>
        <v>0.3471552546192565</v>
      </c>
      <c r="G82">
        <f t="shared" si="34"/>
        <v>0.3471552546192565</v>
      </c>
      <c r="H82">
        <f t="shared" si="35"/>
        <v>0.34829346856882787</v>
      </c>
      <c r="I82">
        <f t="shared" si="36"/>
        <v>0.34753465926911359</v>
      </c>
      <c r="J82">
        <f t="shared" si="41"/>
        <v>0.48448063863834301</v>
      </c>
      <c r="K82">
        <f t="shared" si="42"/>
        <v>0.48448063863834301</v>
      </c>
      <c r="L82">
        <f t="shared" si="43"/>
        <v>0.48606909974863266</v>
      </c>
      <c r="M82">
        <f t="shared" si="39"/>
        <v>0.48501012567510626</v>
      </c>
      <c r="N82" s="1" t="s">
        <v>77</v>
      </c>
    </row>
    <row r="83" spans="1:14" x14ac:dyDescent="0.2">
      <c r="A83" t="s">
        <v>93</v>
      </c>
      <c r="B83">
        <v>2.1738209759912728E-2</v>
      </c>
      <c r="C83">
        <v>2.1738209759912728E-2</v>
      </c>
      <c r="D83">
        <v>4.0387305501311546E-2</v>
      </c>
      <c r="E83">
        <v>2.7954575007045668E-2</v>
      </c>
      <c r="F83">
        <f t="shared" si="33"/>
        <v>0.1804754328582179</v>
      </c>
      <c r="G83">
        <f t="shared" si="34"/>
        <v>0.1804754328582179</v>
      </c>
      <c r="H83">
        <f t="shared" si="35"/>
        <v>0.33530435683658383</v>
      </c>
      <c r="I83">
        <f t="shared" si="36"/>
        <v>0.23208507418433988</v>
      </c>
      <c r="J83">
        <f t="shared" si="41"/>
        <v>0.25186671325363463</v>
      </c>
      <c r="K83">
        <f t="shared" si="42"/>
        <v>0.25186671325363463</v>
      </c>
      <c r="L83">
        <f t="shared" si="43"/>
        <v>0.46794184093964758</v>
      </c>
      <c r="M83">
        <f t="shared" si="39"/>
        <v>0.32389175581563895</v>
      </c>
      <c r="N83" s="1" t="s">
        <v>77</v>
      </c>
    </row>
    <row r="84" spans="1:14" x14ac:dyDescent="0.2">
      <c r="A84" t="s">
        <v>94</v>
      </c>
      <c r="B84">
        <v>3.5374979392541611E-2</v>
      </c>
      <c r="C84">
        <v>3.5374979392541611E-2</v>
      </c>
      <c r="D84">
        <v>3.347309878003938E-2</v>
      </c>
      <c r="E84">
        <v>3.4741019188374196E-2</v>
      </c>
      <c r="F84">
        <f t="shared" si="33"/>
        <v>0.29369091515497076</v>
      </c>
      <c r="G84">
        <f t="shared" si="34"/>
        <v>0.29369091515497076</v>
      </c>
      <c r="H84">
        <f t="shared" si="35"/>
        <v>0.27790108100685407</v>
      </c>
      <c r="I84">
        <f t="shared" si="36"/>
        <v>0.28842763710559854</v>
      </c>
      <c r="J84">
        <f t="shared" si="41"/>
        <v>0.40986722869170999</v>
      </c>
      <c r="K84">
        <f t="shared" si="42"/>
        <v>0.40986722869170999</v>
      </c>
      <c r="L84">
        <f t="shared" si="43"/>
        <v>0.38783135618140308</v>
      </c>
      <c r="M84">
        <f t="shared" si="39"/>
        <v>0.402521937854941</v>
      </c>
      <c r="N84" s="1" t="s">
        <v>77</v>
      </c>
    </row>
    <row r="85" spans="1:14" x14ac:dyDescent="0.2">
      <c r="A85" t="s">
        <v>95</v>
      </c>
      <c r="B85">
        <v>1.7896560182058326E-2</v>
      </c>
      <c r="C85">
        <v>1.7896560182058326E-2</v>
      </c>
      <c r="D85">
        <v>1.96009944851115E-2</v>
      </c>
      <c r="E85">
        <v>1.8464704949742717E-2</v>
      </c>
      <c r="F85">
        <f t="shared" si="33"/>
        <v>0.14858120706362576</v>
      </c>
      <c r="G85">
        <f t="shared" si="34"/>
        <v>0.14858120706362576</v>
      </c>
      <c r="H85">
        <f t="shared" si="35"/>
        <v>0.16273179821254249</v>
      </c>
      <c r="I85">
        <f t="shared" si="36"/>
        <v>0.15329807077993132</v>
      </c>
      <c r="J85">
        <f t="shared" si="41"/>
        <v>0.20735598015588363</v>
      </c>
      <c r="K85">
        <f t="shared" si="42"/>
        <v>0.20735598015588363</v>
      </c>
      <c r="L85">
        <f t="shared" si="43"/>
        <v>0.22710416874215827</v>
      </c>
      <c r="M85">
        <f t="shared" si="39"/>
        <v>0.21393870968464182</v>
      </c>
      <c r="N85" s="1" t="s">
        <v>77</v>
      </c>
    </row>
    <row r="86" spans="1:14" x14ac:dyDescent="0.2">
      <c r="A86" t="s">
        <v>96</v>
      </c>
      <c r="B86">
        <v>5.673576596114447E-2</v>
      </c>
      <c r="C86">
        <v>5.673576596114447E-2</v>
      </c>
      <c r="D86">
        <v>6.0479750516956032E-2</v>
      </c>
      <c r="E86">
        <v>5.7983760813081653E-2</v>
      </c>
      <c r="F86">
        <f t="shared" si="33"/>
        <v>0.4710328970724405</v>
      </c>
      <c r="G86">
        <f t="shared" si="34"/>
        <v>0.4710328970724405</v>
      </c>
      <c r="H86">
        <f t="shared" si="35"/>
        <v>0.50211628621935278</v>
      </c>
      <c r="I86">
        <f t="shared" si="36"/>
        <v>0.48139402678807791</v>
      </c>
      <c r="J86">
        <f t="shared" si="41"/>
        <v>0.65736098116564812</v>
      </c>
      <c r="K86">
        <f t="shared" si="42"/>
        <v>0.65736098116564812</v>
      </c>
      <c r="L86">
        <f t="shared" si="43"/>
        <v>0.70074013220703602</v>
      </c>
      <c r="M86">
        <f t="shared" si="39"/>
        <v>0.67182069817944401</v>
      </c>
      <c r="N86" s="1" t="s">
        <v>77</v>
      </c>
    </row>
    <row r="87" spans="1:14" x14ac:dyDescent="0.2">
      <c r="A87" t="s">
        <v>97</v>
      </c>
      <c r="B87">
        <v>1.5508884762285893E-2</v>
      </c>
      <c r="C87">
        <v>1.5508884762285893E-2</v>
      </c>
      <c r="D87">
        <v>2.0190812237692955E-2</v>
      </c>
      <c r="E87">
        <v>1.7069527254088248E-2</v>
      </c>
      <c r="F87">
        <f t="shared" si="33"/>
        <v>0.12875819681266171</v>
      </c>
      <c r="G87">
        <f t="shared" si="34"/>
        <v>0.12875819681266171</v>
      </c>
      <c r="H87">
        <f t="shared" si="35"/>
        <v>0.16762859585044637</v>
      </c>
      <c r="I87">
        <f t="shared" si="36"/>
        <v>0.14171499649192326</v>
      </c>
      <c r="J87">
        <f t="shared" si="41"/>
        <v>0.17969151436332478</v>
      </c>
      <c r="K87">
        <f t="shared" si="42"/>
        <v>0.17969151436332478</v>
      </c>
      <c r="L87">
        <f t="shared" si="43"/>
        <v>0.23393800926546054</v>
      </c>
      <c r="M87">
        <f t="shared" si="39"/>
        <v>0.19777367933070336</v>
      </c>
      <c r="N87" s="1" t="s">
        <v>77</v>
      </c>
    </row>
    <row r="88" spans="1:14" x14ac:dyDescent="0.2">
      <c r="A88" t="s">
        <v>98</v>
      </c>
      <c r="B88">
        <v>1.5364866672584267E-2</v>
      </c>
      <c r="C88">
        <v>1.5364866672584267E-2</v>
      </c>
      <c r="D88">
        <v>1.9388998420165861E-2</v>
      </c>
      <c r="E88">
        <v>1.6706243921778132E-2</v>
      </c>
      <c r="F88">
        <f t="shared" si="33"/>
        <v>0.12756252672918289</v>
      </c>
      <c r="G88">
        <f t="shared" si="34"/>
        <v>0.12756252672918289</v>
      </c>
      <c r="H88">
        <f t="shared" si="35"/>
        <v>0.16097175992015939</v>
      </c>
      <c r="I88">
        <f t="shared" si="36"/>
        <v>0.13869893779284173</v>
      </c>
      <c r="J88">
        <f t="shared" si="41"/>
        <v>0.17802286900094966</v>
      </c>
      <c r="K88">
        <f t="shared" si="42"/>
        <v>0.17802286900094966</v>
      </c>
      <c r="L88">
        <f t="shared" si="43"/>
        <v>0.22464790612024602</v>
      </c>
      <c r="M88">
        <f t="shared" si="39"/>
        <v>0.1935645480407151</v>
      </c>
      <c r="N88" s="1" t="s">
        <v>77</v>
      </c>
    </row>
    <row r="89" spans="1:14" x14ac:dyDescent="0.2">
      <c r="A89" t="s">
        <v>0</v>
      </c>
      <c r="B89">
        <v>29541.769666268614</v>
      </c>
      <c r="C89">
        <v>29012.63657267121</v>
      </c>
      <c r="D89">
        <v>39326.247719061284</v>
      </c>
      <c r="E89">
        <v>32626.884652666999</v>
      </c>
      <c r="F89">
        <v>0.31104647639137933</v>
      </c>
      <c r="G89">
        <v>0.30547521284945722</v>
      </c>
      <c r="H89">
        <v>0.41406763781912514</v>
      </c>
      <c r="I89">
        <f t="shared" ref="I89:I90" si="44">AVERAGE(F89:H89)</f>
        <v>0.34352977568665394</v>
      </c>
      <c r="J89">
        <v>0.31104647639137933</v>
      </c>
      <c r="K89">
        <v>0.30547521284945722</v>
      </c>
      <c r="L89">
        <v>0.41406763781912514</v>
      </c>
      <c r="M89">
        <f>AVERAGE(J89:L89)</f>
        <v>0.34352977568665394</v>
      </c>
      <c r="N89" t="s">
        <v>1</v>
      </c>
    </row>
    <row r="90" spans="1:14" x14ac:dyDescent="0.2">
      <c r="A90" t="s">
        <v>1</v>
      </c>
      <c r="B90">
        <v>62930.920001221093</v>
      </c>
      <c r="C90">
        <v>111732.75357403573</v>
      </c>
      <c r="D90">
        <v>110262.58576385105</v>
      </c>
      <c r="E90">
        <v>94975.419779702599</v>
      </c>
      <c r="F90" s="4">
        <v>0.66260217798658438</v>
      </c>
      <c r="G90" s="4">
        <v>1.1764386388941692</v>
      </c>
      <c r="H90" s="4">
        <v>1.1609591831192461</v>
      </c>
      <c r="I90">
        <f t="shared" si="44"/>
        <v>0.99999999999999989</v>
      </c>
      <c r="J90" s="4">
        <v>0.66260217798658438</v>
      </c>
      <c r="K90" s="4">
        <v>1.1764386388941692</v>
      </c>
      <c r="L90" s="4">
        <v>1.1609591831192461</v>
      </c>
      <c r="M90">
        <f>AVERAGE(J90:L90)</f>
        <v>0.99999999999999989</v>
      </c>
      <c r="N90" t="s">
        <v>1</v>
      </c>
    </row>
    <row r="91" spans="1:14" x14ac:dyDescent="0.2">
      <c r="A91" t="s">
        <v>83</v>
      </c>
      <c r="B91">
        <v>11646.705636776889</v>
      </c>
      <c r="C91">
        <v>6437.5220002284186</v>
      </c>
      <c r="D91">
        <v>11196.529273124552</v>
      </c>
      <c r="E91">
        <v>9760.2523033766192</v>
      </c>
      <c r="F91">
        <v>0.12262863026867001</v>
      </c>
      <c r="G91">
        <v>6.7780927056288659E-2</v>
      </c>
      <c r="H91">
        <v>0.11788870529969885</v>
      </c>
      <c r="I91">
        <f t="shared" ref="I91:I102" si="45">AVERAGE(F91:H91)</f>
        <v>0.10276608754155252</v>
      </c>
      <c r="J91">
        <f>B91/94975.4197797026</f>
        <v>0.12262863026867012</v>
      </c>
      <c r="K91">
        <f t="shared" ref="K91:L91" si="46">C91/94975.4197797026</f>
        <v>6.7780927056288673E-2</v>
      </c>
      <c r="L91">
        <f t="shared" si="46"/>
        <v>0.11788870529969889</v>
      </c>
      <c r="M91">
        <f>AVERAGE(J91:L91)</f>
        <v>0.10276608754155254</v>
      </c>
      <c r="N91" t="s">
        <v>1</v>
      </c>
    </row>
    <row r="92" spans="1:14" x14ac:dyDescent="0.2">
      <c r="A92" t="s">
        <v>81</v>
      </c>
      <c r="B92">
        <v>2007.3685427801081</v>
      </c>
      <c r="C92">
        <v>2653.9279455127707</v>
      </c>
      <c r="D92">
        <v>1890.6610693626599</v>
      </c>
      <c r="E92">
        <v>2183.9858525518462</v>
      </c>
      <c r="F92">
        <v>2.1135663811081219E-2</v>
      </c>
      <c r="G92">
        <v>2.7943313666510865E-2</v>
      </c>
      <c r="H92">
        <v>1.9906846147646262E-2</v>
      </c>
      <c r="I92">
        <f t="shared" si="45"/>
        <v>2.2995274541746116E-2</v>
      </c>
      <c r="J92">
        <f t="shared" ref="J92:J93" si="47">B92/94975.4197797026</f>
        <v>2.1135663811081225E-2</v>
      </c>
      <c r="K92">
        <f t="shared" ref="K92:K93" si="48">C92/94975.4197797026</f>
        <v>2.7943313666510872E-2</v>
      </c>
      <c r="L92">
        <f t="shared" ref="L92:L93" si="49">D92/94975.4197797026</f>
        <v>1.9906846147646269E-2</v>
      </c>
      <c r="M92">
        <f t="shared" ref="M92:M102" si="50">AVERAGE(J92:L92)</f>
        <v>2.299527454174612E-2</v>
      </c>
      <c r="N92" t="s">
        <v>1</v>
      </c>
    </row>
    <row r="93" spans="1:14" x14ac:dyDescent="0.2">
      <c r="A93" t="s">
        <v>82</v>
      </c>
      <c r="B93">
        <v>5291.7946336352315</v>
      </c>
      <c r="C93">
        <v>3100.3526173246587</v>
      </c>
      <c r="D93">
        <v>2826.6610497924057</v>
      </c>
      <c r="E93">
        <v>3739.6027669174314</v>
      </c>
      <c r="F93">
        <v>5.5717517710473452E-2</v>
      </c>
      <c r="G93">
        <v>3.2643736921784482E-2</v>
      </c>
      <c r="H93">
        <v>2.9762027441930787E-2</v>
      </c>
      <c r="I93">
        <f t="shared" si="45"/>
        <v>3.9374427358062909E-2</v>
      </c>
      <c r="J93">
        <f t="shared" si="47"/>
        <v>5.5717517710473466E-2</v>
      </c>
      <c r="K93">
        <f t="shared" si="48"/>
        <v>3.2643736921784489E-2</v>
      </c>
      <c r="L93">
        <f t="shared" si="49"/>
        <v>2.9762027441930797E-2</v>
      </c>
      <c r="M93">
        <f t="shared" si="50"/>
        <v>3.9374427358062916E-2</v>
      </c>
      <c r="N93" t="s">
        <v>1</v>
      </c>
    </row>
    <row r="94" spans="1:14" x14ac:dyDescent="0.2">
      <c r="A94" t="s">
        <v>19</v>
      </c>
      <c r="B94">
        <v>61494.125216680739</v>
      </c>
      <c r="C94">
        <v>62589.018859990501</v>
      </c>
      <c r="D94">
        <v>42009.340314358917</v>
      </c>
      <c r="E94">
        <v>55364.161463676719</v>
      </c>
      <c r="F94">
        <v>0.64747410813574269</v>
      </c>
      <c r="G94">
        <v>0.65900228717248077</v>
      </c>
      <c r="H94">
        <v>0.44231802725168695</v>
      </c>
      <c r="I94">
        <f t="shared" si="45"/>
        <v>0.58293147418663682</v>
      </c>
      <c r="J94">
        <f>B94/3739.602767</f>
        <v>16.444026023120315</v>
      </c>
      <c r="K94">
        <f t="shared" ref="K94:L94" si="51">C94/3739.602767</f>
        <v>16.736809431286449</v>
      </c>
      <c r="L94">
        <f t="shared" si="51"/>
        <v>11.23363708174273</v>
      </c>
      <c r="M94">
        <f t="shared" si="50"/>
        <v>14.804824178716496</v>
      </c>
      <c r="N94" t="s">
        <v>82</v>
      </c>
    </row>
    <row r="95" spans="1:14" x14ac:dyDescent="0.2">
      <c r="A95" t="s">
        <v>22</v>
      </c>
      <c r="B95">
        <v>31506.93747411724</v>
      </c>
      <c r="C95">
        <v>31744.597562822866</v>
      </c>
      <c r="D95">
        <v>40020.261365965191</v>
      </c>
      <c r="E95">
        <v>34423.932134301765</v>
      </c>
      <c r="F95">
        <v>0.33173780697361704</v>
      </c>
      <c r="G95">
        <v>0.33424013956932319</v>
      </c>
      <c r="H95">
        <v>0.42137493531266279</v>
      </c>
      <c r="I95">
        <f t="shared" si="45"/>
        <v>0.36245096061853438</v>
      </c>
      <c r="J95">
        <f t="shared" ref="J95:J96" si="52">B95/3739.602767</f>
        <v>8.4252096912937287</v>
      </c>
      <c r="K95">
        <f t="shared" ref="K95:K96" si="53">C95/3739.602767</f>
        <v>8.4887619195685726</v>
      </c>
      <c r="L95">
        <f t="shared" ref="L95:L96" si="54">D95/3739.602767</f>
        <v>10.701741296996209</v>
      </c>
      <c r="M95">
        <f t="shared" si="50"/>
        <v>9.2052376359528356</v>
      </c>
      <c r="N95" t="s">
        <v>82</v>
      </c>
    </row>
    <row r="96" spans="1:14" x14ac:dyDescent="0.2">
      <c r="A96" t="s">
        <v>58</v>
      </c>
      <c r="B96">
        <v>175432.47652112969</v>
      </c>
      <c r="C96">
        <v>191044.22422478982</v>
      </c>
      <c r="D96">
        <v>271353.95892361825</v>
      </c>
      <c r="E96">
        <v>212610.21988984593</v>
      </c>
      <c r="F96">
        <v>1.847135573899529</v>
      </c>
      <c r="G96">
        <v>2.0115122909477074</v>
      </c>
      <c r="H96">
        <v>2.857096705158336</v>
      </c>
      <c r="I96">
        <f t="shared" si="45"/>
        <v>2.2385815233351907</v>
      </c>
      <c r="J96">
        <f t="shared" si="52"/>
        <v>46.912061909149216</v>
      </c>
      <c r="K96">
        <f t="shared" si="53"/>
        <v>51.086769405203469</v>
      </c>
      <c r="L96">
        <f t="shared" si="54"/>
        <v>72.56224145467327</v>
      </c>
      <c r="M96">
        <f t="shared" si="50"/>
        <v>56.853690923008649</v>
      </c>
      <c r="N96" t="s">
        <v>82</v>
      </c>
    </row>
    <row r="97" spans="1:14" x14ac:dyDescent="0.2">
      <c r="A97" t="s">
        <v>78</v>
      </c>
      <c r="B97">
        <v>86456.016231387053</v>
      </c>
      <c r="C97">
        <v>107915.75697716355</v>
      </c>
      <c r="D97">
        <v>111069.58469060034</v>
      </c>
      <c r="E97">
        <v>101813.78596638364</v>
      </c>
      <c r="F97">
        <v>0.91029885871442839</v>
      </c>
      <c r="G97">
        <v>1.1362493287997704</v>
      </c>
      <c r="H97">
        <v>1.1694561071509708</v>
      </c>
      <c r="I97">
        <f t="shared" si="45"/>
        <v>1.0720014315550566</v>
      </c>
      <c r="J97">
        <f>B97/34423.93213</f>
        <v>2.5115090253167733</v>
      </c>
      <c r="K97">
        <f t="shared" ref="K97:L97" si="55">C97/34423.93213</f>
        <v>3.1349050006729589</v>
      </c>
      <c r="L97">
        <f t="shared" si="55"/>
        <v>3.226522300565561</v>
      </c>
      <c r="M97">
        <f t="shared" si="50"/>
        <v>2.9576454421850982</v>
      </c>
      <c r="N97" t="s">
        <v>22</v>
      </c>
    </row>
    <row r="98" spans="1:14" x14ac:dyDescent="0.2">
      <c r="A98" t="s">
        <v>79</v>
      </c>
      <c r="B98">
        <v>153018.22634353201</v>
      </c>
      <c r="C98">
        <v>137119.35758271784</v>
      </c>
      <c r="D98">
        <v>123568.42302708722</v>
      </c>
      <c r="E98">
        <v>137902.00231777903</v>
      </c>
      <c r="F98">
        <v>1.6111350357646306</v>
      </c>
      <c r="G98">
        <v>1.4437352096023257</v>
      </c>
      <c r="H98">
        <v>1.3010568767551292</v>
      </c>
      <c r="I98">
        <f t="shared" si="45"/>
        <v>1.4519757073740285</v>
      </c>
      <c r="J98">
        <f>B98/101813.786</f>
        <v>1.5029224661533755</v>
      </c>
      <c r="K98">
        <f t="shared" ref="K98:L98" si="56">C98/101813.786</f>
        <v>1.3467661204811483</v>
      </c>
      <c r="L98">
        <f t="shared" si="56"/>
        <v>1.2136708385157904</v>
      </c>
      <c r="M98">
        <f t="shared" si="50"/>
        <v>1.3544531417167713</v>
      </c>
      <c r="N98" t="s">
        <v>78</v>
      </c>
    </row>
    <row r="99" spans="1:14" x14ac:dyDescent="0.2">
      <c r="A99" t="s">
        <v>77</v>
      </c>
      <c r="B99">
        <v>98482.968090174807</v>
      </c>
      <c r="C99">
        <v>107940.17730027824</v>
      </c>
      <c r="D99">
        <v>119957.23261236455</v>
      </c>
      <c r="E99">
        <v>108793.45933427254</v>
      </c>
      <c r="F99">
        <v>1.0369311166890129</v>
      </c>
      <c r="G99">
        <v>1.1365064513602323</v>
      </c>
      <c r="H99">
        <v>1.2630345081980972</v>
      </c>
      <c r="I99">
        <f t="shared" si="45"/>
        <v>1.1454906920824475</v>
      </c>
      <c r="J99">
        <f>B99/212610.2199</f>
        <v>0.46320900348297323</v>
      </c>
      <c r="K99">
        <f t="shared" ref="K99:L99" si="57">C99/212610.2199</f>
        <v>0.50769044569469557</v>
      </c>
      <c r="L99">
        <f t="shared" si="57"/>
        <v>0.56421197752763597</v>
      </c>
      <c r="M99">
        <f t="shared" si="50"/>
        <v>0.51170380890176825</v>
      </c>
      <c r="N99" t="s">
        <v>58</v>
      </c>
    </row>
    <row r="100" spans="1:14" x14ac:dyDescent="0.2">
      <c r="A100" t="s">
        <v>13</v>
      </c>
      <c r="B100">
        <v>122165.84086720942</v>
      </c>
      <c r="C100">
        <v>128425.34566696858</v>
      </c>
      <c r="D100">
        <v>155080.98970189798</v>
      </c>
      <c r="E100">
        <v>135224.05874535866</v>
      </c>
      <c r="F100">
        <v>1.28628903300007</v>
      </c>
      <c r="G100">
        <v>1.3521956098204537</v>
      </c>
      <c r="H100">
        <v>1.6328539538083793</v>
      </c>
      <c r="I100">
        <f t="shared" si="45"/>
        <v>1.4237795322096343</v>
      </c>
      <c r="J100">
        <f>B100/212610.2199</f>
        <v>0.57460004003885334</v>
      </c>
      <c r="K100">
        <f t="shared" ref="K100" si="58">C100/212610.2199</f>
        <v>0.60404126258546142</v>
      </c>
      <c r="L100">
        <f t="shared" ref="L100" si="59">D100/212610.2199</f>
        <v>0.72941455859854454</v>
      </c>
      <c r="M100">
        <f t="shared" si="50"/>
        <v>0.63601862040761981</v>
      </c>
      <c r="N100" t="s">
        <v>58</v>
      </c>
    </row>
    <row r="101" spans="1:14" x14ac:dyDescent="0.2">
      <c r="A101" t="s">
        <v>80</v>
      </c>
      <c r="B101">
        <v>85105.223580897698</v>
      </c>
      <c r="C101">
        <v>127223.2218804506</v>
      </c>
      <c r="D101">
        <v>58593.800636244792</v>
      </c>
      <c r="E101">
        <v>90307.415365864363</v>
      </c>
      <c r="F101">
        <v>0.89607630877863931</v>
      </c>
      <c r="G101">
        <v>1.3395384003097579</v>
      </c>
      <c r="H101">
        <v>0.61693647442837607</v>
      </c>
      <c r="I101">
        <f t="shared" si="45"/>
        <v>0.95085039450559117</v>
      </c>
      <c r="J101">
        <f>B101/108793.4593</f>
        <v>0.78226415566232199</v>
      </c>
      <c r="K101">
        <f t="shared" ref="K101:L101" si="60">C101/108793.4593</f>
        <v>1.1694013840448825</v>
      </c>
      <c r="L101">
        <f t="shared" si="60"/>
        <v>0.53857833929768961</v>
      </c>
      <c r="M101">
        <f t="shared" si="50"/>
        <v>0.83008129300163136</v>
      </c>
      <c r="N101" t="s">
        <v>77</v>
      </c>
    </row>
    <row r="102" spans="1:14" x14ac:dyDescent="0.2">
      <c r="A102" t="s">
        <v>14</v>
      </c>
      <c r="B102">
        <v>134056.63592536739</v>
      </c>
      <c r="C102">
        <v>169123.02963847667</v>
      </c>
      <c r="D102">
        <v>211950.59701042296</v>
      </c>
      <c r="E102">
        <v>171710.08752475565</v>
      </c>
      <c r="F102">
        <v>1.4114876905657738</v>
      </c>
      <c r="G102">
        <v>1.780703154887453</v>
      </c>
      <c r="H102">
        <v>2.2316363276103077</v>
      </c>
      <c r="I102">
        <f t="shared" si="45"/>
        <v>1.807942391021178</v>
      </c>
      <c r="J102">
        <f>B102/90307.41537</f>
        <v>1.4844477098156528</v>
      </c>
      <c r="K102">
        <f t="shared" ref="K102:L102" si="61">C102/90307.41537</f>
        <v>1.8727479791726949</v>
      </c>
      <c r="L102">
        <f t="shared" si="61"/>
        <v>2.3469899580453797</v>
      </c>
      <c r="M102">
        <f t="shared" si="50"/>
        <v>1.901395215677909</v>
      </c>
      <c r="N102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 Youssef</dc:creator>
  <cp:lastModifiedBy>Noor Youssef</cp:lastModifiedBy>
  <dcterms:created xsi:type="dcterms:W3CDTF">2023-10-03T10:27:03Z</dcterms:created>
  <dcterms:modified xsi:type="dcterms:W3CDTF">2023-10-05T15:19:18Z</dcterms:modified>
</cp:coreProperties>
</file>