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D95AA32E-E77E-4036-8F15-4DF88BE88C3B}" xr6:coauthVersionLast="47" xr6:coauthVersionMax="47" xr10:uidLastSave="{00000000-0000-0000-0000-000000000000}"/>
  <bookViews>
    <workbookView xWindow="-108" yWindow="-108" windowWidth="23256" windowHeight="13896" firstSheet="8" activeTab="9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_new" sheetId="15" r:id="rId8"/>
    <sheet name="read_tcw" sheetId="17" r:id="rId9"/>
    <sheet name="read_nocomposite" sheetId="19" r:id="rId10"/>
    <sheet name="read" sheetId="12" r:id="rId11"/>
    <sheet name="read_short" sheetId="16" r:id="rId12"/>
    <sheet name="read_old2" sheetId="4" r:id="rId13"/>
    <sheet name="Sheet1" sheetId="2" r:id="rId14"/>
    <sheet name="read_old" sheetId="1" r:id="rId15"/>
    <sheet name="data_old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9" l="1" a="1"/>
  <c r="A2" i="19" s="1"/>
  <c r="B2" i="19" s="1" a="1"/>
  <c r="A2" i="12" a="1"/>
  <c r="A2" i="12" s="1"/>
  <c r="A2" i="17" a="1"/>
  <c r="A2" i="17" s="1"/>
  <c r="B2" i="17" s="1" a="1"/>
  <c r="B2" i="17" s="1"/>
  <c r="B1" i="16"/>
  <c r="C1" i="16"/>
  <c r="D1" i="16"/>
  <c r="E1" i="16"/>
  <c r="F1" i="16"/>
  <c r="G1" i="16"/>
  <c r="H1" i="16"/>
  <c r="I1" i="16"/>
  <c r="J1" i="16"/>
  <c r="A1" i="16"/>
  <c r="O75" i="3" a="1"/>
  <c r="O75" i="3" s="1"/>
  <c r="L75" i="3"/>
  <c r="P75" i="3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69" i="3" a="1"/>
  <c r="O69" i="3" s="1"/>
  <c r="O70" i="3" a="1"/>
  <c r="O70" i="3" s="1"/>
  <c r="O71" i="3" a="1"/>
  <c r="O71" i="3" s="1"/>
  <c r="O72" i="3" a="1"/>
  <c r="O72" i="3" s="1"/>
  <c r="O73" i="3" a="1"/>
  <c r="O73" i="3" s="1"/>
  <c r="O74" i="3" a="1"/>
  <c r="O74" i="3" s="1"/>
  <c r="O40" i="3" a="1"/>
  <c r="O40" i="3" s="1"/>
  <c r="O41" i="3" a="1"/>
  <c r="O41" i="3" s="1"/>
  <c r="O42" i="3" a="1"/>
  <c r="O42" i="3" s="1"/>
  <c r="O43" i="3" a="1"/>
  <c r="O43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6" i="3" a="1"/>
  <c r="O66" i="3" s="1"/>
  <c r="O67" i="3" a="1"/>
  <c r="O67" i="3" s="1"/>
  <c r="O68" i="3" a="1"/>
  <c r="O68" i="3" s="1"/>
  <c r="O76" i="3" a="1"/>
  <c r="O76" i="3" s="1"/>
  <c r="O77" i="3" a="1"/>
  <c r="O77" i="3" s="1"/>
  <c r="O78" i="3" a="1"/>
  <c r="O78" i="3" s="1"/>
  <c r="O79" i="3" a="1"/>
  <c r="O79" i="3" s="1"/>
  <c r="O80" i="3" a="1"/>
  <c r="O80" i="3" s="1"/>
  <c r="O81" i="3" a="1"/>
  <c r="O81" i="3" s="1"/>
  <c r="L74" i="3"/>
  <c r="P74" i="3"/>
  <c r="L73" i="3"/>
  <c r="P73" i="3"/>
  <c r="L72" i="3"/>
  <c r="P72" i="3"/>
  <c r="L71" i="3"/>
  <c r="P71" i="3"/>
  <c r="L69" i="3"/>
  <c r="L70" i="3"/>
  <c r="P69" i="3"/>
  <c r="P70" i="3"/>
  <c r="L46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76" i="3"/>
  <c r="P77" i="3"/>
  <c r="P78" i="3"/>
  <c r="P79" i="3"/>
  <c r="P80" i="3"/>
  <c r="P81" i="3"/>
  <c r="R2" i="3" a="1"/>
  <c r="C13" i="13"/>
  <c r="A2" i="14" s="1" a="1"/>
  <c r="L81" i="3"/>
  <c r="G14" i="13"/>
  <c r="L80" i="3"/>
  <c r="E2" i="13" a="1"/>
  <c r="A1" i="14" a="1"/>
  <c r="L39" i="3"/>
  <c r="L41" i="3"/>
  <c r="L78" i="3"/>
  <c r="A2" i="4" a="1"/>
  <c r="L79" i="3"/>
  <c r="L77" i="3"/>
  <c r="L5" i="3"/>
  <c r="L22" i="3"/>
  <c r="L45" i="3"/>
  <c r="L76" i="3"/>
  <c r="A12" i="9" a="1"/>
  <c r="B1" i="9" a="1"/>
  <c r="B1" i="9" s="1"/>
  <c r="L38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L59" i="3"/>
  <c r="L43" i="3"/>
  <c r="L44" i="3"/>
  <c r="L56" i="3"/>
  <c r="L57" i="3"/>
  <c r="L32" i="3"/>
  <c r="L29" i="3"/>
  <c r="L2" i="3"/>
  <c r="L3" i="3"/>
  <c r="L6" i="3"/>
  <c r="L7" i="3"/>
  <c r="L24" i="3"/>
  <c r="L25" i="3"/>
  <c r="L27" i="3"/>
  <c r="L26" i="3"/>
  <c r="L28" i="3"/>
  <c r="L33" i="3"/>
  <c r="L31" i="3"/>
  <c r="L30" i="3"/>
  <c r="L34" i="3"/>
  <c r="L35" i="3"/>
  <c r="L36" i="3"/>
  <c r="L37" i="3"/>
  <c r="L40" i="3"/>
  <c r="L42" i="3"/>
  <c r="L47" i="3"/>
  <c r="L48" i="3"/>
  <c r="L49" i="3"/>
  <c r="L50" i="3"/>
  <c r="L51" i="3"/>
  <c r="L53" i="3"/>
  <c r="L54" i="3"/>
  <c r="L55" i="3"/>
  <c r="L58" i="3"/>
  <c r="L60" i="3"/>
  <c r="L61" i="3"/>
  <c r="L62" i="3"/>
  <c r="L63" i="3"/>
  <c r="L64" i="3"/>
  <c r="L65" i="3"/>
  <c r="L66" i="3"/>
  <c r="L67" i="3"/>
  <c r="L68" i="3"/>
  <c r="B2" i="19" l="1"/>
  <c r="R2" i="3"/>
  <c r="E2" i="13"/>
  <c r="A1" i="14"/>
  <c r="A2" i="14"/>
  <c r="A2" i="4"/>
  <c r="B2" i="4" s="1" a="1"/>
  <c r="A12" i="9"/>
  <c r="D5" i="7" a="1"/>
  <c r="D5" i="7" s="1"/>
  <c r="M5" i="7" a="1"/>
  <c r="M5" i="7" s="1"/>
  <c r="E5" i="7" s="1" a="1"/>
  <c r="E5" i="7" s="1"/>
  <c r="B2" i="12" l="1" a="1"/>
  <c r="A2" i="16" a="1"/>
  <c r="A2" i="16" s="1"/>
  <c r="D1" i="9" a="1"/>
  <c r="D1" i="9" s="1"/>
  <c r="B12" i="9" a="1"/>
  <c r="B12" i="9" s="1"/>
  <c r="B2" i="4"/>
  <c r="B2" i="12" l="1"/>
  <c r="B2" i="16" s="1" a="1"/>
  <c r="B2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<sst xmlns="http://schemas.openxmlformats.org/spreadsheetml/2006/main" count="1922" uniqueCount="489">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</sst>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33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2"/>
      <tableStyleElement type="headerRow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14" totalsRowShown="0">
  <autoFilter ref="A1:C14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P81" totalsRowShown="0" headerRowDxfId="30" dataDxfId="29">
  <tableColumns count="16">
    <tableColumn id="1" xr3:uid="{740DC173-AAC9-4239-A44E-C43F8517304D}" name="asset_class" dataDxfId="28"/>
    <tableColumn id="2" xr3:uid="{A3BC3BB8-0420-458E-AECD-FD567519FA40}" name="region" dataDxfId="27"/>
    <tableColumn id="3" xr3:uid="{0E50B2E3-0362-41DB-ACC2-478CC6F618A4}" name="factor_name" dataDxfId="26"/>
    <tableColumn id="8" xr3:uid="{02943B27-7FCB-4450-B8E0-CF0DB6CF5CCA}" name="factor_name_new" dataDxfId="25"/>
    <tableColumn id="4" xr3:uid="{D181BF84-863F-4FD0-B518-14EA5B0FB18E}" name="description_override" dataDxfId="24"/>
    <tableColumn id="6" xr3:uid="{1C40DF9B-2910-4DE6-A188-563938E39797}" name="Description_GPT" dataDxfId="23"/>
    <tableColumn id="5" xr3:uid="{1806E074-6CB5-47AB-8FA3-EF0F6E429062}" name="Underlying" dataDxfId="22"/>
    <tableColumn id="7" xr3:uid="{21539C17-C1CC-4FA9-A0E1-A2F8FF8AB52C}" name="Active" dataDxfId="21"/>
    <tableColumn id="37" xr3:uid="{DE50B7AE-5F67-471C-BE48-8BFA5076EDB0}" name="hyper_factor" dataDxfId="20"/>
    <tableColumn id="10" xr3:uid="{494805E4-EBB6-47FD-9BC2-8DAD9FB9D3FA}" name="composite" dataDxfId="19"/>
    <tableColumn id="14" xr3:uid="{608FE572-4016-436E-8625-08926F3A2371}" name="client" dataDxfId="18"/>
    <tableColumn id="9" xr3:uid="{5A601067-D384-419C-A711-AD3034F77E28}" name="description" dataDxfId="17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16"/>
    <tableColumn id="12" xr3:uid="{BC682952-ADA8-4869-A16F-B9E7BC86E430}" name="diffusion_type" dataDxfId="15"/>
    <tableColumn id="16" xr3:uid="{A99CC35E-FB67-451C-BF9C-DA8D933B1B0C}" name="multiplier" dataDxfId="14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13">
      <calculatedColumnFormula>data[[#This Row],[factor_name]]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2" dataDxfId="11">
  <autoFilter ref="A1:I45" xr:uid="{6DAD1482-C63D-400D-9F51-F22A8E35CAD8}"/>
  <tableColumns count="9">
    <tableColumn id="1" xr3:uid="{B19D2B17-9AC9-4F1B-B32E-D4F72AAE469F}" name="asset_class" dataDxfId="10"/>
    <tableColumn id="2" xr3:uid="{2C7CF29D-8E72-4B0C-A212-31F2A25D75C9}" name="region" dataDxfId="9"/>
    <tableColumn id="3" xr3:uid="{C7E89EEC-2B5D-4C94-9327-1AC8E33DE708}" name="factor_name" dataDxfId="8"/>
    <tableColumn id="8" xr3:uid="{B3F9004A-8BEB-463E-A746-8189A2AC2B3E}" name="factor_name_new" dataDxfId="7"/>
    <tableColumn id="4" xr3:uid="{51CD7FB3-58FE-4906-B73C-7726C0A9C471}" name="description_override" dataDxfId="6"/>
    <tableColumn id="6" xr3:uid="{3CFF990B-3164-4533-821F-08CE7C6D82CA}" name="Description_GPT" dataDxfId="5"/>
    <tableColumn id="5" xr3:uid="{DD86D53E-A9B4-4387-ABF9-F2625E77982D}" name="Underlying" dataDxfId="4"/>
    <tableColumn id="7" xr3:uid="{D56FFF9A-72FF-42A4-B3D2-2F27AB16AF7A}" name="Active" dataDxfId="3"/>
    <tableColumn id="9" xr3:uid="{8476DFDE-B4B1-4FD9-99B4-DF1F2ABBD7D5}" name="description" dataDxfId="2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66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67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0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14"/>
  <sheetViews>
    <sheetView showGridLines="0" workbookViewId="0">
      <selection activeCell="A13" sqref="A13"/>
    </sheetView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14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Q14"/>
  <sheetViews>
    <sheetView showGridLines="0" workbookViewId="0">
      <selection activeCell="G12" sqref="G12"/>
    </sheetView>
  </sheetViews>
  <sheetFormatPr defaultRowHeight="14.4" x14ac:dyDescent="0.3"/>
  <cols>
    <col min="1" max="1" width="15.44140625" customWidth="1"/>
    <col min="2" max="2" width="13.33203125" customWidth="1"/>
  </cols>
  <sheetData>
    <row r="1" spans="1:17" x14ac:dyDescent="0.3">
      <c r="A1" t="s">
        <v>449</v>
      </c>
      <c r="B1" t="s">
        <v>2</v>
      </c>
      <c r="C1" t="s">
        <v>448</v>
      </c>
    </row>
    <row r="2" spans="1:17" x14ac:dyDescent="0.3">
      <c r="A2" t="s">
        <v>430</v>
      </c>
      <c r="B2" t="s">
        <v>175</v>
      </c>
      <c r="C2">
        <v>1.5</v>
      </c>
      <c r="E2" t="b" cm="1">
        <f t="array" aca="1" ref="E2:E14" ca="1">composities[portfolio_name]&lt;&gt;OFFSET(composities[portfolio_name],-1,0)</f>
        <v>1</v>
      </c>
      <c r="L2" t="s">
        <v>430</v>
      </c>
      <c r="M2" t="s">
        <v>433</v>
      </c>
      <c r="P2" t="s">
        <v>421</v>
      </c>
      <c r="Q2" t="s">
        <v>439</v>
      </c>
    </row>
    <row r="3" spans="1:17" x14ac:dyDescent="0.3">
      <c r="A3" t="s">
        <v>430</v>
      </c>
      <c r="B3" t="s">
        <v>431</v>
      </c>
      <c r="C3">
        <v>-1</v>
      </c>
      <c r="E3" t="b">
        <f ca="1"/>
        <v>0</v>
      </c>
      <c r="K3" t="s">
        <v>175</v>
      </c>
      <c r="L3">
        <v>1</v>
      </c>
      <c r="M3" t="s">
        <v>434</v>
      </c>
    </row>
    <row r="4" spans="1:17" x14ac:dyDescent="0.3">
      <c r="A4" t="s">
        <v>430</v>
      </c>
      <c r="B4" t="s">
        <v>5</v>
      </c>
      <c r="C4">
        <v>1.5</v>
      </c>
      <c r="E4" t="b">
        <f ca="1"/>
        <v>0</v>
      </c>
      <c r="K4" t="s">
        <v>431</v>
      </c>
      <c r="L4">
        <v>-1</v>
      </c>
      <c r="M4" t="s">
        <v>434</v>
      </c>
      <c r="N4" t="s">
        <v>432</v>
      </c>
    </row>
    <row r="5" spans="1:17" x14ac:dyDescent="0.3">
      <c r="A5" t="s">
        <v>430</v>
      </c>
      <c r="B5" t="s">
        <v>13</v>
      </c>
      <c r="C5">
        <v>-1</v>
      </c>
      <c r="E5" t="b">
        <f ca="1"/>
        <v>0</v>
      </c>
      <c r="K5" t="s">
        <v>5</v>
      </c>
      <c r="L5">
        <v>1</v>
      </c>
      <c r="M5" t="s">
        <v>434</v>
      </c>
    </row>
    <row r="6" spans="1:17" x14ac:dyDescent="0.3">
      <c r="A6" t="s">
        <v>439</v>
      </c>
      <c r="B6" t="s">
        <v>51</v>
      </c>
      <c r="C6">
        <v>1</v>
      </c>
      <c r="E6" t="b">
        <f ca="1"/>
        <v>1</v>
      </c>
      <c r="K6" t="s">
        <v>8</v>
      </c>
      <c r="L6">
        <v>-1</v>
      </c>
      <c r="M6" t="s">
        <v>434</v>
      </c>
    </row>
    <row r="7" spans="1:17" x14ac:dyDescent="0.3">
      <c r="A7" t="s">
        <v>439</v>
      </c>
      <c r="B7" t="s">
        <v>447</v>
      </c>
      <c r="C7">
        <v>1</v>
      </c>
      <c r="E7" t="b">
        <f ca="1"/>
        <v>0</v>
      </c>
      <c r="K7" t="s">
        <v>236</v>
      </c>
      <c r="L7">
        <v>1</v>
      </c>
      <c r="M7" t="s">
        <v>435</v>
      </c>
      <c r="N7" t="s">
        <v>436</v>
      </c>
    </row>
    <row r="8" spans="1:17" x14ac:dyDescent="0.3">
      <c r="A8" t="s">
        <v>421</v>
      </c>
      <c r="B8" t="s">
        <v>403</v>
      </c>
      <c r="C8">
        <v>1</v>
      </c>
      <c r="E8" t="b">
        <f ca="1"/>
        <v>1</v>
      </c>
      <c r="H8" t="s">
        <v>403</v>
      </c>
      <c r="I8">
        <v>1</v>
      </c>
      <c r="K8" t="s">
        <v>238</v>
      </c>
      <c r="L8">
        <v>-1</v>
      </c>
      <c r="M8" t="s">
        <v>435</v>
      </c>
    </row>
    <row r="9" spans="1:17" x14ac:dyDescent="0.3">
      <c r="A9" t="s">
        <v>421</v>
      </c>
      <c r="B9" t="s">
        <v>7</v>
      </c>
      <c r="C9">
        <v>0.25</v>
      </c>
      <c r="E9" t="b">
        <f ca="1"/>
        <v>0</v>
      </c>
      <c r="H9" t="s">
        <v>7</v>
      </c>
      <c r="I9">
        <v>1</v>
      </c>
      <c r="K9" t="s">
        <v>135</v>
      </c>
      <c r="L9">
        <v>1</v>
      </c>
    </row>
    <row r="10" spans="1:17" x14ac:dyDescent="0.3">
      <c r="A10" t="s">
        <v>421</v>
      </c>
      <c r="B10" t="s">
        <v>5</v>
      </c>
      <c r="C10">
        <v>-0.25</v>
      </c>
      <c r="E10" t="b">
        <f ca="1"/>
        <v>0</v>
      </c>
      <c r="H10" t="s">
        <v>5</v>
      </c>
      <c r="I10">
        <v>-1</v>
      </c>
      <c r="K10" t="s">
        <v>49</v>
      </c>
      <c r="L10">
        <v>-1</v>
      </c>
      <c r="N10" t="s">
        <v>437</v>
      </c>
    </row>
    <row r="11" spans="1:17" x14ac:dyDescent="0.3">
      <c r="A11" t="s">
        <v>450</v>
      </c>
      <c r="B11" s="4" t="s">
        <v>57</v>
      </c>
      <c r="C11">
        <v>0.75</v>
      </c>
      <c r="E11" t="b">
        <f ca="1"/>
        <v>1</v>
      </c>
      <c r="K11" t="s">
        <v>403</v>
      </c>
      <c r="P11">
        <v>1</v>
      </c>
    </row>
    <row r="12" spans="1:17" x14ac:dyDescent="0.3">
      <c r="A12" t="s">
        <v>450</v>
      </c>
      <c r="B12" t="s">
        <v>61</v>
      </c>
      <c r="C12">
        <v>0.25</v>
      </c>
      <c r="E12" t="b">
        <f ca="1"/>
        <v>0</v>
      </c>
      <c r="K12" t="s">
        <v>438</v>
      </c>
      <c r="P12">
        <v>-1</v>
      </c>
    </row>
    <row r="13" spans="1:17" x14ac:dyDescent="0.3">
      <c r="A13" t="s">
        <v>451</v>
      </c>
      <c r="B13" t="s">
        <v>51</v>
      </c>
      <c r="C13">
        <f>-C14*F14/F13</f>
        <v>-3.8633879781420766</v>
      </c>
      <c r="E13" t="b">
        <f ca="1"/>
        <v>1</v>
      </c>
      <c r="F13">
        <v>1.83</v>
      </c>
      <c r="K13" t="s">
        <v>440</v>
      </c>
    </row>
    <row r="14" spans="1:17" x14ac:dyDescent="0.3">
      <c r="A14" t="s">
        <v>451</v>
      </c>
      <c r="B14" t="s">
        <v>131</v>
      </c>
      <c r="C14">
        <v>1</v>
      </c>
      <c r="E14" t="b">
        <f ca="1"/>
        <v>0</v>
      </c>
      <c r="F14">
        <v>7.07</v>
      </c>
      <c r="G14">
        <f>F14/F13</f>
        <v>3.8633879781420766</v>
      </c>
      <c r="K14" t="s">
        <v>441</v>
      </c>
    </row>
  </sheetData>
  <conditionalFormatting sqref="A2:C14">
    <cfRule type="expression" dxfId="1" priority="2">
      <formula>$E2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U81"/>
  <sheetViews>
    <sheetView showGridLines="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A76" sqref="A76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</cols>
  <sheetData>
    <row r="1" spans="1:21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487</v>
      </c>
      <c r="L1" s="5" t="s">
        <v>19</v>
      </c>
      <c r="M1" s="5" t="s">
        <v>466</v>
      </c>
      <c r="N1" s="5" t="s">
        <v>464</v>
      </c>
      <c r="O1" s="5" t="s">
        <v>469</v>
      </c>
      <c r="P1" s="5" t="s">
        <v>465</v>
      </c>
    </row>
    <row r="2" spans="1:21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>
        <f>IF(data[[#This Row],[description_override]]="",data[[#This Row],[Description_GPT]],data[[#This Row],[description_override]])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Row],[asset_class]]="Vol",-1,1)</f>
        <v>1E-4</v>
      </c>
      <c r="P2" s="4" t="str">
        <f>data[[#This Row],[factor_name]]</f>
        <v>SPY</v>
      </c>
      <c r="Q2" s="2"/>
      <c r="R2" t="b" cm="1">
        <f t="array" ref="R2:R81">MOD(_xlfn.SEQUENCE(ROWS(data[])),3)=1</f>
        <v>1</v>
      </c>
    </row>
    <row r="3" spans="1:21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>
        <f>IF(data[[#This Row],[description_override]]="",data[[#This Row],[Description_GPT]],data[[#This Row],[description_override]])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Row],[asset_class]]="Vol",-1,1)</f>
        <v>1E-4</v>
      </c>
      <c r="P3" s="4" t="str">
        <f>data[[#This Row],[factor_name]]</f>
        <v>IWM</v>
      </c>
      <c r="R3" t="b">
        <v>0</v>
      </c>
      <c r="U3" t="s">
        <v>471</v>
      </c>
    </row>
    <row r="4" spans="1:21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>
        <f>IF(data[[#This Row],[description_override]]="",data[[#This Row],[Description_GPT]],data[[#This Row],[description_override]])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Row],[asset_class]]="Vol",-1,1)</f>
        <v>1E-4</v>
      </c>
      <c r="P4" s="4" t="str">
        <f>data[[#This Row],[factor_name]]</f>
        <v>MDY</v>
      </c>
      <c r="R4" t="b">
        <v>0</v>
      </c>
    </row>
    <row r="5" spans="1:21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>
        <v>0</v>
      </c>
      <c r="L5" s="4" t="str">
        <f>IF(data[[#This Row],[description_override]]="",data[[#This Row],[Description_GPT]],data[[#This Row],[description_override]])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Row],[asset_class]]="Vol",-1,1)</f>
        <v>1E-4</v>
      </c>
      <c r="P5" s="4" t="str">
        <f>data[[#This Row],[factor_name]]</f>
        <v>RSP</v>
      </c>
      <c r="R5" t="b">
        <v>1</v>
      </c>
      <c r="U5" t="s">
        <v>470</v>
      </c>
    </row>
    <row r="6" spans="1:21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>
        <f>IF(data[[#This Row],[description_override]]="",data[[#This Row],[Description_GPT]],data[[#This Row],[description_override]])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Row],[asset_class]]="Vol",-1,1)</f>
        <v>1E-4</v>
      </c>
      <c r="P6" s="4" t="str">
        <f>data[[#This Row],[factor_name]]</f>
        <v>QQQ</v>
      </c>
      <c r="R6" t="b">
        <v>0</v>
      </c>
    </row>
    <row r="7" spans="1:21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>
        <f>IF(data[[#This Row],[description_override]]="",data[[#This Row],[Description_GPT]],data[[#This Row],[description_override]])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Row],[asset_class]]="Vol",-1,1)</f>
        <v>1E-4</v>
      </c>
      <c r="P7" s="4" t="str">
        <f>data[[#This Row],[factor_name]]</f>
        <v>DIA</v>
      </c>
      <c r="R7" t="b">
        <v>0</v>
      </c>
    </row>
    <row r="8" spans="1:21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>
        <f>IF(data[[#This Row],[description_override]]="",data[[#This Row],[Description_GPT]],data[[#This Row],[description_override]])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Row],[asset_class]]="Vol",-1,1)</f>
        <v>1E-4</v>
      </c>
      <c r="P8" s="4" t="str">
        <f>data[[#This Row],[factor_name]]</f>
        <v>XLK</v>
      </c>
      <c r="R8" t="b">
        <v>1</v>
      </c>
    </row>
    <row r="9" spans="1:21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>
        <f>IF(data[[#This Row],[description_override]]="",data[[#This Row],[Description_GPT]],data[[#This Row],[description_override]])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Row],[asset_class]]="Vol",-1,1)</f>
        <v>1E-4</v>
      </c>
      <c r="P9" s="4" t="str">
        <f>data[[#This Row],[factor_name]]</f>
        <v>XLI</v>
      </c>
      <c r="R9" t="b">
        <v>0</v>
      </c>
    </row>
    <row r="10" spans="1:21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>
        <f>IF(data[[#This Row],[description_override]]="",data[[#This Row],[Description_GPT]],data[[#This Row],[description_override]])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Row],[asset_class]]="Vol",-1,1)</f>
        <v>1E-4</v>
      </c>
      <c r="P10" s="4" t="str">
        <f>data[[#This Row],[factor_name]]</f>
        <v>XLF</v>
      </c>
      <c r="R10" t="b">
        <v>0</v>
      </c>
    </row>
    <row r="11" spans="1:21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>
        <f>IF(data[[#This Row],[description_override]]="",data[[#This Row],[Description_GPT]],data[[#This Row],[description_override]])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Row],[asset_class]]="Vol",-1,1)</f>
        <v>1E-4</v>
      </c>
      <c r="P11" s="4" t="str">
        <f>data[[#This Row],[factor_name]]</f>
        <v>KRE</v>
      </c>
      <c r="R11" t="b">
        <v>1</v>
      </c>
    </row>
    <row r="12" spans="1:21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>
        <f>IF(data[[#This Row],[description_override]]="",data[[#This Row],[Description_GPT]],data[[#This Row],[description_override]])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Row],[asset_class]]="Vol",-1,1)</f>
        <v>1E-4</v>
      </c>
      <c r="P12" s="4" t="str">
        <f>data[[#This Row],[factor_name]]</f>
        <v>XLC</v>
      </c>
      <c r="R12" t="b">
        <v>0</v>
      </c>
    </row>
    <row r="13" spans="1:21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>
        <f>IF(data[[#This Row],[description_override]]="",data[[#This Row],[Description_GPT]],data[[#This Row],[description_override]])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Row],[asset_class]]="Vol",-1,1)</f>
        <v>1E-4</v>
      </c>
      <c r="P13" s="4" t="str">
        <f>data[[#This Row],[factor_name]]</f>
        <v>XLE</v>
      </c>
      <c r="R13" t="b">
        <v>0</v>
      </c>
    </row>
    <row r="14" spans="1:21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>
        <f>IF(data[[#This Row],[description_override]]="",data[[#This Row],[Description_GPT]],data[[#This Row],[description_override]])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Row],[asset_class]]="Vol",-1,1)</f>
        <v>1E-4</v>
      </c>
      <c r="P14" s="4" t="str">
        <f>data[[#This Row],[factor_name]]</f>
        <v>XLY</v>
      </c>
      <c r="R14" t="b">
        <v>1</v>
      </c>
    </row>
    <row r="15" spans="1:21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>
        <f>IF(data[[#This Row],[description_override]]="",data[[#This Row],[Description_GPT]],data[[#This Row],[description_override]])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Row],[asset_class]]="Vol",-1,1)</f>
        <v>1E-4</v>
      </c>
      <c r="P15" s="4" t="str">
        <f>data[[#This Row],[factor_name]]</f>
        <v>XLB</v>
      </c>
      <c r="R15" t="b">
        <v>0</v>
      </c>
    </row>
    <row r="16" spans="1:21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>
        <f>IF(data[[#This Row],[description_override]]="",data[[#This Row],[Description_GPT]],data[[#This Row],[description_override]])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Row],[asset_class]]="Vol",-1,1)</f>
        <v>1E-4</v>
      </c>
      <c r="P16" s="4" t="str">
        <f>data[[#This Row],[factor_name]]</f>
        <v>XLV</v>
      </c>
      <c r="R16" t="b">
        <v>0</v>
      </c>
    </row>
    <row r="17" spans="1:18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>
        <f>IF(data[[#This Row],[description_override]]="",data[[#This Row],[Description_GPT]],data[[#This Row],[description_override]])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Row],[asset_class]]="Vol",-1,1)</f>
        <v>1E-4</v>
      </c>
      <c r="P17" s="4" t="str">
        <f>data[[#This Row],[factor_name]]</f>
        <v>XLU</v>
      </c>
      <c r="R17" t="b">
        <v>1</v>
      </c>
    </row>
    <row r="18" spans="1:18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>
        <f>IF(data[[#This Row],[description_override]]="",data[[#This Row],[Description_GPT]],data[[#This Row],[description_override]])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Row],[asset_class]]="Vol",-1,1)</f>
        <v>1E-4</v>
      </c>
      <c r="P18" s="4" t="str">
        <f>data[[#This Row],[factor_name]]</f>
        <v>XLP</v>
      </c>
      <c r="R18" t="b">
        <v>0</v>
      </c>
    </row>
    <row r="19" spans="1:18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>
        <f>IF(data[[#This Row],[description_override]]="",data[[#This Row],[Description_GPT]],data[[#This Row],[description_override]])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Row],[asset_class]]="Vol",-1,1)</f>
        <v>1E-4</v>
      </c>
      <c r="P19" s="4" t="str">
        <f>data[[#This Row],[factor_name]]</f>
        <v>IYR</v>
      </c>
      <c r="R19" t="b">
        <v>0</v>
      </c>
    </row>
    <row r="20" spans="1:18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>
        <f>IF(data[[#This Row],[description_override]]="",data[[#This Row],[Description_GPT]],data[[#This Row],[description_override]])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Row],[asset_class]]="Vol",-1,1)</f>
        <v>1E-4</v>
      </c>
      <c r="P20" s="4" t="str">
        <f>data[[#This Row],[factor_name]]</f>
        <v>VNQ</v>
      </c>
      <c r="R20" t="b">
        <v>1</v>
      </c>
    </row>
    <row r="21" spans="1:18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>
        <f>IF(data[[#This Row],[description_override]]="",data[[#This Row],[Description_GPT]],data[[#This Row],[description_override]])</f>
        <v>AI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Row],[asset_class]]="Vol",-1,1)</f>
        <v>1E-4</v>
      </c>
      <c r="P21" s="4" t="str">
        <f>data[[#This Row],[factor_name]]</f>
        <v>AIQ</v>
      </c>
      <c r="R21" t="b">
        <v>0</v>
      </c>
    </row>
    <row r="22" spans="1:18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>
        <f>IF(data[[#This Row],[description_override]]="",data[[#This Row],[Description_GPT]],data[[#This Row],[description_override]])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Row],[asset_class]]="Vol",-1,1)</f>
        <v>1E-4</v>
      </c>
      <c r="P22" s="4" t="str">
        <f>data[[#This Row],[factor_name]]</f>
        <v>ICLN</v>
      </c>
      <c r="R22" t="b">
        <v>0</v>
      </c>
    </row>
    <row r="23" spans="1:18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>
        <f>IF(data[[#This Row],[description_override]]="",data[[#This Row],[Description_GPT]],data[[#This Row],[description_override]])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Row],[asset_class]]="Vol",-1,1)</f>
        <v>1E-4</v>
      </c>
      <c r="P23" s="4" t="str">
        <f>data[[#This Row],[factor_name]]</f>
        <v>PFF</v>
      </c>
      <c r="R23" t="b">
        <v>1</v>
      </c>
    </row>
    <row r="24" spans="1:18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>
        <f>IF(data[[#This Row],[description_override]]="",data[[#This Row],[Description_GPT]],data[[#This Row],[description_override]])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Row],[asset_class]]="Vol",-1,1)</f>
        <v>1E-4</v>
      </c>
      <c r="P24" s="4" t="str">
        <f>data[[#This Row],[factor_name]]</f>
        <v>FEZ</v>
      </c>
      <c r="R24" t="b">
        <v>0</v>
      </c>
    </row>
    <row r="25" spans="1:18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>
        <f>IF(data[[#This Row],[description_override]]="",data[[#This Row],[Description_GPT]],data[[#This Row],[description_override]])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Row],[asset_class]]="Vol",-1,1)</f>
        <v>1E-4</v>
      </c>
      <c r="P25" s="4" t="str">
        <f>data[[#This Row],[factor_name]]</f>
        <v>SX7E</v>
      </c>
      <c r="R25" t="b">
        <v>0</v>
      </c>
    </row>
    <row r="26" spans="1:18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>
        <f>IF(data[[#This Row],[description_override]]="",data[[#This Row],[Description_GPT]],data[[#This Row],[description_override]])</f>
        <v>iShares FTSE United Kingdom ETF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Row],[asset_class]]="Vol",-1,1)</f>
        <v>1E-4</v>
      </c>
      <c r="P26" s="4" t="str">
        <f>data[[#This Row],[factor_name]]</f>
        <v>EWU</v>
      </c>
      <c r="R26" t="b">
        <v>1</v>
      </c>
    </row>
    <row r="27" spans="1:18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>
        <f>IF(data[[#This Row],[description_override]]="",data[[#This Row],[Description_GPT]],data[[#This Row],[description_override]])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Row],[asset_class]]="Vol",-1,1)</f>
        <v>1E-4</v>
      </c>
      <c r="P27" s="4" t="str">
        <f>data[[#This Row],[factor_name]]</f>
        <v>DAX</v>
      </c>
      <c r="R27" t="b">
        <v>0</v>
      </c>
    </row>
    <row r="28" spans="1:18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>
        <f>IF(data[[#This Row],[description_override]]="",data[[#This Row],[Description_GPT]],data[[#This Row],[description_override]])</f>
        <v>iShares MSCI Canada ETF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Row],[asset_class]]="Vol",-1,1)</f>
        <v>1E-4</v>
      </c>
      <c r="P28" s="4" t="str">
        <f>data[[#This Row],[factor_name]]</f>
        <v>EWC</v>
      </c>
      <c r="R28" t="b">
        <v>0</v>
      </c>
    </row>
    <row r="29" spans="1:18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>
        <f>IF(data[[#This Row],[description_override]]="",data[[#This Row],[Description_GPT]],data[[#This Row],[description_override]])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Row],[asset_class]]="Vol",-1,1)</f>
        <v>1E-4</v>
      </c>
      <c r="P29" s="4" t="str">
        <f>data[[#This Row],[factor_name]]</f>
        <v>FTSEMIB.MI</v>
      </c>
      <c r="R29" t="b">
        <v>1</v>
      </c>
    </row>
    <row r="30" spans="1:18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>
        <f>IF(data[[#This Row],[description_override]]="",data[[#This Row],[Description_GPT]],data[[#This Row],[description_override]])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Row],[asset_class]]="Vol",-1,1)</f>
        <v>1E-4</v>
      </c>
      <c r="P30" s="4" t="str">
        <f>data[[#This Row],[factor_name]]</f>
        <v>CAC</v>
      </c>
      <c r="R30" t="b">
        <v>0</v>
      </c>
    </row>
    <row r="31" spans="1:18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>
        <f>IF(data[[#This Row],[description_override]]="",data[[#This Row],[Description_GPT]],data[[#This Row],[description_override]])</f>
        <v>iShares MSCI Italy ETF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Row],[asset_class]]="Vol",-1,1)</f>
        <v>1E-4</v>
      </c>
      <c r="P31" s="4" t="str">
        <f>data[[#This Row],[factor_name]]</f>
        <v>EWI</v>
      </c>
      <c r="R31" t="b">
        <v>0</v>
      </c>
    </row>
    <row r="32" spans="1:18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>
        <f>IF(data[[#This Row],[description_override]]="",data[[#This Row],[Description_GPT]],data[[#This Row],[description_override]])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Row],[asset_class]]="Vol",-1,1)</f>
        <v>1E-4</v>
      </c>
      <c r="P32" s="4" t="str">
        <f>data[[#This Row],[factor_name]]</f>
        <v>^IBEX</v>
      </c>
      <c r="R32" t="b">
        <v>1</v>
      </c>
    </row>
    <row r="33" spans="1:18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>
        <f>IF(data[[#This Row],[description_override]]="",data[[#This Row],[Description_GPT]],data[[#This Row],[description_override]])</f>
        <v>iShares MSCI Spain ETF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Row],[asset_class]]="Vol",-1,1)</f>
        <v>1E-4</v>
      </c>
      <c r="P33" s="4" t="str">
        <f>data[[#This Row],[factor_name]]</f>
        <v>EWP</v>
      </c>
      <c r="R33" t="b">
        <v>0</v>
      </c>
    </row>
    <row r="34" spans="1:18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>
        <f>IF(data[[#This Row],[description_override]]="",data[[#This Row],[Description_GPT]],data[[#This Row],[description_override]])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Row],[asset_class]]="Vol",-1,1)</f>
        <v>1E-4</v>
      </c>
      <c r="P34" s="4" t="str">
        <f>data[[#This Row],[factor_name]]</f>
        <v>^N225</v>
      </c>
      <c r="R34" t="b">
        <v>0</v>
      </c>
    </row>
    <row r="35" spans="1:18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1</v>
      </c>
      <c r="I35" s="4">
        <v>0</v>
      </c>
      <c r="J35" s="4">
        <v>0</v>
      </c>
      <c r="K35" s="4">
        <v>0</v>
      </c>
      <c r="L35" s="4" t="str">
        <f>IF(data[[#This Row],[description_override]]="",data[[#This Row],[Description_GPT]],data[[#This Row],[description_override]])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Row],[asset_class]]="Vol",-1,1)</f>
        <v>1E-4</v>
      </c>
      <c r="P35" s="4" t="str">
        <f>data[[#This Row],[factor_name]]</f>
        <v>TPX</v>
      </c>
      <c r="R35" t="b">
        <v>1</v>
      </c>
    </row>
    <row r="36" spans="1:18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>
        <f>IF(data[[#This Row],[description_override]]="",data[[#This Row],[Description_GPT]],data[[#This Row],[description_override]])</f>
        <v>iShares China Large-Cap ETF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Row],[asset_class]]="Vol",-1,1)</f>
        <v>1E-4</v>
      </c>
      <c r="P36" s="4" t="str">
        <f>data[[#This Row],[factor_name]]</f>
        <v>FXI</v>
      </c>
      <c r="R36" t="b">
        <v>0</v>
      </c>
    </row>
    <row r="37" spans="1:18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>
        <f>IF(data[[#This Row],[description_override]]="",data[[#This Row],[Description_GPT]],data[[#This Row],[description_override]])</f>
        <v>Xtrackers Harvest CSI 300 China A-Shares ETF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Row],[asset_class]]="Vol",-1,1)</f>
        <v>1E-4</v>
      </c>
      <c r="P37" s="4" t="str">
        <f>data[[#This Row],[factor_name]]</f>
        <v>ASHR</v>
      </c>
      <c r="R37" t="b">
        <v>0</v>
      </c>
    </row>
    <row r="38" spans="1:18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>
        <f>IF(data[[#This Row],[description_override]]="",data[[#This Row],[Description_GPT]],data[[#This Row],[description_override]])</f>
        <v>KraneShares CSI China Internet ETF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Row],[asset_class]]="Vol",-1,1)</f>
        <v>1E-4</v>
      </c>
      <c r="P38" s="4" t="str">
        <f>data[[#This Row],[factor_name]]</f>
        <v>KWEB</v>
      </c>
      <c r="R38" t="b">
        <v>1</v>
      </c>
    </row>
    <row r="39" spans="1:18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v>0</v>
      </c>
      <c r="L39" s="4">
        <f>IF(data[[#This Row],[description_override]]="",data[[#This Row],[Description_GPT]],data[[#This Row],[description_override]])</f>
        <v>0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Row],[asset_class]]="Vol",-1,1)</f>
        <v>1E-4</v>
      </c>
      <c r="P39" s="4" t="str">
        <f>data[[#This Row],[factor_name]]</f>
        <v>EEM</v>
      </c>
      <c r="R39" t="b">
        <v>0</v>
      </c>
    </row>
    <row r="40" spans="1:18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>
        <f>IF(data[[#This Row],[description_override]]="",data[[#This Row],[Description_GPT]],data[[#This Row],[description_override]])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Row],[asset_class]]="Vol",-1,1)</f>
        <v>1E-4</v>
      </c>
      <c r="P40" s="4" t="str">
        <f>data[[#This Row],[factor_name]]</f>
        <v>LQD</v>
      </c>
      <c r="R40" t="b">
        <v>0</v>
      </c>
    </row>
    <row r="41" spans="1:18" x14ac:dyDescent="0.3">
      <c r="A41" s="4" t="s">
        <v>46</v>
      </c>
      <c r="B41" s="4" t="s">
        <v>40</v>
      </c>
      <c r="C41" s="4" t="s">
        <v>447</v>
      </c>
      <c r="D41" s="4"/>
      <c r="E41" s="4"/>
      <c r="F41" s="4"/>
      <c r="G41" s="4"/>
      <c r="H41" s="4">
        <v>1</v>
      </c>
      <c r="I41" s="4">
        <v>0</v>
      </c>
      <c r="J41" s="4">
        <v>0</v>
      </c>
      <c r="K41" s="4">
        <v>0</v>
      </c>
      <c r="L41" s="4">
        <f>IF(data[[#This Row],[description_override]]="",data[[#This Row],[Description_GPT]],data[[#This Row],[description_override]])</f>
        <v>0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Row],[asset_class]]="Vol",-1,1)</f>
        <v>1E-4</v>
      </c>
      <c r="P41" s="4" t="str">
        <f>data[[#This Row],[factor_name]]</f>
        <v>BSV</v>
      </c>
      <c r="R41" t="b">
        <v>1</v>
      </c>
    </row>
    <row r="42" spans="1:18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>
        <f>IF(data[[#This Row],[description_override]]="",data[[#This Row],[Description_GPT]],data[[#This Row],[description_override]])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Row],[asset_class]]="Vol",-1,1)</f>
        <v>1E-4</v>
      </c>
      <c r="P42" s="4" t="str">
        <f>data[[#This Row],[factor_name]]</f>
        <v>HYG</v>
      </c>
      <c r="R42" t="b">
        <v>0</v>
      </c>
    </row>
    <row r="43" spans="1:18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0</v>
      </c>
      <c r="I43" s="4">
        <v>0</v>
      </c>
      <c r="J43" s="4">
        <v>0</v>
      </c>
      <c r="K43" s="4">
        <v>0</v>
      </c>
      <c r="L43" s="4">
        <f>IF(data[[#This Row],[description_override]]="",data[[#This Row],[Description_GPT]],data[[#This Row],[description_override]])</f>
        <v>0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Row],[asset_class]]="Vol",-1,1)</f>
        <v>1E-4</v>
      </c>
      <c r="P43" s="4" t="str">
        <f>data[[#This Row],[factor_name]]</f>
        <v>LQDH</v>
      </c>
      <c r="R43" t="b">
        <v>0</v>
      </c>
    </row>
    <row r="44" spans="1:18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v>0</v>
      </c>
      <c r="L44" s="4">
        <f>IF(data[[#This Row],[description_override]]="",data[[#This Row],[Description_GPT]],data[[#This Row],[description_override]])</f>
        <v>0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Row],[asset_class]]="Vol",-1,1)</f>
        <v>1E-4</v>
      </c>
      <c r="P44" s="4" t="str">
        <f>data[[#This Row],[factor_name]]</f>
        <v>HYGH</v>
      </c>
      <c r="R44" t="b">
        <v>1</v>
      </c>
    </row>
    <row r="45" spans="1:18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v>0</v>
      </c>
      <c r="L45" s="4">
        <f>IF(data[[#This Row],[description_override]]="",data[[#This Row],[Description_GPT]],data[[#This Row],[description_override]])</f>
        <v>0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Row],[asset_class]]="Vol",-1,1)</f>
        <v>1E-4</v>
      </c>
      <c r="P45" s="4" t="str">
        <f>data[[#This Row],[factor_name]]</f>
        <v>AGG</v>
      </c>
      <c r="R45" t="b">
        <v>0</v>
      </c>
    </row>
    <row r="46" spans="1:18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v>0</v>
      </c>
      <c r="L46" s="4">
        <f>IF(data[[#This Row],[description_override]]="",data[[#This Row],[Description_GPT]],data[[#This Row],[description_override]])</f>
        <v>0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Row],[asset_class]]="Vol",-1,1)</f>
        <v>-0.01</v>
      </c>
      <c r="P46" s="4" t="str">
        <f>data[[#This Row],[factor_name]]</f>
        <v>^TNX</v>
      </c>
      <c r="R46" t="b">
        <v>0</v>
      </c>
    </row>
    <row r="47" spans="1:18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>
        <f>IF(data[[#This Row],[description_override]]="",data[[#This Row],[Description_GPT]],data[[#This Row],[description_override]])</f>
        <v>iShares 1-3 Year Treasury Bond ETF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Row],[asset_class]]="Vol",-1,1)</f>
        <v>1E-4</v>
      </c>
      <c r="P47" s="4" t="str">
        <f>data[[#This Row],[factor_name]]</f>
        <v>SHY</v>
      </c>
      <c r="R47" t="b">
        <v>1</v>
      </c>
    </row>
    <row r="48" spans="1:18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>
        <f>IF(data[[#This Row],[description_override]]="",data[[#This Row],[Description_GPT]],data[[#This Row],[description_override]])</f>
        <v>iShares 3-7 Year Treasury Bond ETF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Row],[asset_class]]="Vol",-1,1)</f>
        <v>1E-4</v>
      </c>
      <c r="P48" s="4" t="str">
        <f>data[[#This Row],[factor_name]]</f>
        <v>IEI</v>
      </c>
      <c r="R48" t="b">
        <v>0</v>
      </c>
    </row>
    <row r="49" spans="1:18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>
        <f>IF(data[[#This Row],[description_override]]="",data[[#This Row],[Description_GPT]],data[[#This Row],[description_override]])</f>
        <v>iShares 7-10 Year Treasury Bond ETF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Row],[asset_class]]="Vol",-1,1)</f>
        <v>1E-4</v>
      </c>
      <c r="P49" s="4" t="str">
        <f>data[[#This Row],[factor_name]]</f>
        <v>IEF</v>
      </c>
      <c r="R49" t="b">
        <v>0</v>
      </c>
    </row>
    <row r="50" spans="1:18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>
        <f>IF(data[[#This Row],[description_override]]="",data[[#This Row],[Description_GPT]],data[[#This Row],[description_override]])</f>
        <v>iShares 20+ Year Treasury Bond ETF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Row],[asset_class]]="Vol",-1,1)</f>
        <v>1E-4</v>
      </c>
      <c r="P50" s="4" t="str">
        <f>data[[#This Row],[factor_name]]</f>
        <v>TLT</v>
      </c>
      <c r="R50" t="b">
        <v>1</v>
      </c>
    </row>
    <row r="51" spans="1:18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>
        <f>IF(data[[#This Row],[description_override]]="",data[[#This Row],[Description_GPT]],data[[#This Row],[description_override]])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Row],[asset_class]]="Vol",-1,1)</f>
        <v>1E-4</v>
      </c>
      <c r="P51" s="4" t="str">
        <f>data[[#This Row],[factor_name]]</f>
        <v>TIP</v>
      </c>
      <c r="R51" t="b">
        <v>0</v>
      </c>
    </row>
    <row r="52" spans="1:18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>
        <v>0</v>
      </c>
      <c r="L52" s="4"/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Row],[asset_class]]="Vol",-1,1)</f>
        <v>1E-4</v>
      </c>
      <c r="P52" s="4" t="str">
        <f>data[[#This Row],[factor_name]]</f>
        <v>VTIP</v>
      </c>
      <c r="R52" t="b">
        <v>0</v>
      </c>
    </row>
    <row r="53" spans="1:18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>
        <f>IF(data[[#This Row],[description_override]]="",data[[#This Row],[Description_GPT]],data[[#This Row],[description_override]])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Row],[asset_class]]="Vol",-1,1)</f>
        <v>1E-4</v>
      </c>
      <c r="P53" s="4" t="str">
        <f>data[[#This Row],[factor_name]]</f>
        <v>MBB</v>
      </c>
      <c r="R53" t="b">
        <v>1</v>
      </c>
    </row>
    <row r="54" spans="1:18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>
        <f>IF(data[[#This Row],[description_override]]="",data[[#This Row],[Description_GPT]],data[[#This Row],[description_override]])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Row],[asset_class]]="Vol",-1,1)</f>
        <v>1E-4</v>
      </c>
      <c r="P54" s="4" t="str">
        <f>data[[#This Row],[factor_name]]</f>
        <v>MBTA</v>
      </c>
      <c r="R54" t="b">
        <v>0</v>
      </c>
    </row>
    <row r="55" spans="1:18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>
        <f>IF(data[[#This Row],[description_override]]="",data[[#This Row],[Description_GPT]],data[[#This Row],[description_override]])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Row],[asset_class]]="Vol",-1,1)</f>
        <v>1E-4</v>
      </c>
      <c r="P55" s="4" t="str">
        <f>data[[#This Row],[factor_name]]</f>
        <v>AGNC</v>
      </c>
      <c r="R55" t="b">
        <v>0</v>
      </c>
    </row>
    <row r="56" spans="1:18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v>0</v>
      </c>
      <c r="L56" s="4">
        <f>IF(data[[#This Row],[description_override]]="",data[[#This Row],[Description_GPT]],data[[#This Row],[description_override]])</f>
        <v>0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Row],[asset_class]]="Vol",-1,1)</f>
        <v>1E-4</v>
      </c>
      <c r="P56" s="4" t="str">
        <f>data[[#This Row],[factor_name]]</f>
        <v>VMBS</v>
      </c>
      <c r="R56" t="b">
        <v>1</v>
      </c>
    </row>
    <row r="57" spans="1:18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v>0</v>
      </c>
      <c r="L57" s="4">
        <f>IF(data[[#This Row],[description_override]]="",data[[#This Row],[Description_GPT]],data[[#This Row],[description_override]])</f>
        <v>0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Row],[asset_class]]="Vol",-1,1)</f>
        <v>1E-4</v>
      </c>
      <c r="P57" s="4" t="str">
        <f>data[[#This Row],[factor_name]]</f>
        <v>CMBS</v>
      </c>
      <c r="R57" t="b">
        <v>0</v>
      </c>
    </row>
    <row r="58" spans="1:18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>
        <f>IF(data[[#This Row],[description_override]]="",data[[#This Row],[Description_GPT]],data[[#This Row],[description_override]])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Row],[asset_class]]="Vol",-1,1)</f>
        <v>1E-4</v>
      </c>
      <c r="P58" s="4" t="str">
        <f>data[[#This Row],[factor_name]]</f>
        <v>EMB</v>
      </c>
      <c r="R58" t="b">
        <v>0</v>
      </c>
    </row>
    <row r="59" spans="1:18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  <c r="L59" s="4">
        <f>IF(data[[#This Row],[description_override]]="",data[[#This Row],[Description_GPT]],data[[#This Row],[description_override]])</f>
        <v>0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Row],[asset_class]]="Vol",-1,1)</f>
        <v>1E-4</v>
      </c>
      <c r="P59" s="4" t="str">
        <f>data[[#This Row],[factor_name]]</f>
        <v>EMHY</v>
      </c>
      <c r="R59" t="b">
        <v>1</v>
      </c>
    </row>
    <row r="60" spans="1:18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>
        <f>IF(data[[#This Row],[description_override]]="",data[[#This Row],[Description_GPT]],data[[#This Row],[description_override]])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Row],[asset_class]]="Vol",-1,1)</f>
        <v>1E-4</v>
      </c>
      <c r="P60" s="4" t="str">
        <f>data[[#This Row],[factor_name]]</f>
        <v>CEW</v>
      </c>
      <c r="R60" t="b">
        <v>0</v>
      </c>
    </row>
    <row r="61" spans="1:18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>
        <f>IF(data[[#This Row],[description_override]]="",data[[#This Row],[Description_GPT]],data[[#This Row],[description_override]])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Row],[asset_class]]="Vol",-1,1)</f>
        <v>1E-4</v>
      </c>
      <c r="P61" s="4" t="str">
        <f>data[[#This Row],[factor_name]]</f>
        <v>IGOV</v>
      </c>
      <c r="R61" t="b">
        <v>0</v>
      </c>
    </row>
    <row r="62" spans="1:18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>
        <f>IF(data[[#This Row],[description_override]]="",data[[#This Row],[Description_GPT]],data[[#This Row],[description_override]])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Row],[asset_class]]="Vol",-1,1)</f>
        <v>1E-4</v>
      </c>
      <c r="P62" s="4" t="str">
        <f>data[[#This Row],[factor_name]]</f>
        <v>GLD</v>
      </c>
      <c r="R62" t="b">
        <v>1</v>
      </c>
    </row>
    <row r="63" spans="1:18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>
        <f>IF(data[[#This Row],[description_override]]="",data[[#This Row],[Description_GPT]],data[[#This Row],[description_override]])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Row],[asset_class]]="Vol",-1,1)</f>
        <v>1E-4</v>
      </c>
      <c r="P63" s="4" t="str">
        <f>data[[#This Row],[factor_name]]</f>
        <v>SLV</v>
      </c>
      <c r="R63" t="b">
        <v>0</v>
      </c>
    </row>
    <row r="64" spans="1:18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>
        <f>IF(data[[#This Row],[description_override]]="",data[[#This Row],[Description_GPT]],data[[#This Row],[description_override]])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Row],[asset_class]]="Vol",-1,1)</f>
        <v>1E-4</v>
      </c>
      <c r="P64" s="4" t="str">
        <f>data[[#This Row],[factor_name]]</f>
        <v>USO</v>
      </c>
      <c r="R64" t="b">
        <v>0</v>
      </c>
    </row>
    <row r="65" spans="1:18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>
        <f>IF(data[[#This Row],[description_override]]="",data[[#This Row],[Description_GPT]],data[[#This Row],[description_override]])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Row],[asset_class]]="Vol",-1,1)</f>
        <v>1E-4</v>
      </c>
      <c r="P65" s="4" t="str">
        <f>data[[#This Row],[factor_name]]</f>
        <v>DBC</v>
      </c>
      <c r="R65" t="b">
        <v>1</v>
      </c>
    </row>
    <row r="66" spans="1:18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>
        <f>IF(data[[#This Row],[description_override]]="",data[[#This Row],[Description_GPT]],data[[#This Row],[description_override]])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Row],[asset_class]]="Vol",-1,1)</f>
        <v>1E-4</v>
      </c>
      <c r="P66" s="4" t="str">
        <f>data[[#This Row],[factor_name]]</f>
        <v>UUP</v>
      </c>
      <c r="R66" t="b">
        <v>0</v>
      </c>
    </row>
    <row r="67" spans="1:18" x14ac:dyDescent="0.3">
      <c r="A67" s="4" t="s">
        <v>65</v>
      </c>
      <c r="B67" s="4" t="s">
        <v>68</v>
      </c>
      <c r="C67" s="4" t="s">
        <v>69</v>
      </c>
      <c r="D67" s="4"/>
      <c r="E67" s="4"/>
      <c r="F67" s="4" t="s">
        <v>70</v>
      </c>
      <c r="G67" s="4" t="s">
        <v>112</v>
      </c>
      <c r="H67" s="4">
        <v>1</v>
      </c>
      <c r="I67" s="4">
        <v>0</v>
      </c>
      <c r="J67" s="4">
        <v>0</v>
      </c>
      <c r="K67" s="4">
        <v>0</v>
      </c>
      <c r="L67" s="4" t="str">
        <f>IF(data[[#This Row],[description_override]]="",data[[#This Row],[Description_GPT]],data[[#This Row],[description_override]])</f>
        <v>Invesco CurrencyShares Euro Trust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Row],[asset_class]]="Vol",-1,1)</f>
        <v>1E-4</v>
      </c>
      <c r="P67" s="4" t="str">
        <f>data[[#This Row],[factor_name]]</f>
        <v>FXE</v>
      </c>
      <c r="R67" t="b">
        <v>0</v>
      </c>
    </row>
    <row r="68" spans="1:18" x14ac:dyDescent="0.3">
      <c r="A68" t="s">
        <v>65</v>
      </c>
      <c r="B68" t="s">
        <v>71</v>
      </c>
      <c r="C68" t="s">
        <v>72</v>
      </c>
      <c r="F68" t="s">
        <v>73</v>
      </c>
      <c r="G68" t="s">
        <v>113</v>
      </c>
      <c r="H68" s="4">
        <v>1</v>
      </c>
      <c r="I68" s="4">
        <v>0</v>
      </c>
      <c r="J68" s="4">
        <v>0</v>
      </c>
      <c r="K68" s="4">
        <v>0</v>
      </c>
      <c r="L68" s="4" t="str">
        <f>IF(data[[#This Row],[description_override]]="",data[[#This Row],[Description_GPT]],data[[#This Row],[description_override]])</f>
        <v>Invesco CurrencyShares Japanese Yen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Row],[asset_class]]="Vol",-1,1)</f>
        <v>1E-4</v>
      </c>
      <c r="P68" s="4" t="str">
        <f>data[[#This Row],[factor_name]]</f>
        <v>FXY</v>
      </c>
      <c r="R68" t="b">
        <v>1</v>
      </c>
    </row>
    <row r="69" spans="1:18" x14ac:dyDescent="0.3">
      <c r="A69" s="4" t="s">
        <v>476</v>
      </c>
      <c r="B69" s="4" t="s">
        <v>40</v>
      </c>
      <c r="C69" s="4" t="s">
        <v>472</v>
      </c>
      <c r="D69" s="4"/>
      <c r="E69" s="4"/>
      <c r="F69" s="4" t="s">
        <v>473</v>
      </c>
      <c r="G69" s="4"/>
      <c r="H69" s="4">
        <v>1</v>
      </c>
      <c r="I69" s="4">
        <v>0</v>
      </c>
      <c r="J69" s="4">
        <v>0</v>
      </c>
      <c r="K69" s="4">
        <v>0</v>
      </c>
      <c r="L69" s="4" t="str">
        <f>IF(data[[#This Row],[description_override]]="",data[[#This Row],[Description_GPT]],data[[#This Row],[description_override]])</f>
        <v>CBOE Volatility Index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Row],[asset_class]]="Vol",-1,1)</f>
        <v>-1E-4</v>
      </c>
      <c r="P69" s="4" t="str">
        <f>data[[#This Row],[factor_name]]</f>
        <v>^VIX</v>
      </c>
      <c r="R69" t="b">
        <v>0</v>
      </c>
    </row>
    <row r="70" spans="1:18" x14ac:dyDescent="0.3">
      <c r="A70" s="4" t="s">
        <v>476</v>
      </c>
      <c r="B70" s="4" t="s">
        <v>40</v>
      </c>
      <c r="C70" s="4" t="s">
        <v>484</v>
      </c>
      <c r="D70" s="4"/>
      <c r="E70" s="4"/>
      <c r="F70" s="4" t="s">
        <v>474</v>
      </c>
      <c r="G70" s="4"/>
      <c r="H70" s="4">
        <v>0</v>
      </c>
      <c r="I70" s="4">
        <v>0</v>
      </c>
      <c r="J70" s="4">
        <v>0</v>
      </c>
      <c r="K70" s="4">
        <v>0</v>
      </c>
      <c r="L70" s="4" t="str">
        <f>IF(data[[#This Row],[description_override]]="",data[[#This Row],[Description_GPT]],data[[#This Row],[description_override]])</f>
        <v>CBOE VIX VOLATILITY INDEX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Row],[asset_class]]="Vol",-1,1)</f>
        <v>-1E-4</v>
      </c>
      <c r="P70" s="4" t="str">
        <f>data[[#This Row],[factor_name]]</f>
        <v>^VVIX</v>
      </c>
      <c r="R70" t="b">
        <v>0</v>
      </c>
    </row>
    <row r="71" spans="1:18" x14ac:dyDescent="0.3">
      <c r="A71" s="4" t="s">
        <v>476</v>
      </c>
      <c r="B71" s="4" t="s">
        <v>40</v>
      </c>
      <c r="C71" s="4" t="s">
        <v>475</v>
      </c>
      <c r="D71" s="4"/>
      <c r="E71" s="4"/>
      <c r="F71" s="4" t="s">
        <v>477</v>
      </c>
      <c r="G71" s="4"/>
      <c r="H71" s="4">
        <v>1</v>
      </c>
      <c r="I71" s="4">
        <v>0</v>
      </c>
      <c r="J71" s="4">
        <v>0</v>
      </c>
      <c r="K71" s="4">
        <v>0</v>
      </c>
      <c r="L71" s="4" t="str">
        <f>IF(data[[#This Row],[description_override]]="",data[[#This Row],[Description_GPT]],data[[#This Row],[description_override]])</f>
        <v>ICE BofAML MOVE Index</v>
      </c>
      <c r="M71" s="4" t="s">
        <v>455</v>
      </c>
      <c r="N71" s="4" t="s">
        <v>454</v>
      </c>
      <c r="O71" s="4" cm="1">
        <f t="array" ref="O71">_xlfn.SWITCH(data[[#This Row],[diffusion_type]],"lognormal",0.0001,"normal",-0.01)*IF(data[[#This Row],[asset_class]]="Vol",-1,1)</f>
        <v>-1E-4</v>
      </c>
      <c r="P71" s="4" t="str">
        <f>data[[#This Row],[factor_name]]</f>
        <v>^MOVE</v>
      </c>
      <c r="R71" t="b">
        <v>1</v>
      </c>
    </row>
    <row r="72" spans="1:18" x14ac:dyDescent="0.3">
      <c r="A72" s="4" t="s">
        <v>476</v>
      </c>
      <c r="B72" s="4" t="s">
        <v>40</v>
      </c>
      <c r="C72" s="4" t="s">
        <v>478</v>
      </c>
      <c r="D72" s="4"/>
      <c r="E72" s="4"/>
      <c r="F72" s="4" t="s">
        <v>479</v>
      </c>
      <c r="G72" s="4"/>
      <c r="H72" s="4">
        <v>0</v>
      </c>
      <c r="I72" s="4">
        <v>0</v>
      </c>
      <c r="J72" s="4">
        <v>0</v>
      </c>
      <c r="K72" s="4">
        <v>0</v>
      </c>
      <c r="L72" s="4" t="str">
        <f>IF(data[[#This Row],[description_override]]="",data[[#This Row],[Description_GPT]],data[[#This Row],[description_override]])</f>
        <v>CBOE Crude Oil Volatility Index</v>
      </c>
      <c r="M72" s="4" t="s">
        <v>455</v>
      </c>
      <c r="N72" s="4" t="s">
        <v>454</v>
      </c>
      <c r="O72" s="4" cm="1">
        <f t="array" ref="O72">_xlfn.SWITCH(data[[#This Row],[diffusion_type]],"lognormal",0.0001,"normal",-0.01)*IF(data[[#This Row],[asset_class]]="Vol",-1,1)</f>
        <v>-1E-4</v>
      </c>
      <c r="P72" s="4" t="str">
        <f>data[[#This Row],[factor_name]]</f>
        <v>^OVX</v>
      </c>
      <c r="R72" t="b">
        <v>0</v>
      </c>
    </row>
    <row r="73" spans="1:18" x14ac:dyDescent="0.3">
      <c r="A73" s="4" t="s">
        <v>476</v>
      </c>
      <c r="B73" s="4" t="s">
        <v>40</v>
      </c>
      <c r="C73" s="4" t="s">
        <v>480</v>
      </c>
      <c r="D73" s="4"/>
      <c r="E73" s="4"/>
      <c r="F73" s="4" t="s">
        <v>481</v>
      </c>
      <c r="G73" s="4"/>
      <c r="H73" s="4">
        <v>0</v>
      </c>
      <c r="I73" s="4">
        <v>0</v>
      </c>
      <c r="J73" s="4">
        <v>0</v>
      </c>
      <c r="K73" s="4">
        <v>0</v>
      </c>
      <c r="L73" s="4" t="str">
        <f>IF(data[[#This Row],[description_override]]="",data[[#This Row],[Description_GPT]],data[[#This Row],[description_override]])</f>
        <v>CBOE Euro currency Volatility I</v>
      </c>
      <c r="M73" s="4" t="s">
        <v>455</v>
      </c>
      <c r="N73" s="4" t="s">
        <v>454</v>
      </c>
      <c r="O73" s="4" cm="1">
        <f t="array" ref="O73">_xlfn.SWITCH(data[[#This Row],[diffusion_type]],"lognormal",0.0001,"normal",-0.01)*IF(data[[#This Row],[asset_class]]="Vol",-1,1)</f>
        <v>-1E-4</v>
      </c>
      <c r="P73" s="4" t="str">
        <f>data[[#This Row],[factor_name]]</f>
        <v>^EVZ</v>
      </c>
      <c r="R73" t="b">
        <v>0</v>
      </c>
    </row>
    <row r="74" spans="1:18" x14ac:dyDescent="0.3">
      <c r="A74" s="4" t="s">
        <v>476</v>
      </c>
      <c r="B74" s="4" t="s">
        <v>40</v>
      </c>
      <c r="C74" s="4" t="s">
        <v>482</v>
      </c>
      <c r="D74" s="4"/>
      <c r="E74" s="4"/>
      <c r="F74" s="4" t="s">
        <v>483</v>
      </c>
      <c r="G74" s="4"/>
      <c r="H74" s="4">
        <v>0</v>
      </c>
      <c r="I74" s="4">
        <v>0</v>
      </c>
      <c r="J74" s="4">
        <v>0</v>
      </c>
      <c r="K74" s="4">
        <v>0</v>
      </c>
      <c r="L74" s="4" t="str">
        <f>IF(data[[#This Row],[description_override]]="",data[[#This Row],[Description_GPT]],data[[#This Row],[description_override]])</f>
        <v>CBOE Gold Volatility Index</v>
      </c>
      <c r="M74" s="4" t="s">
        <v>455</v>
      </c>
      <c r="N74" s="4" t="s">
        <v>454</v>
      </c>
      <c r="O74" s="4" cm="1">
        <f t="array" ref="O74">_xlfn.SWITCH(data[[#This Row],[diffusion_type]],"lognormal",0.0001,"normal",-0.01)*IF(data[[#This Row],[asset_class]]="Vol",-1,1)</f>
        <v>-1E-4</v>
      </c>
      <c r="P74" s="4" t="str">
        <f>data[[#This Row],[factor_name]]</f>
        <v>^GVZ</v>
      </c>
      <c r="R74" t="b">
        <v>1</v>
      </c>
    </row>
    <row r="75" spans="1:18" x14ac:dyDescent="0.3">
      <c r="A75" s="4" t="s">
        <v>476</v>
      </c>
      <c r="B75" s="4" t="s">
        <v>40</v>
      </c>
      <c r="C75" s="4" t="s">
        <v>485</v>
      </c>
      <c r="D75" s="4"/>
      <c r="E75" s="4"/>
      <c r="F75" s="4" t="s">
        <v>486</v>
      </c>
      <c r="G75" s="4"/>
      <c r="H75" s="4">
        <v>0</v>
      </c>
      <c r="I75" s="4">
        <v>0</v>
      </c>
      <c r="J75" s="4">
        <v>0</v>
      </c>
      <c r="K75" s="4">
        <v>0</v>
      </c>
      <c r="L75" s="4" t="str">
        <f>IF(data[[#This Row],[description_override]]="",data[[#This Row],[Description_GPT]],data[[#This Row],[description_override]])</f>
        <v>Cboe Implied Correlation Index</v>
      </c>
      <c r="M75" s="4" t="s">
        <v>455</v>
      </c>
      <c r="N75" s="4" t="s">
        <v>454</v>
      </c>
      <c r="O75" s="4" cm="1">
        <f t="array" ref="O75">_xlfn.SWITCH(data[[#This Row],[diffusion_type]],"lognormal",0.0001,"normal",-0.01)*IF(data[[#This Row],[asset_class]]="Vol",-1,1)</f>
        <v>-1E-4</v>
      </c>
      <c r="P75" s="4" t="str">
        <f>data[[#This Row],[factor_name]]</f>
        <v>^COR3M</v>
      </c>
      <c r="R75" t="b">
        <v>0</v>
      </c>
    </row>
    <row r="76" spans="1:18" x14ac:dyDescent="0.3">
      <c r="A76" s="4" t="s">
        <v>446</v>
      </c>
      <c r="B76" s="4" t="s">
        <v>40</v>
      </c>
      <c r="C76" s="4" t="s">
        <v>429</v>
      </c>
      <c r="D76" s="4"/>
      <c r="E76" s="4"/>
      <c r="F76" s="4"/>
      <c r="G76" s="4"/>
      <c r="H76" s="4">
        <v>1</v>
      </c>
      <c r="I76" s="4">
        <v>1</v>
      </c>
      <c r="J76" s="4">
        <v>0</v>
      </c>
      <c r="K76" s="4" t="s">
        <v>488</v>
      </c>
      <c r="L76" s="4">
        <f>IF(data[[#This Row],[description_override]]="",data[[#This Row],[Description_GPT]],data[[#This Row],[description_override]])</f>
        <v>0</v>
      </c>
      <c r="M76" s="4" t="s">
        <v>455</v>
      </c>
      <c r="N76" s="4" t="s">
        <v>454</v>
      </c>
      <c r="O76" s="4" cm="1">
        <f t="array" ref="O76">_xlfn.SWITCH(data[[#This Row],[diffusion_type]],"lognormal",0.0001,"normal",-0.01)*IF(data[[#This Row],[asset_class]]="Vol",-1,1)</f>
        <v>1E-4</v>
      </c>
      <c r="P76" s="4" t="str">
        <f>data[[#This Row],[factor_name]]</f>
        <v>MWTIX</v>
      </c>
      <c r="R76" t="b">
        <v>0</v>
      </c>
    </row>
    <row r="77" spans="1:18" x14ac:dyDescent="0.3">
      <c r="A77" s="4" t="s">
        <v>444</v>
      </c>
      <c r="B77" s="4" t="s">
        <v>40</v>
      </c>
      <c r="C77" s="4" t="s">
        <v>430</v>
      </c>
      <c r="D77" s="4"/>
      <c r="E77" s="4"/>
      <c r="F77" s="4"/>
      <c r="G77" s="4"/>
      <c r="H77" s="4">
        <v>1</v>
      </c>
      <c r="I77" s="4">
        <v>1</v>
      </c>
      <c r="J77" s="4">
        <v>1</v>
      </c>
      <c r="K77" s="4">
        <v>0</v>
      </c>
      <c r="L77" s="4">
        <f>IF(data[[#This Row],[description_override]]="",data[[#This Row],[Description_GPT]],data[[#This Row],[description_override]])</f>
        <v>0</v>
      </c>
      <c r="M77" s="4" t="s">
        <v>445</v>
      </c>
      <c r="N77" s="4" t="s">
        <v>454</v>
      </c>
      <c r="O77" s="4" cm="1">
        <f t="array" ref="O77">_xlfn.SWITCH(data[[#This Row],[diffusion_type]],"lognormal",0.0001,"normal",-0.01)*IF(data[[#This Row],[asset_class]]="Vol",-1,1)</f>
        <v>1E-4</v>
      </c>
      <c r="P77" s="4" t="str">
        <f>data[[#This Row],[factor_name]]</f>
        <v>TRUMP</v>
      </c>
      <c r="Q77" s="2"/>
      <c r="R77" t="b">
        <v>1</v>
      </c>
    </row>
    <row r="78" spans="1:18" x14ac:dyDescent="0.3">
      <c r="A78" s="4" t="s">
        <v>444</v>
      </c>
      <c r="B78" s="4" t="s">
        <v>40</v>
      </c>
      <c r="C78" s="4" t="s">
        <v>439</v>
      </c>
      <c r="D78" s="4"/>
      <c r="E78" s="4"/>
      <c r="F78" s="4"/>
      <c r="G78" s="4"/>
      <c r="H78" s="4">
        <v>1</v>
      </c>
      <c r="I78" s="4">
        <v>1</v>
      </c>
      <c r="J78" s="4">
        <v>1</v>
      </c>
      <c r="K78" s="4">
        <v>0</v>
      </c>
      <c r="L78" s="4">
        <f>IF(data[[#This Row],[description_override]]="",data[[#This Row],[Description_GPT]],data[[#This Row],[description_override]])</f>
        <v>0</v>
      </c>
      <c r="M78" s="4" t="s">
        <v>445</v>
      </c>
      <c r="N78" s="4" t="s">
        <v>454</v>
      </c>
      <c r="O78" s="4" cm="1">
        <f t="array" ref="O78">_xlfn.SWITCH(data[[#This Row],[diffusion_type]],"lognormal",0.0001,"normal",-0.01)*IF(data[[#This Row],[asset_class]]="Vol",-1,1)</f>
        <v>1E-4</v>
      </c>
      <c r="P78" s="4" t="str">
        <f>data[[#This Row],[factor_name]]</f>
        <v>FED</v>
      </c>
      <c r="R78" t="b">
        <v>0</v>
      </c>
    </row>
    <row r="79" spans="1:18" x14ac:dyDescent="0.3">
      <c r="A79" s="4" t="s">
        <v>444</v>
      </c>
      <c r="B79" s="4" t="s">
        <v>40</v>
      </c>
      <c r="C79" s="4" t="s">
        <v>421</v>
      </c>
      <c r="D79" s="4"/>
      <c r="E79" s="4"/>
      <c r="F79" s="4"/>
      <c r="G79" s="4"/>
      <c r="H79" s="4">
        <v>1</v>
      </c>
      <c r="I79" s="4">
        <v>1</v>
      </c>
      <c r="J79" s="4">
        <v>1</v>
      </c>
      <c r="K79" s="4">
        <v>0</v>
      </c>
      <c r="L79" s="4">
        <f>IF(data[[#This Row],[description_override]]="",data[[#This Row],[Description_GPT]],data[[#This Row],[description_override]])</f>
        <v>0</v>
      </c>
      <c r="M79" s="4" t="s">
        <v>445</v>
      </c>
      <c r="N79" s="4" t="s">
        <v>454</v>
      </c>
      <c r="O79" s="4" cm="1">
        <f t="array" ref="O79">_xlfn.SWITCH(data[[#This Row],[diffusion_type]],"lognormal",0.0001,"normal",-0.01)*IF(data[[#This Row],[asset_class]]="Vol",-1,1)</f>
        <v>1E-4</v>
      </c>
      <c r="P79" s="4" t="str">
        <f>data[[#This Row],[factor_name]]</f>
        <v>AI</v>
      </c>
      <c r="R79" t="b">
        <v>0</v>
      </c>
    </row>
    <row r="80" spans="1:18" x14ac:dyDescent="0.3">
      <c r="A80" s="4" t="s">
        <v>444</v>
      </c>
      <c r="B80" s="4" t="s">
        <v>40</v>
      </c>
      <c r="C80" s="4" t="s">
        <v>450</v>
      </c>
      <c r="D80" s="4"/>
      <c r="E80" s="4"/>
      <c r="F80" s="4"/>
      <c r="G80" s="4"/>
      <c r="H80" s="4">
        <v>1</v>
      </c>
      <c r="I80" s="4">
        <v>1</v>
      </c>
      <c r="J80" s="4">
        <v>1</v>
      </c>
      <c r="K80" s="4">
        <v>0</v>
      </c>
      <c r="L80" s="4">
        <f>IF(data[[#This Row],[description_override]]="",data[[#This Row],[Description_GPT]],data[[#This Row],[description_override]])</f>
        <v>0</v>
      </c>
      <c r="M80" s="4" t="s">
        <v>445</v>
      </c>
      <c r="N80" s="4" t="s">
        <v>454</v>
      </c>
      <c r="O80" s="4" cm="1">
        <f t="array" ref="O80">_xlfn.SWITCH(data[[#This Row],[diffusion_type]],"lognormal",0.0001,"normal",-0.01)*IF(data[[#This Row],[asset_class]]="Vol",-1,1)</f>
        <v>1E-4</v>
      </c>
      <c r="P80" s="4" t="str">
        <f>data[[#This Row],[factor_name]]</f>
        <v>GEOPOLITICS</v>
      </c>
      <c r="R80" t="b">
        <v>1</v>
      </c>
    </row>
    <row r="81" spans="1:18" x14ac:dyDescent="0.3">
      <c r="A81" s="4" t="s">
        <v>444</v>
      </c>
      <c r="B81" s="4" t="s">
        <v>40</v>
      </c>
      <c r="C81" s="4" t="s">
        <v>451</v>
      </c>
      <c r="D81" s="4"/>
      <c r="E81" s="4"/>
      <c r="F81" s="4"/>
      <c r="G81" s="4"/>
      <c r="H81" s="4">
        <v>1</v>
      </c>
      <c r="I81" s="4">
        <v>1</v>
      </c>
      <c r="J81" s="4">
        <v>1</v>
      </c>
      <c r="K81" s="4">
        <v>0</v>
      </c>
      <c r="L81" s="4">
        <f>IF(data[[#This Row],[description_override]]="",data[[#This Row],[Description_GPT]],data[[#This Row],[description_override]])</f>
        <v>0</v>
      </c>
      <c r="M81" s="4" t="s">
        <v>445</v>
      </c>
      <c r="N81" s="4" t="s">
        <v>454</v>
      </c>
      <c r="O81" s="4" cm="1">
        <f t="array" ref="O81">_xlfn.SWITCH(data[[#This Row],[diffusion_type]],"lognormal",0.0001,"normal",-0.01)*IF(data[[#This Row],[asset_class]]="Vol",-1,1)</f>
        <v>1E-4</v>
      </c>
      <c r="P81" s="4" t="str">
        <f>data[[#This Row],[factor_name]]</f>
        <v>2s10s</v>
      </c>
      <c r="R81" t="b">
        <v>0</v>
      </c>
    </row>
  </sheetData>
  <phoneticPr fontId="2" type="noConversion"/>
  <conditionalFormatting sqref="A2:P81">
    <cfRule type="expression" dxfId="0" priority="7">
      <formula>$R2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/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64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4">_xlfn._xlws.FILTER(data[factor_name],data[Active])</f>
        <v>SPY</v>
      </c>
      <c r="B2" t="str" cm="1">
        <f t="array" ref="B2:J64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  <c r="G30" t="str">
        <v>yfinance</v>
      </c>
      <c r="H30" t="str">
        <v>TPX</v>
      </c>
      <c r="I30" t="str">
        <v>lognormal</v>
      </c>
      <c r="J30">
        <v>1E-4</v>
      </c>
    </row>
    <row r="31" spans="1:10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  <c r="G31" t="str">
        <v>yfinance</v>
      </c>
      <c r="H31" t="str">
        <v>FXI</v>
      </c>
      <c r="I31" t="str">
        <v>lognormal</v>
      </c>
      <c r="J31">
        <v>1E-4</v>
      </c>
    </row>
    <row r="32" spans="1:10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  <c r="G32" t="str">
        <v>yfinance</v>
      </c>
      <c r="H32" t="str">
        <v>ASHR</v>
      </c>
      <c r="I32" t="str">
        <v>lognormal</v>
      </c>
      <c r="J32">
        <v>1E-4</v>
      </c>
    </row>
    <row r="33" spans="1:10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  <c r="G33" t="str">
        <v>yfinance</v>
      </c>
      <c r="H33" t="str">
        <v>KWEB</v>
      </c>
      <c r="I33" t="str">
        <v>lognormal</v>
      </c>
      <c r="J33">
        <v>1E-4</v>
      </c>
    </row>
    <row r="34" spans="1:10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  <c r="G34" t="str">
        <v>yfinance</v>
      </c>
      <c r="H34" t="str">
        <v>EEM</v>
      </c>
      <c r="I34" t="str">
        <v>lognormal</v>
      </c>
      <c r="J34">
        <v>1E-4</v>
      </c>
    </row>
    <row r="35" spans="1:10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  <c r="G35" t="str">
        <v>yfinance</v>
      </c>
      <c r="H35" t="str">
        <v>LQD</v>
      </c>
      <c r="I35" t="str">
        <v>lognormal</v>
      </c>
      <c r="J35">
        <v>1E-4</v>
      </c>
    </row>
    <row r="36" spans="1:10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>
        <v>0</v>
      </c>
      <c r="G36" t="str">
        <v>yfinance</v>
      </c>
      <c r="H36" t="str">
        <v>BSV</v>
      </c>
      <c r="I36" t="str">
        <v>lognormal</v>
      </c>
      <c r="J36">
        <v>1E-4</v>
      </c>
    </row>
    <row r="37" spans="1:10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  <c r="G37" t="str">
        <v>yfinance</v>
      </c>
      <c r="H37" t="str">
        <v>HYG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FXE</v>
      </c>
      <c r="B55" t="str">
        <v>Currencies</v>
      </c>
      <c r="C55" t="str">
        <v>EUR</v>
      </c>
      <c r="D55">
        <v>0</v>
      </c>
      <c r="E55">
        <v>0</v>
      </c>
      <c r="F55" t="str">
        <v>Invesco CurrencyShares Euro Trust</v>
      </c>
      <c r="G55" t="str">
        <v>yfinance</v>
      </c>
      <c r="H55" t="str">
        <v>FXE</v>
      </c>
      <c r="I55" t="str">
        <v>lognormal</v>
      </c>
      <c r="J55">
        <v>1E-4</v>
      </c>
    </row>
    <row r="56" spans="1:10" x14ac:dyDescent="0.3">
      <c r="A56" t="str">
        <v>FXY</v>
      </c>
      <c r="B56" t="str">
        <v>Currencies</v>
      </c>
      <c r="C56" t="str">
        <v>JPY</v>
      </c>
      <c r="D56">
        <v>0</v>
      </c>
      <c r="E56">
        <v>0</v>
      </c>
      <c r="F56" t="str">
        <v>Invesco CurrencyShares Japanese Yen Trust</v>
      </c>
      <c r="G56" t="str">
        <v>yfinance</v>
      </c>
      <c r="H56" t="str">
        <v>FXY</v>
      </c>
      <c r="I56" t="str">
        <v>lognormal</v>
      </c>
      <c r="J56">
        <v>1E-4</v>
      </c>
    </row>
    <row r="57" spans="1:10" x14ac:dyDescent="0.3">
      <c r="A57" t="str">
        <v>^VIX</v>
      </c>
      <c r="B57" t="str">
        <v>Vol</v>
      </c>
      <c r="C57" t="str">
        <v>USD</v>
      </c>
      <c r="D57">
        <v>0</v>
      </c>
      <c r="E57">
        <v>0</v>
      </c>
      <c r="F57" t="str">
        <v>CBOE Volatility Index</v>
      </c>
      <c r="G57" t="str">
        <v>yfinance</v>
      </c>
      <c r="H57" t="str">
        <v>^VIX</v>
      </c>
      <c r="I57" t="str">
        <v>lognormal</v>
      </c>
      <c r="J57">
        <v>-1E-4</v>
      </c>
    </row>
    <row r="58" spans="1:10" x14ac:dyDescent="0.3">
      <c r="A58" t="str">
        <v>^MOVE</v>
      </c>
      <c r="B58" t="str">
        <v>Vol</v>
      </c>
      <c r="C58" t="str">
        <v>USD</v>
      </c>
      <c r="D58">
        <v>0</v>
      </c>
      <c r="E58">
        <v>0</v>
      </c>
      <c r="F58" t="str">
        <v>ICE BofAML MOVE Index</v>
      </c>
      <c r="G58" t="str">
        <v>yfinance</v>
      </c>
      <c r="H58" t="str">
        <v>^MOVE</v>
      </c>
      <c r="I58" t="str">
        <v>lognormal</v>
      </c>
      <c r="J58">
        <v>-1E-4</v>
      </c>
    </row>
    <row r="59" spans="1:10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  <c r="F59">
        <v>0</v>
      </c>
      <c r="G59" t="str">
        <v>yfinance</v>
      </c>
      <c r="H59" t="str">
        <v>MWTIX</v>
      </c>
      <c r="I59" t="str">
        <v>lognormal</v>
      </c>
      <c r="J59">
        <v>1E-4</v>
      </c>
    </row>
    <row r="60" spans="1:10" x14ac:dyDescent="0.3">
      <c r="A60" t="str">
        <v>TRUMP</v>
      </c>
      <c r="B60" t="str">
        <v>Theme</v>
      </c>
      <c r="C60" t="str">
        <v>USD</v>
      </c>
      <c r="D60">
        <v>1</v>
      </c>
      <c r="E60">
        <v>1</v>
      </c>
      <c r="F60">
        <v>0</v>
      </c>
      <c r="G60" t="str">
        <v>composite</v>
      </c>
      <c r="H60" t="str">
        <v>TRUMP</v>
      </c>
      <c r="I60" t="str">
        <v>lognormal</v>
      </c>
      <c r="J60">
        <v>1E-4</v>
      </c>
    </row>
    <row r="61" spans="1:10" x14ac:dyDescent="0.3">
      <c r="A61" t="str">
        <v>FED</v>
      </c>
      <c r="B61" t="str">
        <v>Theme</v>
      </c>
      <c r="C61" t="str">
        <v>USD</v>
      </c>
      <c r="D61">
        <v>1</v>
      </c>
      <c r="E61">
        <v>1</v>
      </c>
      <c r="F61">
        <v>0</v>
      </c>
      <c r="G61" t="str">
        <v>composite</v>
      </c>
      <c r="H61" t="str">
        <v>FED</v>
      </c>
      <c r="I61" t="str">
        <v>lognormal</v>
      </c>
      <c r="J61">
        <v>1E-4</v>
      </c>
    </row>
    <row r="62" spans="1:10" x14ac:dyDescent="0.3">
      <c r="A62" t="str">
        <v>AI</v>
      </c>
      <c r="B62" t="str">
        <v>Theme</v>
      </c>
      <c r="C62" t="str">
        <v>USD</v>
      </c>
      <c r="D62">
        <v>1</v>
      </c>
      <c r="E62">
        <v>1</v>
      </c>
      <c r="F62">
        <v>0</v>
      </c>
      <c r="G62" t="str">
        <v>composite</v>
      </c>
      <c r="H62" t="str">
        <v>AI</v>
      </c>
      <c r="I62" t="str">
        <v>lognormal</v>
      </c>
      <c r="J62">
        <v>1E-4</v>
      </c>
    </row>
    <row r="63" spans="1:10" x14ac:dyDescent="0.3">
      <c r="A63" t="str">
        <v>GEOPOLITICS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GEOPOLITICS</v>
      </c>
      <c r="I63" t="str">
        <v>lognormal</v>
      </c>
      <c r="J63">
        <v>1E-4</v>
      </c>
    </row>
    <row r="64" spans="1:10" x14ac:dyDescent="0.3">
      <c r="A64" t="str">
        <v>2s10s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2s10s</v>
      </c>
      <c r="I64" t="str">
        <v>lognormal</v>
      </c>
      <c r="J64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77-EA56-403E-A728-B01259D22573}">
  <dimension ref="A1:J59"/>
  <sheetViews>
    <sheetView showGridLines="0" tabSelected="1" workbookViewId="0"/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59">_xlfn._xlws.FILTER(data[factor_name],(data[Active])*(data[source]="yfinance"))</f>
        <v>SPY</v>
      </c>
      <c r="B2" t="str" cm="1">
        <f t="array" ref="B2:J59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  <c r="G30" t="str">
        <v>yfinance</v>
      </c>
      <c r="H30" t="str">
        <v>TPX</v>
      </c>
      <c r="I30" t="str">
        <v>lognormal</v>
      </c>
      <c r="J30">
        <v>1E-4</v>
      </c>
    </row>
    <row r="31" spans="1:10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  <c r="G31" t="str">
        <v>yfinance</v>
      </c>
      <c r="H31" t="str">
        <v>FXI</v>
      </c>
      <c r="I31" t="str">
        <v>lognormal</v>
      </c>
      <c r="J31">
        <v>1E-4</v>
      </c>
    </row>
    <row r="32" spans="1:10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  <c r="G32" t="str">
        <v>yfinance</v>
      </c>
      <c r="H32" t="str">
        <v>ASHR</v>
      </c>
      <c r="I32" t="str">
        <v>lognormal</v>
      </c>
      <c r="J32">
        <v>1E-4</v>
      </c>
    </row>
    <row r="33" spans="1:10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  <c r="G33" t="str">
        <v>yfinance</v>
      </c>
      <c r="H33" t="str">
        <v>KWEB</v>
      </c>
      <c r="I33" t="str">
        <v>lognormal</v>
      </c>
      <c r="J33">
        <v>1E-4</v>
      </c>
    </row>
    <row r="34" spans="1:10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  <c r="G34" t="str">
        <v>yfinance</v>
      </c>
      <c r="H34" t="str">
        <v>EEM</v>
      </c>
      <c r="I34" t="str">
        <v>lognormal</v>
      </c>
      <c r="J34">
        <v>1E-4</v>
      </c>
    </row>
    <row r="35" spans="1:10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  <c r="G35" t="str">
        <v>yfinance</v>
      </c>
      <c r="H35" t="str">
        <v>LQD</v>
      </c>
      <c r="I35" t="str">
        <v>lognormal</v>
      </c>
      <c r="J35">
        <v>1E-4</v>
      </c>
    </row>
    <row r="36" spans="1:10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>
        <v>0</v>
      </c>
      <c r="G36" t="str">
        <v>yfinance</v>
      </c>
      <c r="H36" t="str">
        <v>BSV</v>
      </c>
      <c r="I36" t="str">
        <v>lognormal</v>
      </c>
      <c r="J36">
        <v>1E-4</v>
      </c>
    </row>
    <row r="37" spans="1:10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  <c r="G37" t="str">
        <v>yfinance</v>
      </c>
      <c r="H37" t="str">
        <v>HYG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FXE</v>
      </c>
      <c r="B55" t="str">
        <v>Currencies</v>
      </c>
      <c r="C55" t="str">
        <v>EUR</v>
      </c>
      <c r="D55">
        <v>0</v>
      </c>
      <c r="E55">
        <v>0</v>
      </c>
      <c r="F55" t="str">
        <v>Invesco CurrencyShares Euro Trust</v>
      </c>
      <c r="G55" t="str">
        <v>yfinance</v>
      </c>
      <c r="H55" t="str">
        <v>FXE</v>
      </c>
      <c r="I55" t="str">
        <v>lognormal</v>
      </c>
      <c r="J55">
        <v>1E-4</v>
      </c>
    </row>
    <row r="56" spans="1:10" x14ac:dyDescent="0.3">
      <c r="A56" t="str">
        <v>FXY</v>
      </c>
      <c r="B56" t="str">
        <v>Currencies</v>
      </c>
      <c r="C56" t="str">
        <v>JPY</v>
      </c>
      <c r="D56">
        <v>0</v>
      </c>
      <c r="E56">
        <v>0</v>
      </c>
      <c r="F56" t="str">
        <v>Invesco CurrencyShares Japanese Yen Trust</v>
      </c>
      <c r="G56" t="str">
        <v>yfinance</v>
      </c>
      <c r="H56" t="str">
        <v>FXY</v>
      </c>
      <c r="I56" t="str">
        <v>lognormal</v>
      </c>
      <c r="J56">
        <v>1E-4</v>
      </c>
    </row>
    <row r="57" spans="1:10" x14ac:dyDescent="0.3">
      <c r="A57" t="str">
        <v>^VIX</v>
      </c>
      <c r="B57" t="str">
        <v>Vol</v>
      </c>
      <c r="C57" t="str">
        <v>USD</v>
      </c>
      <c r="D57">
        <v>0</v>
      </c>
      <c r="E57">
        <v>0</v>
      </c>
      <c r="F57" t="str">
        <v>CBOE Volatility Index</v>
      </c>
      <c r="G57" t="str">
        <v>yfinance</v>
      </c>
      <c r="H57" t="str">
        <v>^VIX</v>
      </c>
      <c r="I57" t="str">
        <v>lognormal</v>
      </c>
      <c r="J57">
        <v>-1E-4</v>
      </c>
    </row>
    <row r="58" spans="1:10" x14ac:dyDescent="0.3">
      <c r="A58" t="str">
        <v>^MOVE</v>
      </c>
      <c r="B58" t="str">
        <v>Vol</v>
      </c>
      <c r="C58" t="str">
        <v>USD</v>
      </c>
      <c r="D58">
        <v>0</v>
      </c>
      <c r="E58">
        <v>0</v>
      </c>
      <c r="F58" t="str">
        <v>ICE BofAML MOVE Index</v>
      </c>
      <c r="G58" t="str">
        <v>yfinance</v>
      </c>
      <c r="H58" t="str">
        <v>^MOVE</v>
      </c>
      <c r="I58" t="str">
        <v>lognormal</v>
      </c>
      <c r="J58">
        <v>-1E-4</v>
      </c>
    </row>
    <row r="59" spans="1:10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  <c r="F59">
        <v>0</v>
      </c>
      <c r="G59" t="str">
        <v>yfinance</v>
      </c>
      <c r="H59" t="str">
        <v>MWTIX</v>
      </c>
      <c r="I59" t="str">
        <v>lognormal</v>
      </c>
      <c r="J59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63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3">_xlfn._xlws.FILTER(data[factor_name],data[Active]*(data[client]=0))</f>
        <v>SPY</v>
      </c>
      <c r="B2" t="str" cm="1">
        <f t="array" ref="B2:J63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  <c r="G30" t="str">
        <v>yfinance</v>
      </c>
      <c r="H30" t="str">
        <v>TPX</v>
      </c>
      <c r="I30" t="str">
        <v>lognormal</v>
      </c>
      <c r="J30">
        <v>1E-4</v>
      </c>
    </row>
    <row r="31" spans="1:10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  <c r="G31" t="str">
        <v>yfinance</v>
      </c>
      <c r="H31" t="str">
        <v>FXI</v>
      </c>
      <c r="I31" t="str">
        <v>lognormal</v>
      </c>
      <c r="J31">
        <v>1E-4</v>
      </c>
    </row>
    <row r="32" spans="1:10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  <c r="G32" t="str">
        <v>yfinance</v>
      </c>
      <c r="H32" t="str">
        <v>ASHR</v>
      </c>
      <c r="I32" t="str">
        <v>lognormal</v>
      </c>
      <c r="J32">
        <v>1E-4</v>
      </c>
    </row>
    <row r="33" spans="1:10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  <c r="G33" t="str">
        <v>yfinance</v>
      </c>
      <c r="H33" t="str">
        <v>KWEB</v>
      </c>
      <c r="I33" t="str">
        <v>lognormal</v>
      </c>
      <c r="J33">
        <v>1E-4</v>
      </c>
    </row>
    <row r="34" spans="1:10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  <c r="G34" t="str">
        <v>yfinance</v>
      </c>
      <c r="H34" t="str">
        <v>EEM</v>
      </c>
      <c r="I34" t="str">
        <v>lognormal</v>
      </c>
      <c r="J34">
        <v>1E-4</v>
      </c>
    </row>
    <row r="35" spans="1:10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  <c r="G35" t="str">
        <v>yfinance</v>
      </c>
      <c r="H35" t="str">
        <v>LQD</v>
      </c>
      <c r="I35" t="str">
        <v>lognormal</v>
      </c>
      <c r="J35">
        <v>1E-4</v>
      </c>
    </row>
    <row r="36" spans="1:10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>
        <v>0</v>
      </c>
      <c r="G36" t="str">
        <v>yfinance</v>
      </c>
      <c r="H36" t="str">
        <v>BSV</v>
      </c>
      <c r="I36" t="str">
        <v>lognormal</v>
      </c>
      <c r="J36">
        <v>1E-4</v>
      </c>
    </row>
    <row r="37" spans="1:10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  <c r="G37" t="str">
        <v>yfinance</v>
      </c>
      <c r="H37" t="str">
        <v>HYG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FXE</v>
      </c>
      <c r="B55" t="str">
        <v>Currencies</v>
      </c>
      <c r="C55" t="str">
        <v>EUR</v>
      </c>
      <c r="D55">
        <v>0</v>
      </c>
      <c r="E55">
        <v>0</v>
      </c>
      <c r="F55" t="str">
        <v>Invesco CurrencyShares Euro Trust</v>
      </c>
      <c r="G55" t="str">
        <v>yfinance</v>
      </c>
      <c r="H55" t="str">
        <v>FXE</v>
      </c>
      <c r="I55" t="str">
        <v>lognormal</v>
      </c>
      <c r="J55">
        <v>1E-4</v>
      </c>
    </row>
    <row r="56" spans="1:10" x14ac:dyDescent="0.3">
      <c r="A56" t="str">
        <v>FXY</v>
      </c>
      <c r="B56" t="str">
        <v>Currencies</v>
      </c>
      <c r="C56" t="str">
        <v>JPY</v>
      </c>
      <c r="D56">
        <v>0</v>
      </c>
      <c r="E56">
        <v>0</v>
      </c>
      <c r="F56" t="str">
        <v>Invesco CurrencyShares Japanese Yen Trust</v>
      </c>
      <c r="G56" t="str">
        <v>yfinance</v>
      </c>
      <c r="H56" t="str">
        <v>FXY</v>
      </c>
      <c r="I56" t="str">
        <v>lognormal</v>
      </c>
      <c r="J56">
        <v>1E-4</v>
      </c>
    </row>
    <row r="57" spans="1:10" x14ac:dyDescent="0.3">
      <c r="A57" t="str">
        <v>^VIX</v>
      </c>
      <c r="B57" t="str">
        <v>Vol</v>
      </c>
      <c r="C57" t="str">
        <v>USD</v>
      </c>
      <c r="D57">
        <v>0</v>
      </c>
      <c r="E57">
        <v>0</v>
      </c>
      <c r="F57" t="str">
        <v>CBOE Volatility Index</v>
      </c>
      <c r="G57" t="str">
        <v>yfinance</v>
      </c>
      <c r="H57" t="str">
        <v>^VIX</v>
      </c>
      <c r="I57" t="str">
        <v>lognormal</v>
      </c>
      <c r="J57">
        <v>-1E-4</v>
      </c>
    </row>
    <row r="58" spans="1:10" x14ac:dyDescent="0.3">
      <c r="A58" t="str">
        <v>^MOVE</v>
      </c>
      <c r="B58" t="str">
        <v>Vol</v>
      </c>
      <c r="C58" t="str">
        <v>USD</v>
      </c>
      <c r="D58">
        <v>0</v>
      </c>
      <c r="E58">
        <v>0</v>
      </c>
      <c r="F58" t="str">
        <v>ICE BofAML MOVE Index</v>
      </c>
      <c r="G58" t="str">
        <v>yfinance</v>
      </c>
      <c r="H58" t="str">
        <v>^MOVE</v>
      </c>
      <c r="I58" t="str">
        <v>lognormal</v>
      </c>
      <c r="J58">
        <v>-1E-4</v>
      </c>
    </row>
    <row r="59" spans="1:10" x14ac:dyDescent="0.3">
      <c r="A59" t="str">
        <v>TRUMP</v>
      </c>
      <c r="B59" t="str">
        <v>Theme</v>
      </c>
      <c r="C59" t="str">
        <v>USD</v>
      </c>
      <c r="D59">
        <v>1</v>
      </c>
      <c r="E59">
        <v>1</v>
      </c>
      <c r="F59">
        <v>0</v>
      </c>
      <c r="G59" t="str">
        <v>composite</v>
      </c>
      <c r="H59" t="str">
        <v>TRUMP</v>
      </c>
      <c r="I59" t="str">
        <v>lognormal</v>
      </c>
      <c r="J59">
        <v>1E-4</v>
      </c>
    </row>
    <row r="60" spans="1:10" x14ac:dyDescent="0.3">
      <c r="A60" t="str">
        <v>FED</v>
      </c>
      <c r="B60" t="str">
        <v>Theme</v>
      </c>
      <c r="C60" t="str">
        <v>USD</v>
      </c>
      <c r="D60">
        <v>1</v>
      </c>
      <c r="E60">
        <v>1</v>
      </c>
      <c r="F60">
        <v>0</v>
      </c>
      <c r="G60" t="str">
        <v>composite</v>
      </c>
      <c r="H60" t="str">
        <v>FED</v>
      </c>
      <c r="I60" t="str">
        <v>lognormal</v>
      </c>
      <c r="J60">
        <v>1E-4</v>
      </c>
    </row>
    <row r="61" spans="1:10" x14ac:dyDescent="0.3">
      <c r="A61" t="str">
        <v>AI</v>
      </c>
      <c r="B61" t="str">
        <v>Theme</v>
      </c>
      <c r="C61" t="str">
        <v>USD</v>
      </c>
      <c r="D61">
        <v>1</v>
      </c>
      <c r="E61">
        <v>1</v>
      </c>
      <c r="F61">
        <v>0</v>
      </c>
      <c r="G61" t="str">
        <v>composite</v>
      </c>
      <c r="H61" t="str">
        <v>AI</v>
      </c>
      <c r="I61" t="str">
        <v>lognormal</v>
      </c>
      <c r="J61">
        <v>1E-4</v>
      </c>
    </row>
    <row r="62" spans="1:10" x14ac:dyDescent="0.3">
      <c r="A62" t="str">
        <v>GEOPOLITICS</v>
      </c>
      <c r="B62" t="str">
        <v>Theme</v>
      </c>
      <c r="C62" t="str">
        <v>USD</v>
      </c>
      <c r="D62">
        <v>1</v>
      </c>
      <c r="E62">
        <v>1</v>
      </c>
      <c r="F62">
        <v>0</v>
      </c>
      <c r="G62" t="str">
        <v>composite</v>
      </c>
      <c r="H62" t="str">
        <v>GEOPOLITICS</v>
      </c>
      <c r="I62" t="str">
        <v>lognormal</v>
      </c>
      <c r="J62">
        <v>1E-4</v>
      </c>
    </row>
    <row r="63" spans="1:10" x14ac:dyDescent="0.3">
      <c r="A63" t="str">
        <v>2s10s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2s10s</v>
      </c>
      <c r="I63" t="str">
        <v>lognormal</v>
      </c>
      <c r="J63">
        <v>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workbookViewId="0"/>
  </sheetViews>
  <sheetFormatPr defaultRowHeight="14.4" x14ac:dyDescent="0.3"/>
  <sheetData>
    <row r="1" spans="1:10" x14ac:dyDescent="0.3">
      <c r="A1" t="str">
        <f>read!A1</f>
        <v>factor_name</v>
      </c>
      <c r="B1" t="str">
        <f>read!B1</f>
        <v>asset_class</v>
      </c>
      <c r="C1" t="str">
        <f>read!C1</f>
        <v>region</v>
      </c>
      <c r="D1" t="str">
        <f>read!D1</f>
        <v>hyper_factor</v>
      </c>
      <c r="E1" t="str">
        <f>read!E1</f>
        <v>composite</v>
      </c>
      <c r="F1" t="str">
        <f>read!F1</f>
        <v>description</v>
      </c>
      <c r="G1" t="str">
        <f>read!G1</f>
        <v>source</v>
      </c>
      <c r="H1" t="str">
        <f>read!H1</f>
        <v>ticker</v>
      </c>
      <c r="I1" t="str">
        <f>read!I1</f>
        <v>diffusion_type</v>
      </c>
      <c r="J1" t="str">
        <f>read!J1</f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_xlfn.CHOOSEROWS(_xlfn.ANCHORARRAY(read!B2),_xlfn.SEQUENCE(5))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59"/>
  <sheetViews>
    <sheetView showGridLines="0" workbookViewId="0">
      <selection activeCell="A2" sqref="A2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59">_xlfn._xlws.FILTER(data[factor_name],data[Active]*NOT(data[composite]))</f>
        <v>SPY</v>
      </c>
      <c r="B2" t="str" cm="1">
        <f t="array" ref="B2:E59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TPX</v>
      </c>
      <c r="B30" t="str">
        <v>Equities</v>
      </c>
      <c r="C30" t="str">
        <v>JPY</v>
      </c>
      <c r="D30">
        <v>0</v>
      </c>
      <c r="E30" t="str">
        <v>TOPIX</v>
      </c>
    </row>
    <row r="31" spans="1:5" x14ac:dyDescent="0.3">
      <c r="A31" t="str">
        <v>FXI</v>
      </c>
      <c r="B31" t="str">
        <v>Equities</v>
      </c>
      <c r="C31" t="str">
        <v>CNH</v>
      </c>
      <c r="D31">
        <v>0</v>
      </c>
      <c r="E31" t="str">
        <v>iShares China Large-Cap ETF</v>
      </c>
    </row>
    <row r="32" spans="1:5" x14ac:dyDescent="0.3">
      <c r="A32" t="str">
        <v>ASHR</v>
      </c>
      <c r="B32" t="str">
        <v>Equities</v>
      </c>
      <c r="C32" t="str">
        <v>CNH</v>
      </c>
      <c r="D32">
        <v>0</v>
      </c>
      <c r="E32" t="str">
        <v>Xtrackers Harvest CSI 300 China A-Shares ETF</v>
      </c>
    </row>
    <row r="33" spans="1:5" x14ac:dyDescent="0.3">
      <c r="A33" t="str">
        <v>KWEB</v>
      </c>
      <c r="B33" t="str">
        <v>Equities</v>
      </c>
      <c r="C33" t="str">
        <v>CNH</v>
      </c>
      <c r="D33">
        <v>0</v>
      </c>
      <c r="E33" t="str">
        <v>KraneShares CSI China Internet ETF</v>
      </c>
    </row>
    <row r="34" spans="1:5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</row>
    <row r="35" spans="1:5" x14ac:dyDescent="0.3">
      <c r="A35" t="str">
        <v>LQD</v>
      </c>
      <c r="B35" t="str">
        <v>Credit</v>
      </c>
      <c r="C35" t="str">
        <v>USD</v>
      </c>
      <c r="D35">
        <v>0</v>
      </c>
      <c r="E35" t="str">
        <v>iShares iBoxx $ Investment Grade Corporate Bond ETF</v>
      </c>
    </row>
    <row r="36" spans="1:5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</row>
    <row r="37" spans="1:5" x14ac:dyDescent="0.3">
      <c r="A37" t="str">
        <v>HYG</v>
      </c>
      <c r="B37" t="str">
        <v>Credit</v>
      </c>
      <c r="C37" t="str">
        <v>USD</v>
      </c>
      <c r="D37">
        <v>0</v>
      </c>
      <c r="E37" t="str">
        <v>iShares iBoxx $ High Yield Corporate Bond ETF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FXE</v>
      </c>
      <c r="B55" t="str">
        <v>Currencies</v>
      </c>
      <c r="C55" t="str">
        <v>EUR</v>
      </c>
      <c r="D55">
        <v>0</v>
      </c>
      <c r="E55" t="str">
        <v>Invesco CurrencyShares Euro Trust</v>
      </c>
    </row>
    <row r="56" spans="1:5" x14ac:dyDescent="0.3">
      <c r="A56" t="str">
        <v>FXY</v>
      </c>
      <c r="B56" t="str">
        <v>Currencies</v>
      </c>
      <c r="C56" t="str">
        <v>JPY</v>
      </c>
      <c r="D56">
        <v>0</v>
      </c>
      <c r="E56" t="str">
        <v>Invesco CurrencyShares Japanese Yen Trust</v>
      </c>
    </row>
    <row r="57" spans="1:5" x14ac:dyDescent="0.3">
      <c r="A57" t="str">
        <v>^VIX</v>
      </c>
      <c r="B57" t="str">
        <v>Vol</v>
      </c>
      <c r="C57" t="str">
        <v>USD</v>
      </c>
      <c r="D57">
        <v>0</v>
      </c>
      <c r="E57" t="str">
        <v>CBOE Volatility Index</v>
      </c>
    </row>
    <row r="58" spans="1:5" x14ac:dyDescent="0.3">
      <c r="A58" t="str">
        <v>^MOVE</v>
      </c>
      <c r="B58" t="str">
        <v>Vol</v>
      </c>
      <c r="C58" t="str">
        <v>USD</v>
      </c>
      <c r="D58">
        <v>0</v>
      </c>
      <c r="E58" t="str">
        <v>ICE BofAML MOVE Index</v>
      </c>
    </row>
    <row r="59" spans="1:5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read_new</vt:lpstr>
      <vt:lpstr>read_tcw</vt:lpstr>
      <vt:lpstr>read_nocomposite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2025-02-12T23:40:34Z</dcterms:modified>
</cp:coreProperties>
</file>