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CBC9B06B-AE64-455E-B469-F46F466537A3}" xr6:coauthVersionLast="47" xr6:coauthVersionMax="47" xr10:uidLastSave="{00000000-0000-0000-0000-000000000000}"/>
  <bookViews>
    <workbookView xWindow="-108" yWindow="-108" windowWidth="23256" windowHeight="13896" activeTab="5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" sheetId="12" r:id="rId8"/>
    <sheet name="read_old2" sheetId="4" r:id="rId9"/>
    <sheet name="Sheet1" sheetId="2" r:id="rId10"/>
    <sheet name="read_old" sheetId="1" r:id="rId11"/>
    <sheet name="data_old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2" i="3" l="1"/>
  <c r="E2" i="13" a="1"/>
  <c r="A1" i="14" a="1"/>
  <c r="A2" i="14" a="1"/>
  <c r="M68" i="3" a="1"/>
  <c r="K39" i="3"/>
  <c r="K41" i="3"/>
  <c r="K70" i="3"/>
  <c r="A2" i="4" a="1"/>
  <c r="A2" i="12" a="1"/>
  <c r="K71" i="3"/>
  <c r="K69" i="3"/>
  <c r="K5" i="3"/>
  <c r="K22" i="3"/>
  <c r="K45" i="3"/>
  <c r="K68" i="3"/>
  <c r="A12" i="9" a="1"/>
  <c r="B1" i="9" a="1"/>
  <c r="B1" i="9" s="1"/>
  <c r="K38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3" i="3"/>
  <c r="K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K58" i="3"/>
  <c r="K43" i="3"/>
  <c r="K44" i="3"/>
  <c r="K55" i="3"/>
  <c r="K56" i="3"/>
  <c r="K32" i="3"/>
  <c r="K29" i="3"/>
  <c r="K2" i="3"/>
  <c r="K3" i="3"/>
  <c r="K6" i="3"/>
  <c r="K7" i="3"/>
  <c r="K24" i="3"/>
  <c r="K25" i="3"/>
  <c r="K27" i="3"/>
  <c r="K26" i="3"/>
  <c r="K28" i="3"/>
  <c r="K33" i="3"/>
  <c r="K31" i="3"/>
  <c r="K30" i="3"/>
  <c r="K34" i="3"/>
  <c r="K35" i="3"/>
  <c r="K36" i="3"/>
  <c r="K37" i="3"/>
  <c r="K40" i="3"/>
  <c r="K42" i="3"/>
  <c r="K46" i="3"/>
  <c r="K47" i="3"/>
  <c r="K48" i="3"/>
  <c r="K49" i="3"/>
  <c r="K50" i="3"/>
  <c r="K52" i="3"/>
  <c r="K53" i="3"/>
  <c r="K54" i="3"/>
  <c r="K57" i="3"/>
  <c r="K59" i="3"/>
  <c r="K60" i="3"/>
  <c r="K61" i="3"/>
  <c r="K62" i="3"/>
  <c r="K63" i="3"/>
  <c r="K64" i="3"/>
  <c r="K65" i="3"/>
  <c r="K66" i="3"/>
  <c r="K67" i="3"/>
  <c r="M68" i="3" l="1"/>
  <c r="E2" i="13"/>
  <c r="A1" i="14"/>
  <c r="A2" i="14"/>
  <c r="A2" i="4"/>
  <c r="B2" i="4" s="1" a="1"/>
  <c r="A2" i="12"/>
  <c r="B2" i="12" s="1" a="1"/>
  <c r="A12" i="9"/>
  <c r="D5" i="7" a="1"/>
  <c r="D5" i="7" s="1"/>
  <c r="M5" i="7" a="1"/>
  <c r="M5" i="7" s="1"/>
  <c r="E5" i="7" s="1" a="1"/>
  <c r="E5" i="7" s="1"/>
  <c r="B2" i="12" l="1"/>
  <c r="D1" i="9" a="1"/>
  <c r="D1" i="9" s="1"/>
  <c r="B12" i="9" a="1"/>
  <c r="B12" i="9" s="1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<sst xmlns="http://schemas.openxmlformats.org/spreadsheetml/2006/main" count="1646" uniqueCount="451">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</sst>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34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3"/>
      <tableStyleElement type="header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12" totalsRowShown="0">
  <autoFilter ref="A1:C12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K72" totalsRowShown="0" headerRowDxfId="31" dataDxfId="30">
  <tableColumns count="11">
    <tableColumn id="1" xr3:uid="{740DC173-AAC9-4239-A44E-C43F8517304D}" name="asset_class" dataDxfId="29"/>
    <tableColumn id="2" xr3:uid="{A3BC3BB8-0420-458E-AECD-FD567519FA40}" name="region" dataDxfId="28"/>
    <tableColumn id="3" xr3:uid="{0E50B2E3-0362-41DB-ACC2-478CC6F618A4}" name="factor_name" dataDxfId="27"/>
    <tableColumn id="8" xr3:uid="{02943B27-7FCB-4450-B8E0-CF0DB6CF5CCA}" name="factor_name_new" dataDxfId="26"/>
    <tableColumn id="4" xr3:uid="{D181BF84-863F-4FD0-B518-14EA5B0FB18E}" name="description_override" dataDxfId="25"/>
    <tableColumn id="6" xr3:uid="{1C40DF9B-2910-4DE6-A188-563938E39797}" name="Description_GPT" dataDxfId="24"/>
    <tableColumn id="5" xr3:uid="{1806E074-6CB5-47AB-8FA3-EF0F6E429062}" name="Underlying" dataDxfId="23"/>
    <tableColumn id="7" xr3:uid="{21539C17-C1CC-4FA9-A0E1-A2F8FF8AB52C}" name="Active" dataDxfId="22"/>
    <tableColumn id="37" xr3:uid="{DE50B7AE-5F67-471C-BE48-8BFA5076EDB0}" name="hyper_factor" dataDxfId="21"/>
    <tableColumn id="10" xr3:uid="{494805E4-EBB6-47FD-9BC2-8DAD9FB9D3FA}" name="composite" dataDxfId="20"/>
    <tableColumn id="9" xr3:uid="{5A601067-D384-419C-A711-AD3034F77E28}" name="description" dataDxfId="19">
      <calculatedColumnFormula>IF(data[[#This Row],[description_override]]="",data[[#This Row],[Description_GPT]],data[[#This Row],[description_override]])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8" dataDxfId="17">
  <autoFilter ref="A1:I45" xr:uid="{6DAD1482-C63D-400D-9F51-F22A8E35CAD8}"/>
  <tableColumns count="9">
    <tableColumn id="1" xr3:uid="{B19D2B17-9AC9-4F1B-B32E-D4F72AAE469F}" name="asset_class" dataDxfId="16"/>
    <tableColumn id="2" xr3:uid="{2C7CF29D-8E72-4B0C-A212-31F2A25D75C9}" name="region" dataDxfId="15"/>
    <tableColumn id="3" xr3:uid="{C7E89EEC-2B5D-4C94-9327-1AC8E33DE708}" name="factor_name" dataDxfId="14"/>
    <tableColumn id="8" xr3:uid="{B3F9004A-8BEB-463E-A746-8189A2AC2B3E}" name="factor_name_new" dataDxfId="13"/>
    <tableColumn id="4" xr3:uid="{51CD7FB3-58FE-4906-B73C-7726C0A9C471}" name="description_override" dataDxfId="12"/>
    <tableColumn id="6" xr3:uid="{3CFF990B-3164-4533-821F-08CE7C6D82CA}" name="Description_GPT" dataDxfId="11"/>
    <tableColumn id="5" xr3:uid="{DD86D53E-A9B4-4387-ABF9-F2625E77982D}" name="Underlying" dataDxfId="10"/>
    <tableColumn id="7" xr3:uid="{D56FFF9A-72FF-42A4-B3D2-2F27AB16AF7A}" name="Active" dataDxfId="9"/>
    <tableColumn id="9" xr3:uid="{8476DFDE-B4B1-4FD9-99B4-DF1F2ABBD7D5}" name="description" dataDxfId="8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dimension ref="A1:G81"/>
  <sheetViews>
    <sheetView showGridLines="0" workbookViewId="0"/>
  </sheetViews>
  <sheetFormatPr defaultRowHeight="14.4" x14ac:dyDescent="0.3"/>
  <cols>
    <col min="4" max="4" width="14.7773437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21875" bestFit="1" customWidth="1"/>
    <col min="6" max="13" width="10.33203125" customWidth="1"/>
    <col min="14" max="14" width="44.21875" bestFit="1" customWidth="1"/>
    <col min="15" max="15" width="45.77734375" bestFit="1" customWidth="1"/>
    <col min="16" max="16" width="45.77734375" customWidth="1"/>
    <col min="19" max="19" width="45.7773437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45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46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47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48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49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50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51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52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53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54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55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56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57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58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59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60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61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62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63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64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65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66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49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50</v>
      </c>
      <c r="D2">
        <v>1</v>
      </c>
    </row>
    <row r="3" spans="1:4" x14ac:dyDescent="0.3">
      <c r="A3" t="s">
        <v>335</v>
      </c>
      <c r="B3">
        <v>55</v>
      </c>
      <c r="D3">
        <v>1</v>
      </c>
    </row>
    <row r="4" spans="1:4" x14ac:dyDescent="0.3">
      <c r="A4" t="s">
        <v>336</v>
      </c>
      <c r="B4">
        <v>54</v>
      </c>
      <c r="D4">
        <v>1</v>
      </c>
    </row>
    <row r="5" spans="1:4" x14ac:dyDescent="0.3">
      <c r="A5" t="s">
        <v>337</v>
      </c>
      <c r="B5">
        <v>60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0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dimension ref="A1:C12"/>
  <sheetViews>
    <sheetView showGridLines="0" workbookViewId="0">
      <selection activeCell="A13" sqref="A13"/>
    </sheetView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12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dimension ref="A1:Q14"/>
  <sheetViews>
    <sheetView showGridLines="0" tabSelected="1" workbookViewId="0">
      <selection activeCell="C5" sqref="C5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17" x14ac:dyDescent="0.3">
      <c r="A1" t="s">
        <v>449</v>
      </c>
      <c r="B1" t="s">
        <v>2</v>
      </c>
      <c r="C1" t="s">
        <v>448</v>
      </c>
    </row>
    <row r="2" spans="1:17" x14ac:dyDescent="0.3">
      <c r="A2" t="s">
        <v>430</v>
      </c>
      <c r="B2" t="s">
        <v>175</v>
      </c>
      <c r="C2">
        <v>1.5</v>
      </c>
      <c r="E2" t="b" cm="1">
        <f t="array" aca="1" ref="E2:E12" ca="1">composities[portfolio_name]&lt;&gt;OFFSET(composities[portfolio_name],-1,0)</f>
        <v>1</v>
      </c>
      <c r="L2" t="s">
        <v>430</v>
      </c>
      <c r="M2" t="s">
        <v>433</v>
      </c>
      <c r="P2" t="s">
        <v>421</v>
      </c>
      <c r="Q2" t="s">
        <v>439</v>
      </c>
    </row>
    <row r="3" spans="1:17" x14ac:dyDescent="0.3">
      <c r="A3" t="s">
        <v>430</v>
      </c>
      <c r="B3" t="s">
        <v>431</v>
      </c>
      <c r="C3">
        <v>-1</v>
      </c>
      <c r="E3" t="b">
        <f ca="1"/>
        <v>0</v>
      </c>
      <c r="K3" t="s">
        <v>175</v>
      </c>
      <c r="L3">
        <v>1</v>
      </c>
      <c r="M3" t="s">
        <v>434</v>
      </c>
    </row>
    <row r="4" spans="1:17" x14ac:dyDescent="0.3">
      <c r="A4" t="s">
        <v>430</v>
      </c>
      <c r="B4" t="s">
        <v>5</v>
      </c>
      <c r="C4">
        <v>1.5</v>
      </c>
      <c r="E4" t="b">
        <f ca="1"/>
        <v>0</v>
      </c>
      <c r="K4" t="s">
        <v>431</v>
      </c>
      <c r="L4">
        <v>-1</v>
      </c>
      <c r="M4" t="s">
        <v>434</v>
      </c>
      <c r="N4" t="s">
        <v>432</v>
      </c>
    </row>
    <row r="5" spans="1:17" x14ac:dyDescent="0.3">
      <c r="A5" t="s">
        <v>430</v>
      </c>
      <c r="B5" t="s">
        <v>13</v>
      </c>
      <c r="C5">
        <v>-1</v>
      </c>
      <c r="E5" t="b">
        <f ca="1"/>
        <v>0</v>
      </c>
      <c r="K5" t="s">
        <v>5</v>
      </c>
      <c r="L5">
        <v>1</v>
      </c>
      <c r="M5" t="s">
        <v>434</v>
      </c>
    </row>
    <row r="6" spans="1:17" x14ac:dyDescent="0.3">
      <c r="A6" t="s">
        <v>439</v>
      </c>
      <c r="B6" t="s">
        <v>51</v>
      </c>
      <c r="C6">
        <v>1</v>
      </c>
      <c r="E6" t="b">
        <f ca="1"/>
        <v>1</v>
      </c>
      <c r="K6" t="s">
        <v>8</v>
      </c>
      <c r="L6">
        <v>-1</v>
      </c>
      <c r="M6" t="s">
        <v>434</v>
      </c>
    </row>
    <row r="7" spans="1:17" x14ac:dyDescent="0.3">
      <c r="A7" t="s">
        <v>439</v>
      </c>
      <c r="B7" t="s">
        <v>447</v>
      </c>
      <c r="C7">
        <v>1</v>
      </c>
      <c r="E7" t="b">
        <f ca="1"/>
        <v>0</v>
      </c>
      <c r="K7" t="s">
        <v>236</v>
      </c>
      <c r="L7">
        <v>1</v>
      </c>
      <c r="M7" t="s">
        <v>435</v>
      </c>
      <c r="N7" t="s">
        <v>436</v>
      </c>
    </row>
    <row r="8" spans="1:17" x14ac:dyDescent="0.3">
      <c r="A8" t="s">
        <v>421</v>
      </c>
      <c r="B8" t="s">
        <v>403</v>
      </c>
      <c r="C8">
        <v>1</v>
      </c>
      <c r="E8" t="b">
        <f ca="1"/>
        <v>1</v>
      </c>
      <c r="H8" t="s">
        <v>403</v>
      </c>
      <c r="I8">
        <v>1</v>
      </c>
      <c r="K8" t="s">
        <v>238</v>
      </c>
      <c r="L8">
        <v>-1</v>
      </c>
      <c r="M8" t="s">
        <v>435</v>
      </c>
    </row>
    <row r="9" spans="1:17" x14ac:dyDescent="0.3">
      <c r="A9" t="s">
        <v>421</v>
      </c>
      <c r="B9" t="s">
        <v>7</v>
      </c>
      <c r="C9">
        <v>0.25</v>
      </c>
      <c r="E9" t="b">
        <f ca="1"/>
        <v>0</v>
      </c>
      <c r="H9" t="s">
        <v>7</v>
      </c>
      <c r="I9">
        <v>1</v>
      </c>
      <c r="K9" t="s">
        <v>135</v>
      </c>
      <c r="L9">
        <v>1</v>
      </c>
    </row>
    <row r="10" spans="1:17" x14ac:dyDescent="0.3">
      <c r="A10" t="s">
        <v>421</v>
      </c>
      <c r="B10" t="s">
        <v>5</v>
      </c>
      <c r="C10">
        <v>-0.25</v>
      </c>
      <c r="E10" t="b">
        <f ca="1"/>
        <v>0</v>
      </c>
      <c r="H10" t="s">
        <v>5</v>
      </c>
      <c r="I10">
        <v>-1</v>
      </c>
      <c r="K10" t="s">
        <v>49</v>
      </c>
      <c r="L10">
        <v>-1</v>
      </c>
      <c r="N10" t="s">
        <v>437</v>
      </c>
    </row>
    <row r="11" spans="1:17" x14ac:dyDescent="0.3">
      <c r="A11" t="s">
        <v>450</v>
      </c>
      <c r="B11" s="4" t="s">
        <v>57</v>
      </c>
      <c r="C11">
        <v>0.75</v>
      </c>
      <c r="E11" t="b">
        <f ca="1"/>
        <v>1</v>
      </c>
      <c r="K11" t="s">
        <v>403</v>
      </c>
      <c r="P11">
        <v>1</v>
      </c>
    </row>
    <row r="12" spans="1:17" x14ac:dyDescent="0.3">
      <c r="A12" t="s">
        <v>450</v>
      </c>
      <c r="B12" t="s">
        <v>61</v>
      </c>
      <c r="C12">
        <v>0.25</v>
      </c>
      <c r="E12" t="b">
        <f ca="1"/>
        <v>0</v>
      </c>
      <c r="K12" t="s">
        <v>438</v>
      </c>
      <c r="P12">
        <v>-1</v>
      </c>
    </row>
    <row r="13" spans="1:17" x14ac:dyDescent="0.3">
      <c r="K13" t="s">
        <v>440</v>
      </c>
    </row>
    <row r="14" spans="1:17" x14ac:dyDescent="0.3">
      <c r="K14" t="s">
        <v>441</v>
      </c>
    </row>
  </sheetData>
  <conditionalFormatting sqref="A2:C11">
    <cfRule type="expression" dxfId="3" priority="2">
      <formula>$E2</formula>
    </cfRule>
  </conditionalFormatting>
  <conditionalFormatting sqref="B11">
    <cfRule type="expression" dxfId="2" priority="1">
      <formula>$M11</formula>
    </cfRule>
  </conditionalFormatting>
  <conditionalFormatting sqref="A12:C12">
    <cfRule type="expression" dxfId="1" priority="6">
      <formula>$E13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dimension ref="A1:M138"/>
  <sheetViews>
    <sheetView showGridLines="0" topLeftCell="A40" workbookViewId="0">
      <selection activeCell="I41" sqref="I41"/>
    </sheetView>
  </sheetViews>
  <sheetFormatPr defaultRowHeight="14.4" x14ac:dyDescent="0.3"/>
  <cols>
    <col min="1" max="1" width="12.33203125" customWidth="1"/>
    <col min="2" max="2" width="8.44140625" customWidth="1"/>
    <col min="4" max="4" width="14.77734375" bestFit="1" customWidth="1"/>
    <col min="5" max="5" width="19.77734375" bestFit="1" customWidth="1"/>
    <col min="6" max="6" width="44.21875" bestFit="1" customWidth="1"/>
    <col min="7" max="7" width="59.109375" bestFit="1" customWidth="1"/>
    <col min="8" max="9" width="8.44140625" customWidth="1"/>
  </cols>
  <sheetData>
    <row r="1" spans="1:1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19</v>
      </c>
    </row>
    <row r="2" spans="1:1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 t="str">
        <f>IF(data[[#This Row],[description_override]]="",data[[#This Row],[Description_GPT]],data[[#This Row],[description_override]])</f>
        <v>S&amp;P 500</v>
      </c>
      <c r="L2" s="2"/>
    </row>
    <row r="3" spans="1:1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 t="str">
        <f>IF(data[[#This Row],[description_override]]="",data[[#This Row],[Description_GPT]],data[[#This Row],[description_override]])</f>
        <v>Russell 2000</v>
      </c>
    </row>
    <row r="4" spans="1:1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 t="str">
        <f>IF(data[[#This Row],[description_override]]="",data[[#This Row],[Description_GPT]],data[[#This Row],[description_override]])</f>
        <v>S&amp;P 400</v>
      </c>
    </row>
    <row r="5" spans="1:1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 t="str">
        <f>IF(data[[#This Row],[description_override]]="",data[[#This Row],[Description_GPT]],data[[#This Row],[description_override]])</f>
        <v>S&amp;P 500 EW</v>
      </c>
    </row>
    <row r="6" spans="1:1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 t="str">
        <f>IF(data[[#This Row],[description_override]]="",data[[#This Row],[Description_GPT]],data[[#This Row],[description_override]])</f>
        <v>Nasdaq 100</v>
      </c>
    </row>
    <row r="7" spans="1:1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 t="str">
        <f>IF(data[[#This Row],[description_override]]="",data[[#This Row],[Description_GPT]],data[[#This Row],[description_override]])</f>
        <v>Dow Jones 30</v>
      </c>
    </row>
    <row r="8" spans="1:1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 t="str">
        <f>IF(data[[#This Row],[description_override]]="",data[[#This Row],[Description_GPT]],data[[#This Row],[description_override]])</f>
        <v>Technology</v>
      </c>
    </row>
    <row r="9" spans="1:1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 t="str">
        <f>IF(data[[#This Row],[description_override]]="",data[[#This Row],[Description_GPT]],data[[#This Row],[description_override]])</f>
        <v>Industrials</v>
      </c>
    </row>
    <row r="10" spans="1:1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 t="str">
        <f>IF(data[[#This Row],[description_override]]="",data[[#This Row],[Description_GPT]],data[[#This Row],[description_override]])</f>
        <v>Financials</v>
      </c>
    </row>
    <row r="11" spans="1:1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 t="str">
        <f>IF(data[[#This Row],[description_override]]="",data[[#This Row],[Description_GPT]],data[[#This Row],[description_override]])</f>
        <v>Regional Banks</v>
      </c>
    </row>
    <row r="12" spans="1:1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 t="str">
        <f>IF(data[[#This Row],[description_override]]="",data[[#This Row],[Description_GPT]],data[[#This Row],[description_override]])</f>
        <v>Communications</v>
      </c>
    </row>
    <row r="13" spans="1:1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 t="str">
        <f>IF(data[[#This Row],[description_override]]="",data[[#This Row],[Description_GPT]],data[[#This Row],[description_override]])</f>
        <v>Energy</v>
      </c>
    </row>
    <row r="14" spans="1:1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 t="str">
        <f>IF(data[[#This Row],[description_override]]="",data[[#This Row],[Description_GPT]],data[[#This Row],[description_override]])</f>
        <v>Discretionary</v>
      </c>
    </row>
    <row r="15" spans="1:1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 t="str">
        <f>IF(data[[#This Row],[description_override]]="",data[[#This Row],[Description_GPT]],data[[#This Row],[description_override]])</f>
        <v>Materials</v>
      </c>
    </row>
    <row r="16" spans="1:1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 t="str">
        <f>IF(data[[#This Row],[description_override]]="",data[[#This Row],[Description_GPT]],data[[#This Row],[description_override]])</f>
        <v>Health Care</v>
      </c>
    </row>
    <row r="17" spans="1:11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 t="str">
        <f>IF(data[[#This Row],[description_override]]="",data[[#This Row],[Description_GPT]],data[[#This Row],[description_override]])</f>
        <v>Utilities</v>
      </c>
    </row>
    <row r="18" spans="1:11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 t="str">
        <f>IF(data[[#This Row],[description_override]]="",data[[#This Row],[Description_GPT]],data[[#This Row],[description_override]])</f>
        <v>Staples</v>
      </c>
    </row>
    <row r="19" spans="1:11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 t="str">
        <f>IF(data[[#This Row],[description_override]]="",data[[#This Row],[Description_GPT]],data[[#This Row],[description_override]])</f>
        <v>iShares U.S. Real Estate ETF</v>
      </c>
    </row>
    <row r="20" spans="1:11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 t="str">
        <f>IF(data[[#This Row],[description_override]]="",data[[#This Row],[Description_GPT]],data[[#This Row],[description_override]])</f>
        <v>Vanguard Real Estate ETF</v>
      </c>
    </row>
    <row r="21" spans="1:11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 t="str">
        <f>IF(data[[#This Row],[description_override]]="",data[[#This Row],[Description_GPT]],data[[#This Row],[description_override]])</f>
        <v>AI</v>
      </c>
    </row>
    <row r="22" spans="1:11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 t="str">
        <f>IF(data[[#This Row],[description_override]]="",data[[#This Row],[Description_GPT]],data[[#This Row],[description_override]])</f>
        <v>Clean Energy</v>
      </c>
    </row>
    <row r="23" spans="1:11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 t="str">
        <f>IF(data[[#This Row],[description_override]]="",data[[#This Row],[Description_GPT]],data[[#This Row],[description_override]])</f>
        <v>Preferred</v>
      </c>
    </row>
    <row r="24" spans="1:11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 t="str">
        <f>IF(data[[#This Row],[description_override]]="",data[[#This Row],[Description_GPT]],data[[#This Row],[description_override]])</f>
        <v>Eurostoxx 50</v>
      </c>
    </row>
    <row r="25" spans="1:11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 t="str">
        <f>IF(data[[#This Row],[description_override]]="",data[[#This Row],[Description_GPT]],data[[#This Row],[description_override]])</f>
        <v>Eurostoxx Banks</v>
      </c>
    </row>
    <row r="26" spans="1:11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 t="str">
        <f>IF(data[[#This Row],[description_override]]="",data[[#This Row],[Description_GPT]],data[[#This Row],[description_override]])</f>
        <v>iShares FTSE United Kingdom ETF</v>
      </c>
    </row>
    <row r="27" spans="1:11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 t="str">
        <f>IF(data[[#This Row],[description_override]]="",data[[#This Row],[Description_GPT]],data[[#This Row],[description_override]])</f>
        <v>DAX (Germany)</v>
      </c>
    </row>
    <row r="28" spans="1:11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 t="str">
        <f>IF(data[[#This Row],[description_override]]="",data[[#This Row],[Description_GPT]],data[[#This Row],[description_override]])</f>
        <v>iShares MSCI Canada ETF</v>
      </c>
    </row>
    <row r="29" spans="1:11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 t="str">
        <f>IF(data[[#This Row],[description_override]]="",data[[#This Row],[Description_GPT]],data[[#This Row],[description_override]])</f>
        <v>FTSE MIB (Italy)</v>
      </c>
    </row>
    <row r="30" spans="1:11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 t="str">
        <f>IF(data[[#This Row],[description_override]]="",data[[#This Row],[Description_GPT]],data[[#This Row],[description_override]])</f>
        <v>CAC 40 (France)</v>
      </c>
    </row>
    <row r="31" spans="1:11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 t="str">
        <f>IF(data[[#This Row],[description_override]]="",data[[#This Row],[Description_GPT]],data[[#This Row],[description_override]])</f>
        <v>iShares MSCI Italy ETF</v>
      </c>
    </row>
    <row r="32" spans="1:11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 t="str">
        <f>IF(data[[#This Row],[description_override]]="",data[[#This Row],[Description_GPT]],data[[#This Row],[description_override]])</f>
        <v>IBEX 35 (Spain)</v>
      </c>
    </row>
    <row r="33" spans="1:11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 t="str">
        <f>IF(data[[#This Row],[description_override]]="",data[[#This Row],[Description_GPT]],data[[#This Row],[description_override]])</f>
        <v>iShares MSCI Spain ETF</v>
      </c>
    </row>
    <row r="34" spans="1:11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 t="str">
        <f>IF(data[[#This Row],[description_override]]="",data[[#This Row],[Description_GPT]],data[[#This Row],[description_override]])</f>
        <v>Nikkei 225</v>
      </c>
    </row>
    <row r="35" spans="1:11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1</v>
      </c>
      <c r="I35" s="4">
        <v>0</v>
      </c>
      <c r="J35" s="4">
        <v>0</v>
      </c>
      <c r="K35" s="4" t="str">
        <f>IF(data[[#This Row],[description_override]]="",data[[#This Row],[Description_GPT]],data[[#This Row],[description_override]])</f>
        <v>TOPIX</v>
      </c>
    </row>
    <row r="36" spans="1:11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 t="str">
        <f>IF(data[[#This Row],[description_override]]="",data[[#This Row],[Description_GPT]],data[[#This Row],[description_override]])</f>
        <v>iShares China Large-Cap ETF</v>
      </c>
    </row>
    <row r="37" spans="1:11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 t="str">
        <f>IF(data[[#This Row],[description_override]]="",data[[#This Row],[Description_GPT]],data[[#This Row],[description_override]])</f>
        <v>Xtrackers Harvest CSI 300 China A-Shares ETF</v>
      </c>
    </row>
    <row r="38" spans="1:11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 t="str">
        <f>IF(data[[#This Row],[description_override]]="",data[[#This Row],[Description_GPT]],data[[#This Row],[description_override]])</f>
        <v>KraneShares CSI China Internet ETF</v>
      </c>
    </row>
    <row r="39" spans="1:11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/>
      <c r="J39" s="4"/>
      <c r="K39" s="4">
        <f>IF(data[[#This Row],[description_override]]="",data[[#This Row],[Description_GPT]],data[[#This Row],[description_override]])</f>
        <v>0</v>
      </c>
    </row>
    <row r="40" spans="1:11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 t="str">
        <f>IF(data[[#This Row],[description_override]]="",data[[#This Row],[Description_GPT]],data[[#This Row],[description_override]])</f>
        <v>iShares iBoxx $ Investment Grade Corporate Bond ETF</v>
      </c>
    </row>
    <row r="41" spans="1:11" x14ac:dyDescent="0.3">
      <c r="A41" s="4" t="s">
        <v>46</v>
      </c>
      <c r="B41" s="4" t="s">
        <v>40</v>
      </c>
      <c r="C41" s="4" t="s">
        <v>447</v>
      </c>
      <c r="D41" s="4"/>
      <c r="E41" s="4"/>
      <c r="F41" s="4"/>
      <c r="G41" s="4"/>
      <c r="H41" s="4">
        <v>1</v>
      </c>
      <c r="I41" s="4">
        <v>0</v>
      </c>
      <c r="J41" s="4">
        <v>0</v>
      </c>
      <c r="K41" s="4">
        <f>IF(data[[#This Row],[description_override]]="",data[[#This Row],[Description_GPT]],data[[#This Row],[description_override]])</f>
        <v>0</v>
      </c>
    </row>
    <row r="42" spans="1:11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 t="str">
        <f>IF(data[[#This Row],[description_override]]="",data[[#This Row],[Description_GPT]],data[[#This Row],[description_override]])</f>
        <v>iShares iBoxx $ High Yield Corporate Bond ETF</v>
      </c>
    </row>
    <row r="43" spans="1:11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0</v>
      </c>
      <c r="I43" s="4">
        <v>0</v>
      </c>
      <c r="J43" s="4">
        <v>0</v>
      </c>
      <c r="K43" s="4">
        <f>IF(data[[#This Row],[description_override]]="",data[[#This Row],[Description_GPT]],data[[#This Row],[description_override]])</f>
        <v>0</v>
      </c>
    </row>
    <row r="44" spans="1:11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f>IF(data[[#This Row],[description_override]]="",data[[#This Row],[Description_GPT]],data[[#This Row],[description_override]])</f>
        <v>0</v>
      </c>
    </row>
    <row r="45" spans="1:11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f>IF(data[[#This Row],[description_override]]="",data[[#This Row],[Description_GPT]],data[[#This Row],[description_override]])</f>
        <v>0</v>
      </c>
    </row>
    <row r="46" spans="1:11" x14ac:dyDescent="0.3">
      <c r="A46" s="4" t="s">
        <v>128</v>
      </c>
      <c r="B46" s="4" t="s">
        <v>40</v>
      </c>
      <c r="C46" s="4" t="s">
        <v>51</v>
      </c>
      <c r="D46" s="4" t="s">
        <v>236</v>
      </c>
      <c r="E46" s="4"/>
      <c r="F46" s="4" t="s">
        <v>52</v>
      </c>
      <c r="G46" s="4" t="s">
        <v>129</v>
      </c>
      <c r="H46" s="4">
        <v>1</v>
      </c>
      <c r="I46" s="4">
        <v>0</v>
      </c>
      <c r="J46" s="4">
        <v>0</v>
      </c>
      <c r="K46" s="4" t="str">
        <f>IF(data[[#This Row],[description_override]]="",data[[#This Row],[Description_GPT]],data[[#This Row],[description_override]])</f>
        <v>iShares 1-3 Year Treasury Bond ETF</v>
      </c>
    </row>
    <row r="47" spans="1:11" x14ac:dyDescent="0.3">
      <c r="A47" s="4" t="s">
        <v>128</v>
      </c>
      <c r="B47" s="4" t="s">
        <v>40</v>
      </c>
      <c r="C47" s="4" t="s">
        <v>126</v>
      </c>
      <c r="D47" s="4" t="s">
        <v>237</v>
      </c>
      <c r="E47" s="4"/>
      <c r="F47" s="4" t="s">
        <v>127</v>
      </c>
      <c r="G47" s="4" t="s">
        <v>130</v>
      </c>
      <c r="H47" s="4">
        <v>1</v>
      </c>
      <c r="I47" s="4">
        <v>0</v>
      </c>
      <c r="J47" s="4">
        <v>0</v>
      </c>
      <c r="K47" s="4" t="str">
        <f>IF(data[[#This Row],[description_override]]="",data[[#This Row],[Description_GPT]],data[[#This Row],[description_override]])</f>
        <v>iShares 3-7 Year Treasury Bond ETF</v>
      </c>
    </row>
    <row r="48" spans="1:11" x14ac:dyDescent="0.3">
      <c r="A48" s="4" t="s">
        <v>128</v>
      </c>
      <c r="B48" s="4" t="s">
        <v>40</v>
      </c>
      <c r="C48" s="4" t="s">
        <v>131</v>
      </c>
      <c r="D48" s="4" t="s">
        <v>238</v>
      </c>
      <c r="E48" s="4"/>
      <c r="F48" s="4" t="s">
        <v>132</v>
      </c>
      <c r="G48" s="4" t="s">
        <v>133</v>
      </c>
      <c r="H48" s="4">
        <v>1</v>
      </c>
      <c r="I48" s="4">
        <v>1</v>
      </c>
      <c r="J48" s="4">
        <v>0</v>
      </c>
      <c r="K48" s="4" t="str">
        <f>IF(data[[#This Row],[description_override]]="",data[[#This Row],[Description_GPT]],data[[#This Row],[description_override]])</f>
        <v>iShares 7-10 Year Treasury Bond ETF</v>
      </c>
    </row>
    <row r="49" spans="1:11" x14ac:dyDescent="0.3">
      <c r="A49" s="4" t="s">
        <v>128</v>
      </c>
      <c r="B49" s="4" t="s">
        <v>40</v>
      </c>
      <c r="C49" s="4" t="s">
        <v>49</v>
      </c>
      <c r="D49" s="4" t="s">
        <v>240</v>
      </c>
      <c r="E49" s="4"/>
      <c r="F49" s="4" t="s">
        <v>50</v>
      </c>
      <c r="G49" s="4" t="s">
        <v>134</v>
      </c>
      <c r="H49" s="4">
        <v>1</v>
      </c>
      <c r="I49" s="4">
        <v>0</v>
      </c>
      <c r="J49" s="4">
        <v>0</v>
      </c>
      <c r="K49" s="4" t="str">
        <f>IF(data[[#This Row],[description_override]]="",data[[#This Row],[Description_GPT]],data[[#This Row],[description_override]])</f>
        <v>iShares 20+ Year Treasury Bond ETF</v>
      </c>
    </row>
    <row r="50" spans="1:11" x14ac:dyDescent="0.3">
      <c r="A50" s="4" t="s">
        <v>128</v>
      </c>
      <c r="B50" s="4" t="s">
        <v>40</v>
      </c>
      <c r="C50" s="4" t="s">
        <v>135</v>
      </c>
      <c r="D50" s="4"/>
      <c r="E50" s="4"/>
      <c r="F50" s="4" t="s">
        <v>136</v>
      </c>
      <c r="G50" s="4" t="s">
        <v>137</v>
      </c>
      <c r="H50" s="4">
        <v>1</v>
      </c>
      <c r="I50" s="4">
        <v>0</v>
      </c>
      <c r="J50" s="4">
        <v>0</v>
      </c>
      <c r="K50" s="4" t="str">
        <f>IF(data[[#This Row],[description_override]]="",data[[#This Row],[Description_GPT]],data[[#This Row],[description_override]])</f>
        <v>iShares TIPS Bond ETF</v>
      </c>
    </row>
    <row r="51" spans="1:11" x14ac:dyDescent="0.3">
      <c r="A51" s="4" t="s">
        <v>128</v>
      </c>
      <c r="B51" s="4" t="s">
        <v>40</v>
      </c>
      <c r="C51" s="4" t="s">
        <v>344</v>
      </c>
      <c r="D51" s="4"/>
      <c r="E51" s="4"/>
      <c r="F51" s="4"/>
      <c r="G51" s="4"/>
      <c r="H51" s="4">
        <v>1</v>
      </c>
      <c r="I51" s="4">
        <v>0</v>
      </c>
      <c r="J51" s="4">
        <v>0</v>
      </c>
      <c r="K51" s="4"/>
    </row>
    <row r="52" spans="1:11" x14ac:dyDescent="0.3">
      <c r="A52" s="4" t="s">
        <v>128</v>
      </c>
      <c r="B52" s="4" t="s">
        <v>40</v>
      </c>
      <c r="C52" s="4" t="s">
        <v>53</v>
      </c>
      <c r="D52" s="4"/>
      <c r="E52" s="4"/>
      <c r="F52" s="4" t="s">
        <v>54</v>
      </c>
      <c r="G52" s="4" t="s">
        <v>105</v>
      </c>
      <c r="H52" s="4">
        <v>0</v>
      </c>
      <c r="I52" s="4">
        <v>0</v>
      </c>
      <c r="J52" s="4">
        <v>0</v>
      </c>
      <c r="K52" s="4" t="str">
        <f>IF(data[[#This Row],[description_override]]="",data[[#This Row],[Description_GPT]],data[[#This Row],[description_override]])</f>
        <v>iShares MBS ETF</v>
      </c>
    </row>
    <row r="53" spans="1:11" x14ac:dyDescent="0.3">
      <c r="A53" s="4" t="s">
        <v>128</v>
      </c>
      <c r="B53" s="4" t="s">
        <v>40</v>
      </c>
      <c r="C53" s="4" t="s">
        <v>14</v>
      </c>
      <c r="D53" s="4"/>
      <c r="E53" s="4"/>
      <c r="F53" t="s">
        <v>152</v>
      </c>
      <c r="G53" s="4" t="s">
        <v>153</v>
      </c>
      <c r="H53" s="4">
        <v>0</v>
      </c>
      <c r="I53" s="4">
        <v>0</v>
      </c>
      <c r="J53" s="4">
        <v>0</v>
      </c>
      <c r="K53" s="4" t="str">
        <f>IF(data[[#This Row],[description_override]]="",data[[#This Row],[Description_GPT]],data[[#This Row],[description_override]])</f>
        <v>Simplify Mortgage Backed Securities ETF</v>
      </c>
    </row>
    <row r="54" spans="1:11" x14ac:dyDescent="0.3">
      <c r="A54" s="4" t="s">
        <v>128</v>
      </c>
      <c r="B54" s="4" t="s">
        <v>40</v>
      </c>
      <c r="C54" s="4" t="s">
        <v>15</v>
      </c>
      <c r="D54" s="4"/>
      <c r="E54" s="4"/>
      <c r="F54" s="4" t="s">
        <v>55</v>
      </c>
      <c r="G54" s="4" t="s">
        <v>106</v>
      </c>
      <c r="H54" s="4">
        <v>1</v>
      </c>
      <c r="I54" s="4">
        <v>0</v>
      </c>
      <c r="J54" s="4">
        <v>0</v>
      </c>
      <c r="K54" s="4" t="str">
        <f>IF(data[[#This Row],[description_override]]="",data[[#This Row],[Description_GPT]],data[[#This Row],[description_override]])</f>
        <v>AGNC Investment Corp.</v>
      </c>
    </row>
    <row r="55" spans="1:11" x14ac:dyDescent="0.3">
      <c r="A55" s="4" t="s">
        <v>128</v>
      </c>
      <c r="B55" s="4" t="s">
        <v>40</v>
      </c>
      <c r="C55" s="4" t="s">
        <v>346</v>
      </c>
      <c r="D55" s="4"/>
      <c r="E55" s="4"/>
      <c r="F55" s="4"/>
      <c r="G55" s="4"/>
      <c r="H55" s="4">
        <v>1</v>
      </c>
      <c r="I55" s="4">
        <v>0</v>
      </c>
      <c r="J55" s="4">
        <v>0</v>
      </c>
      <c r="K55" s="4">
        <f>IF(data[[#This Row],[description_override]]="",data[[#This Row],[Description_GPT]],data[[#This Row],[description_override]])</f>
        <v>0</v>
      </c>
    </row>
    <row r="56" spans="1:11" x14ac:dyDescent="0.3">
      <c r="A56" s="4" t="s">
        <v>128</v>
      </c>
      <c r="B56" s="4" t="s">
        <v>40</v>
      </c>
      <c r="C56" s="4" t="s">
        <v>345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f>IF(data[[#This Row],[description_override]]="",data[[#This Row],[Description_GPT]],data[[#This Row],[description_override]])</f>
        <v>0</v>
      </c>
    </row>
    <row r="57" spans="1:11" x14ac:dyDescent="0.3">
      <c r="A57" s="4" t="s">
        <v>128</v>
      </c>
      <c r="B57" s="4" t="s">
        <v>74</v>
      </c>
      <c r="C57" s="4" t="s">
        <v>97</v>
      </c>
      <c r="D57" s="4"/>
      <c r="E57" s="4"/>
      <c r="F57" s="4" t="s">
        <v>98</v>
      </c>
      <c r="G57" s="4" t="s">
        <v>124</v>
      </c>
      <c r="H57" s="4">
        <v>1</v>
      </c>
      <c r="I57" s="4">
        <v>0</v>
      </c>
      <c r="J57" s="4">
        <v>0</v>
      </c>
      <c r="K57" s="4" t="str">
        <f>IF(data[[#This Row],[description_override]]="",data[[#This Row],[Description_GPT]],data[[#This Row],[description_override]])</f>
        <v>iShares J.P. Morgan USD Emerging Markets Bond ETF</v>
      </c>
    </row>
    <row r="58" spans="1:11" x14ac:dyDescent="0.3">
      <c r="A58" s="4" t="s">
        <v>128</v>
      </c>
      <c r="B58" s="4" t="s">
        <v>74</v>
      </c>
      <c r="C58" s="4" t="s">
        <v>349</v>
      </c>
      <c r="D58" s="4"/>
      <c r="E58" s="4"/>
      <c r="F58" s="4"/>
      <c r="G58" s="4"/>
      <c r="H58" s="4">
        <v>0</v>
      </c>
      <c r="I58" s="4">
        <v>0</v>
      </c>
      <c r="J58" s="4">
        <v>0</v>
      </c>
      <c r="K58" s="4">
        <f>IF(data[[#This Row],[description_override]]="",data[[#This Row],[Description_GPT]],data[[#This Row],[description_override]])</f>
        <v>0</v>
      </c>
    </row>
    <row r="59" spans="1:11" x14ac:dyDescent="0.3">
      <c r="A59" s="4" t="s">
        <v>128</v>
      </c>
      <c r="B59" t="s">
        <v>74</v>
      </c>
      <c r="C59" t="s">
        <v>75</v>
      </c>
      <c r="F59" t="s">
        <v>76</v>
      </c>
      <c r="G59" t="s">
        <v>114</v>
      </c>
      <c r="H59" s="4">
        <v>0</v>
      </c>
      <c r="I59" s="4">
        <v>0</v>
      </c>
      <c r="J59" s="4">
        <v>0</v>
      </c>
      <c r="K59" s="4" t="str">
        <f>IF(data[[#This Row],[description_override]]="",data[[#This Row],[Description_GPT]],data[[#This Row],[description_override]])</f>
        <v>WisdomTree Emerging Markets Local Debt Fund</v>
      </c>
    </row>
    <row r="60" spans="1:11" x14ac:dyDescent="0.3">
      <c r="A60" s="4" t="s">
        <v>128</v>
      </c>
      <c r="B60" s="4" t="s">
        <v>74</v>
      </c>
      <c r="C60" s="4" t="s">
        <v>99</v>
      </c>
      <c r="D60" s="4"/>
      <c r="E60" s="4"/>
      <c r="F60" s="4" t="s">
        <v>100</v>
      </c>
      <c r="G60" s="4" t="s">
        <v>125</v>
      </c>
      <c r="H60" s="4">
        <v>0</v>
      </c>
      <c r="I60" s="4">
        <v>0</v>
      </c>
      <c r="J60" s="4">
        <v>0</v>
      </c>
      <c r="K60" s="4" t="str">
        <f>IF(data[[#This Row],[description_override]]="",data[[#This Row],[Description_GPT]],data[[#This Row],[description_override]])</f>
        <v>iShares International Government Bonds ETF</v>
      </c>
    </row>
    <row r="61" spans="1:11" x14ac:dyDescent="0.3">
      <c r="A61" s="4" t="s">
        <v>56</v>
      </c>
      <c r="B61" s="4" t="s">
        <v>40</v>
      </c>
      <c r="C61" s="4" t="s">
        <v>57</v>
      </c>
      <c r="D61" s="4"/>
      <c r="E61" s="4"/>
      <c r="F61" s="4" t="s">
        <v>58</v>
      </c>
      <c r="G61" s="4" t="s">
        <v>107</v>
      </c>
      <c r="H61" s="4">
        <v>1</v>
      </c>
      <c r="I61" s="4">
        <v>0</v>
      </c>
      <c r="J61" s="4">
        <v>0</v>
      </c>
      <c r="K61" s="4" t="str">
        <f>IF(data[[#This Row],[description_override]]="",data[[#This Row],[Description_GPT]],data[[#This Row],[description_override]])</f>
        <v>SPDR Gold Shares</v>
      </c>
    </row>
    <row r="62" spans="1:11" x14ac:dyDescent="0.3">
      <c r="A62" s="4" t="s">
        <v>56</v>
      </c>
      <c r="B62" s="4" t="s">
        <v>40</v>
      </c>
      <c r="C62" s="4" t="s">
        <v>59</v>
      </c>
      <c r="D62" s="4"/>
      <c r="E62" s="4"/>
      <c r="F62" s="4" t="s">
        <v>60</v>
      </c>
      <c r="G62" s="4" t="s">
        <v>108</v>
      </c>
      <c r="H62" s="4">
        <v>1</v>
      </c>
      <c r="I62" s="4">
        <v>0</v>
      </c>
      <c r="J62" s="4">
        <v>0</v>
      </c>
      <c r="K62" s="4" t="str">
        <f>IF(data[[#This Row],[description_override]]="",data[[#This Row],[Description_GPT]],data[[#This Row],[description_override]])</f>
        <v>iShares Silver Trust</v>
      </c>
    </row>
    <row r="63" spans="1:11" x14ac:dyDescent="0.3">
      <c r="A63" s="4" t="s">
        <v>56</v>
      </c>
      <c r="B63" s="4" t="s">
        <v>40</v>
      </c>
      <c r="C63" s="4" t="s">
        <v>61</v>
      </c>
      <c r="D63" s="4"/>
      <c r="E63" s="4"/>
      <c r="F63" s="4" t="s">
        <v>62</v>
      </c>
      <c r="G63" s="4" t="s">
        <v>109</v>
      </c>
      <c r="H63" s="4">
        <v>1</v>
      </c>
      <c r="I63" s="4">
        <v>0</v>
      </c>
      <c r="J63" s="4">
        <v>0</v>
      </c>
      <c r="K63" s="4" t="str">
        <f>IF(data[[#This Row],[description_override]]="",data[[#This Row],[Description_GPT]],data[[#This Row],[description_override]])</f>
        <v>United States Oil Fund</v>
      </c>
    </row>
    <row r="64" spans="1:11" x14ac:dyDescent="0.3">
      <c r="A64" s="4" t="s">
        <v>56</v>
      </c>
      <c r="B64" s="4" t="s">
        <v>40</v>
      </c>
      <c r="C64" s="4" t="s">
        <v>63</v>
      </c>
      <c r="D64" s="4"/>
      <c r="E64" s="4"/>
      <c r="F64" s="4" t="s">
        <v>64</v>
      </c>
      <c r="G64" s="4" t="s">
        <v>110</v>
      </c>
      <c r="H64" s="4">
        <v>0</v>
      </c>
      <c r="I64" s="4">
        <v>0</v>
      </c>
      <c r="J64" s="4">
        <v>0</v>
      </c>
      <c r="K64" s="4" t="str">
        <f>IF(data[[#This Row],[description_override]]="",data[[#This Row],[Description_GPT]],data[[#This Row],[description_override]])</f>
        <v>Invesco DB Commodity Index Tracking Fund</v>
      </c>
    </row>
    <row r="65" spans="1:13" x14ac:dyDescent="0.3">
      <c r="A65" s="4" t="s">
        <v>65</v>
      </c>
      <c r="B65" s="4" t="s">
        <v>40</v>
      </c>
      <c r="C65" s="4" t="s">
        <v>66</v>
      </c>
      <c r="D65" s="4"/>
      <c r="E65" s="4"/>
      <c r="F65" s="4" t="s">
        <v>67</v>
      </c>
      <c r="G65" s="4" t="s">
        <v>111</v>
      </c>
      <c r="H65" s="4">
        <v>1</v>
      </c>
      <c r="I65" s="4">
        <v>0</v>
      </c>
      <c r="J65" s="4">
        <v>0</v>
      </c>
      <c r="K65" s="4" t="str">
        <f>IF(data[[#This Row],[description_override]]="",data[[#This Row],[Description_GPT]],data[[#This Row],[description_override]])</f>
        <v>Invesco DB US Dollar Index Bullish Fund</v>
      </c>
    </row>
    <row r="66" spans="1:13" x14ac:dyDescent="0.3">
      <c r="A66" s="4" t="s">
        <v>65</v>
      </c>
      <c r="B66" s="4" t="s">
        <v>68</v>
      </c>
      <c r="C66" s="4" t="s">
        <v>69</v>
      </c>
      <c r="D66" s="4"/>
      <c r="E66" s="4"/>
      <c r="F66" s="4" t="s">
        <v>70</v>
      </c>
      <c r="G66" s="4" t="s">
        <v>112</v>
      </c>
      <c r="H66" s="4">
        <v>1</v>
      </c>
      <c r="I66" s="4">
        <v>0</v>
      </c>
      <c r="J66" s="4">
        <v>0</v>
      </c>
      <c r="K66" s="4" t="str">
        <f>IF(data[[#This Row],[description_override]]="",data[[#This Row],[Description_GPT]],data[[#This Row],[description_override]])</f>
        <v>Invesco CurrencyShares Euro Trust</v>
      </c>
    </row>
    <row r="67" spans="1:13" x14ac:dyDescent="0.3">
      <c r="A67" t="s">
        <v>65</v>
      </c>
      <c r="B67" t="s">
        <v>71</v>
      </c>
      <c r="C67" t="s">
        <v>72</v>
      </c>
      <c r="F67" t="s">
        <v>73</v>
      </c>
      <c r="G67" t="s">
        <v>113</v>
      </c>
      <c r="H67" s="4">
        <v>1</v>
      </c>
      <c r="I67" s="4">
        <v>0</v>
      </c>
      <c r="J67" s="4">
        <v>0</v>
      </c>
      <c r="K67" s="4" t="str">
        <f>IF(data[[#This Row],[description_override]]="",data[[#This Row],[Description_GPT]],data[[#This Row],[description_override]])</f>
        <v>Invesco CurrencyShares Japanese Yen Trust</v>
      </c>
    </row>
    <row r="68" spans="1:13" x14ac:dyDescent="0.3">
      <c r="A68" s="4" t="s">
        <v>446</v>
      </c>
      <c r="B68" s="4" t="s">
        <v>40</v>
      </c>
      <c r="C68" s="4" t="s">
        <v>429</v>
      </c>
      <c r="D68" s="4"/>
      <c r="E68" s="4"/>
      <c r="F68" s="4"/>
      <c r="G68" s="4"/>
      <c r="H68" s="4">
        <v>1</v>
      </c>
      <c r="I68" s="4">
        <v>1</v>
      </c>
      <c r="J68" s="4">
        <v>0</v>
      </c>
      <c r="K68" s="4">
        <f>IF(data[[#This Row],[description_override]]="",data[[#This Row],[Description_GPT]],data[[#This Row],[description_override]])</f>
        <v>0</v>
      </c>
      <c r="M68" t="b" cm="1">
        <f t="array" ref="M68:M138">MOD(_xlfn.SEQUENCE(ROWS(data[])),3)=1</f>
        <v>1</v>
      </c>
    </row>
    <row r="69" spans="1:13" x14ac:dyDescent="0.3">
      <c r="A69" s="4" t="s">
        <v>444</v>
      </c>
      <c r="B69" s="4" t="s">
        <v>40</v>
      </c>
      <c r="C69" s="4" t="s">
        <v>430</v>
      </c>
      <c r="D69" s="4"/>
      <c r="E69" s="4"/>
      <c r="F69" s="4"/>
      <c r="G69" s="4"/>
      <c r="H69" s="4">
        <v>1</v>
      </c>
      <c r="I69" s="4">
        <v>1</v>
      </c>
      <c r="J69" s="4">
        <v>1</v>
      </c>
      <c r="K69" s="4">
        <f>IF(data[[#This Row],[description_override]]="",data[[#This Row],[Description_GPT]],data[[#This Row],[description_override]])</f>
        <v>0</v>
      </c>
      <c r="M69" t="b">
        <v>0</v>
      </c>
    </row>
    <row r="70" spans="1:13" x14ac:dyDescent="0.3">
      <c r="A70" s="4" t="s">
        <v>444</v>
      </c>
      <c r="B70" s="4" t="s">
        <v>40</v>
      </c>
      <c r="C70" s="4" t="s">
        <v>439</v>
      </c>
      <c r="D70" s="4"/>
      <c r="E70" s="4"/>
      <c r="F70" s="4"/>
      <c r="G70" s="4"/>
      <c r="H70" s="4">
        <v>1</v>
      </c>
      <c r="I70" s="4">
        <v>1</v>
      </c>
      <c r="J70" s="4">
        <v>1</v>
      </c>
      <c r="K70" s="4">
        <f>IF(data[[#This Row],[description_override]]="",data[[#This Row],[Description_GPT]],data[[#This Row],[description_override]])</f>
        <v>0</v>
      </c>
      <c r="M70" t="b">
        <v>0</v>
      </c>
    </row>
    <row r="71" spans="1:13" x14ac:dyDescent="0.3">
      <c r="A71" s="4" t="s">
        <v>444</v>
      </c>
      <c r="B71" s="4" t="s">
        <v>40</v>
      </c>
      <c r="C71" s="4" t="s">
        <v>421</v>
      </c>
      <c r="D71" s="4"/>
      <c r="E71" s="4"/>
      <c r="F71" s="4"/>
      <c r="G71" s="4"/>
      <c r="H71" s="4">
        <v>1</v>
      </c>
      <c r="I71" s="4">
        <v>1</v>
      </c>
      <c r="J71" s="4">
        <v>1</v>
      </c>
      <c r="K71" s="4">
        <f>IF(data[[#This Row],[description_override]]="",data[[#This Row],[Description_GPT]],data[[#This Row],[description_override]])</f>
        <v>0</v>
      </c>
      <c r="M71" t="b">
        <v>1</v>
      </c>
    </row>
    <row r="72" spans="1:13" x14ac:dyDescent="0.3">
      <c r="A72" s="4" t="s">
        <v>444</v>
      </c>
      <c r="B72" s="4" t="s">
        <v>40</v>
      </c>
      <c r="C72" s="4" t="s">
        <v>450</v>
      </c>
      <c r="D72" s="4"/>
      <c r="E72" s="4"/>
      <c r="F72" s="4"/>
      <c r="G72" s="4"/>
      <c r="H72" s="4">
        <v>1</v>
      </c>
      <c r="I72" s="4">
        <v>1</v>
      </c>
      <c r="J72" s="4">
        <v>1</v>
      </c>
      <c r="K72" s="4">
        <f>IF(data[[#This Row],[description_override]]="",data[[#This Row],[Description_GPT]],data[[#This Row],[description_override]])</f>
        <v>0</v>
      </c>
      <c r="L72" s="2"/>
      <c r="M72" t="b">
        <v>0</v>
      </c>
    </row>
    <row r="73" spans="1:13" x14ac:dyDescent="0.3">
      <c r="M73" t="b">
        <v>0</v>
      </c>
    </row>
    <row r="74" spans="1:13" x14ac:dyDescent="0.3">
      <c r="M74" t="b">
        <v>1</v>
      </c>
    </row>
    <row r="75" spans="1:13" x14ac:dyDescent="0.3">
      <c r="M75" t="b">
        <v>0</v>
      </c>
    </row>
    <row r="76" spans="1:13" x14ac:dyDescent="0.3">
      <c r="M76" t="b">
        <v>0</v>
      </c>
    </row>
    <row r="77" spans="1:13" x14ac:dyDescent="0.3">
      <c r="M77" t="b">
        <v>1</v>
      </c>
    </row>
    <row r="78" spans="1:13" x14ac:dyDescent="0.3">
      <c r="M78" t="b">
        <v>0</v>
      </c>
    </row>
    <row r="79" spans="1:13" x14ac:dyDescent="0.3">
      <c r="M79" t="b">
        <v>0</v>
      </c>
    </row>
    <row r="80" spans="1:13" x14ac:dyDescent="0.3">
      <c r="M80" t="b">
        <v>1</v>
      </c>
    </row>
    <row r="81" spans="13:13" x14ac:dyDescent="0.3">
      <c r="M81" t="b">
        <v>0</v>
      </c>
    </row>
    <row r="82" spans="13:13" x14ac:dyDescent="0.3">
      <c r="M82" t="b">
        <v>0</v>
      </c>
    </row>
    <row r="83" spans="13:13" x14ac:dyDescent="0.3">
      <c r="M83" t="b">
        <v>1</v>
      </c>
    </row>
    <row r="84" spans="13:13" x14ac:dyDescent="0.3">
      <c r="M84" t="b">
        <v>0</v>
      </c>
    </row>
    <row r="85" spans="13:13" x14ac:dyDescent="0.3">
      <c r="M85" t="b">
        <v>0</v>
      </c>
    </row>
    <row r="86" spans="13:13" x14ac:dyDescent="0.3">
      <c r="M86" t="b">
        <v>1</v>
      </c>
    </row>
    <row r="87" spans="13:13" x14ac:dyDescent="0.3">
      <c r="M87" t="b">
        <v>0</v>
      </c>
    </row>
    <row r="88" spans="13:13" x14ac:dyDescent="0.3">
      <c r="M88" t="b">
        <v>0</v>
      </c>
    </row>
    <row r="89" spans="13:13" x14ac:dyDescent="0.3">
      <c r="M89" t="b">
        <v>1</v>
      </c>
    </row>
    <row r="90" spans="13:13" x14ac:dyDescent="0.3">
      <c r="M90" t="b">
        <v>0</v>
      </c>
    </row>
    <row r="91" spans="13:13" x14ac:dyDescent="0.3">
      <c r="M91" t="b">
        <v>0</v>
      </c>
    </row>
    <row r="92" spans="13:13" x14ac:dyDescent="0.3">
      <c r="M92" t="b">
        <v>1</v>
      </c>
    </row>
    <row r="93" spans="13:13" x14ac:dyDescent="0.3">
      <c r="M93" t="b">
        <v>0</v>
      </c>
    </row>
    <row r="94" spans="13:13" x14ac:dyDescent="0.3">
      <c r="M94" t="b">
        <v>0</v>
      </c>
    </row>
    <row r="95" spans="13:13" x14ac:dyDescent="0.3">
      <c r="M95" t="b">
        <v>1</v>
      </c>
    </row>
    <row r="96" spans="13:13" x14ac:dyDescent="0.3">
      <c r="M96" t="b">
        <v>0</v>
      </c>
    </row>
    <row r="97" spans="13:13" x14ac:dyDescent="0.3">
      <c r="M97" t="b">
        <v>0</v>
      </c>
    </row>
    <row r="98" spans="13:13" x14ac:dyDescent="0.3">
      <c r="M98" t="b">
        <v>1</v>
      </c>
    </row>
    <row r="99" spans="13:13" x14ac:dyDescent="0.3">
      <c r="M99" t="b">
        <v>0</v>
      </c>
    </row>
    <row r="100" spans="13:13" x14ac:dyDescent="0.3">
      <c r="M100" t="b">
        <v>0</v>
      </c>
    </row>
    <row r="101" spans="13:13" x14ac:dyDescent="0.3">
      <c r="M101" t="b">
        <v>1</v>
      </c>
    </row>
    <row r="102" spans="13:13" x14ac:dyDescent="0.3">
      <c r="M102" t="b">
        <v>0</v>
      </c>
    </row>
    <row r="103" spans="13:13" x14ac:dyDescent="0.3">
      <c r="M103" t="b">
        <v>0</v>
      </c>
    </row>
    <row r="104" spans="13:13" x14ac:dyDescent="0.3">
      <c r="M104" t="b">
        <v>1</v>
      </c>
    </row>
    <row r="105" spans="13:13" x14ac:dyDescent="0.3">
      <c r="M105" t="b">
        <v>0</v>
      </c>
    </row>
    <row r="106" spans="13:13" x14ac:dyDescent="0.3">
      <c r="M106" t="b">
        <v>0</v>
      </c>
    </row>
    <row r="107" spans="13:13" x14ac:dyDescent="0.3">
      <c r="M107" t="b">
        <v>1</v>
      </c>
    </row>
    <row r="108" spans="13:13" x14ac:dyDescent="0.3">
      <c r="M108" t="b">
        <v>0</v>
      </c>
    </row>
    <row r="109" spans="13:13" x14ac:dyDescent="0.3">
      <c r="M109" t="b">
        <v>0</v>
      </c>
    </row>
    <row r="110" spans="13:13" x14ac:dyDescent="0.3">
      <c r="M110" t="b">
        <v>1</v>
      </c>
    </row>
    <row r="111" spans="13:13" x14ac:dyDescent="0.3">
      <c r="M111" t="b">
        <v>0</v>
      </c>
    </row>
    <row r="112" spans="13:13" x14ac:dyDescent="0.3">
      <c r="M112" t="b">
        <v>0</v>
      </c>
    </row>
    <row r="113" spans="13:13" x14ac:dyDescent="0.3">
      <c r="M113" t="b">
        <v>1</v>
      </c>
    </row>
    <row r="114" spans="13:13" x14ac:dyDescent="0.3">
      <c r="M114" t="b">
        <v>0</v>
      </c>
    </row>
    <row r="115" spans="13:13" x14ac:dyDescent="0.3">
      <c r="M115" t="b">
        <v>0</v>
      </c>
    </row>
    <row r="116" spans="13:13" x14ac:dyDescent="0.3">
      <c r="M116" t="b">
        <v>1</v>
      </c>
    </row>
    <row r="117" spans="13:13" x14ac:dyDescent="0.3">
      <c r="M117" t="b">
        <v>0</v>
      </c>
    </row>
    <row r="118" spans="13:13" x14ac:dyDescent="0.3">
      <c r="M118" t="b">
        <v>0</v>
      </c>
    </row>
    <row r="119" spans="13:13" x14ac:dyDescent="0.3">
      <c r="M119" t="b">
        <v>1</v>
      </c>
    </row>
    <row r="120" spans="13:13" x14ac:dyDescent="0.3">
      <c r="M120" t="b">
        <v>0</v>
      </c>
    </row>
    <row r="121" spans="13:13" x14ac:dyDescent="0.3">
      <c r="M121" t="b">
        <v>0</v>
      </c>
    </row>
    <row r="122" spans="13:13" x14ac:dyDescent="0.3">
      <c r="M122" t="b">
        <v>1</v>
      </c>
    </row>
    <row r="123" spans="13:13" x14ac:dyDescent="0.3">
      <c r="M123" t="b">
        <v>0</v>
      </c>
    </row>
    <row r="124" spans="13:13" x14ac:dyDescent="0.3">
      <c r="M124" t="b">
        <v>0</v>
      </c>
    </row>
    <row r="125" spans="13:13" x14ac:dyDescent="0.3">
      <c r="M125" t="b">
        <v>1</v>
      </c>
    </row>
    <row r="126" spans="13:13" x14ac:dyDescent="0.3">
      <c r="M126" t="b">
        <v>0</v>
      </c>
    </row>
    <row r="127" spans="13:13" x14ac:dyDescent="0.3">
      <c r="M127" t="b">
        <v>0</v>
      </c>
    </row>
    <row r="128" spans="13:13" x14ac:dyDescent="0.3">
      <c r="M128" t="b">
        <v>1</v>
      </c>
    </row>
    <row r="129" spans="13:13" x14ac:dyDescent="0.3">
      <c r="M129" t="b">
        <v>0</v>
      </c>
    </row>
    <row r="130" spans="13:13" x14ac:dyDescent="0.3">
      <c r="M130" t="b">
        <v>0</v>
      </c>
    </row>
    <row r="131" spans="13:13" x14ac:dyDescent="0.3">
      <c r="M131" t="b">
        <v>1</v>
      </c>
    </row>
    <row r="132" spans="13:13" x14ac:dyDescent="0.3">
      <c r="M132" t="b">
        <v>0</v>
      </c>
    </row>
    <row r="133" spans="13:13" x14ac:dyDescent="0.3">
      <c r="M133" t="b">
        <v>0</v>
      </c>
    </row>
    <row r="134" spans="13:13" x14ac:dyDescent="0.3">
      <c r="M134" t="b">
        <v>1</v>
      </c>
    </row>
    <row r="135" spans="13:13" x14ac:dyDescent="0.3">
      <c r="M135" t="b">
        <v>0</v>
      </c>
    </row>
    <row r="136" spans="13:13" x14ac:dyDescent="0.3">
      <c r="M136" t="b">
        <v>0</v>
      </c>
    </row>
    <row r="137" spans="13:13" x14ac:dyDescent="0.3">
      <c r="M137" t="b">
        <v>1</v>
      </c>
    </row>
    <row r="138" spans="13:13" x14ac:dyDescent="0.3">
      <c r="M138" t="b">
        <v>0</v>
      </c>
    </row>
  </sheetData>
  <phoneticPr fontId="2" type="noConversion"/>
  <conditionalFormatting sqref="A2:K72">
    <cfRule type="expression" dxfId="0" priority="1">
      <formula>$M2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dimension ref="A1:F60"/>
  <sheetViews>
    <sheetView showGridLines="0" topLeftCell="A28" workbookViewId="0">
      <selection activeCell="A59" sqref="A59"/>
    </sheetView>
  </sheetViews>
  <sheetFormatPr defaultRowHeight="14.4" x14ac:dyDescent="0.3"/>
  <cols>
    <col min="6" max="6" width="44.21875" bestFit="1" customWidth="1"/>
  </cols>
  <sheetData>
    <row r="1" spans="1:6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</row>
    <row r="2" spans="1:6" x14ac:dyDescent="0.3">
      <c r="A2" t="str" cm="1">
        <f t="array" ref="A2:A60">_xlfn._xlws.FILTER(data[factor_name],data[Active])</f>
        <v>SPY</v>
      </c>
      <c r="B2" t="str" cm="1">
        <f t="array" ref="B2:F60">INDEX(data[],_xlfn.XMATCH(_xlfn.ANCHORARRAY(A2),data[factor_name]),_xlfn.XMATCH(B1:F1,data[#Headers]))</f>
        <v>Equities</v>
      </c>
      <c r="C2" t="str">
        <v>USD</v>
      </c>
      <c r="D2">
        <v>1</v>
      </c>
      <c r="E2">
        <v>0</v>
      </c>
      <c r="F2" t="str">
        <v>S&amp;P 500</v>
      </c>
    </row>
    <row r="3" spans="1:6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</row>
    <row r="4" spans="1:6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</row>
    <row r="5" spans="1:6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</row>
    <row r="6" spans="1:6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</row>
    <row r="7" spans="1:6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</row>
    <row r="8" spans="1:6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</row>
    <row r="9" spans="1:6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</row>
    <row r="10" spans="1:6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</row>
    <row r="11" spans="1:6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</row>
    <row r="12" spans="1:6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</row>
    <row r="13" spans="1:6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</row>
    <row r="14" spans="1:6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</row>
    <row r="15" spans="1:6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</row>
    <row r="16" spans="1:6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</row>
    <row r="17" spans="1:6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</row>
    <row r="18" spans="1:6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</row>
    <row r="19" spans="1:6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</row>
    <row r="20" spans="1:6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</row>
    <row r="21" spans="1:6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</row>
    <row r="22" spans="1:6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</row>
    <row r="23" spans="1:6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</row>
    <row r="24" spans="1:6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</row>
    <row r="25" spans="1:6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</row>
    <row r="26" spans="1:6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</row>
    <row r="27" spans="1:6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</row>
    <row r="28" spans="1:6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</row>
    <row r="29" spans="1:6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</row>
    <row r="30" spans="1:6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</row>
    <row r="31" spans="1:6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</row>
    <row r="32" spans="1:6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</row>
    <row r="33" spans="1:6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</row>
    <row r="34" spans="1:6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</row>
    <row r="35" spans="1:6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</row>
    <row r="36" spans="1:6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</row>
    <row r="37" spans="1:6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</row>
    <row r="38" spans="1:6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</row>
    <row r="39" spans="1:6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</row>
    <row r="40" spans="1:6" x14ac:dyDescent="0.3">
      <c r="A40" t="str">
        <v>SHY</v>
      </c>
      <c r="B40" t="str">
        <v>Rates</v>
      </c>
      <c r="C40" t="str">
        <v>USD</v>
      </c>
      <c r="D40">
        <v>0</v>
      </c>
      <c r="E40">
        <v>0</v>
      </c>
      <c r="F40" t="str">
        <v>iShares 1-3 Year Treasury Bond ETF</v>
      </c>
    </row>
    <row r="41" spans="1:6" x14ac:dyDescent="0.3">
      <c r="A41" t="str">
        <v>IEI</v>
      </c>
      <c r="B41" t="str">
        <v>Rates</v>
      </c>
      <c r="C41" t="str">
        <v>USD</v>
      </c>
      <c r="D41">
        <v>0</v>
      </c>
      <c r="E41">
        <v>0</v>
      </c>
      <c r="F41" t="str">
        <v>iShares 3-7 Year Treasury Bond ETF</v>
      </c>
    </row>
    <row r="42" spans="1:6" x14ac:dyDescent="0.3">
      <c r="A42" t="str">
        <v>IEF</v>
      </c>
      <c r="B42" t="str">
        <v>Rates</v>
      </c>
      <c r="C42" t="str">
        <v>USD</v>
      </c>
      <c r="D42">
        <v>1</v>
      </c>
      <c r="E42">
        <v>0</v>
      </c>
      <c r="F42" t="str">
        <v>iShares 7-10 Year Treasury Bond ETF</v>
      </c>
    </row>
    <row r="43" spans="1:6" x14ac:dyDescent="0.3">
      <c r="A43" t="str">
        <v>TLT</v>
      </c>
      <c r="B43" t="str">
        <v>Rates</v>
      </c>
      <c r="C43" t="str">
        <v>USD</v>
      </c>
      <c r="D43">
        <v>0</v>
      </c>
      <c r="E43">
        <v>0</v>
      </c>
      <c r="F43" t="str">
        <v>iShares 20+ Year Treasury Bond ETF</v>
      </c>
    </row>
    <row r="44" spans="1:6" x14ac:dyDescent="0.3">
      <c r="A44" t="str">
        <v>TIP</v>
      </c>
      <c r="B44" t="str">
        <v>Rates</v>
      </c>
      <c r="C44" t="str">
        <v>USD</v>
      </c>
      <c r="D44">
        <v>0</v>
      </c>
      <c r="E44">
        <v>0</v>
      </c>
      <c r="F44" t="str">
        <v>iShares TIPS Bond ETF</v>
      </c>
    </row>
    <row r="45" spans="1:6" x14ac:dyDescent="0.3">
      <c r="A45" t="str">
        <v>VTIP</v>
      </c>
      <c r="B45" t="str">
        <v>Rates</v>
      </c>
      <c r="C45" t="str">
        <v>USD</v>
      </c>
      <c r="D45">
        <v>0</v>
      </c>
      <c r="E45">
        <v>0</v>
      </c>
      <c r="F45">
        <v>0</v>
      </c>
    </row>
    <row r="46" spans="1:6" x14ac:dyDescent="0.3">
      <c r="A46" t="str">
        <v>AGNC</v>
      </c>
      <c r="B46" t="str">
        <v>Rates</v>
      </c>
      <c r="C46" t="str">
        <v>USD</v>
      </c>
      <c r="D46">
        <v>0</v>
      </c>
      <c r="E46">
        <v>0</v>
      </c>
      <c r="F46" t="str">
        <v>AGNC Investment Corp.</v>
      </c>
    </row>
    <row r="47" spans="1:6" x14ac:dyDescent="0.3">
      <c r="A47" t="str">
        <v>VMBS</v>
      </c>
      <c r="B47" t="str">
        <v>Rates</v>
      </c>
      <c r="C47" t="str">
        <v>USD</v>
      </c>
      <c r="D47">
        <v>0</v>
      </c>
      <c r="E47">
        <v>0</v>
      </c>
      <c r="F47">
        <v>0</v>
      </c>
    </row>
    <row r="48" spans="1:6" x14ac:dyDescent="0.3">
      <c r="A48" t="str">
        <v>CMBS</v>
      </c>
      <c r="B48" t="str">
        <v>Rates</v>
      </c>
      <c r="C48" t="str">
        <v>USD</v>
      </c>
      <c r="D48">
        <v>0</v>
      </c>
      <c r="E48">
        <v>0</v>
      </c>
      <c r="F48">
        <v>0</v>
      </c>
    </row>
    <row r="49" spans="1:6" x14ac:dyDescent="0.3">
      <c r="A49" t="str">
        <v>EMB</v>
      </c>
      <c r="B49" t="str">
        <v>Rates</v>
      </c>
      <c r="C49" t="str">
        <v>EM</v>
      </c>
      <c r="D49">
        <v>0</v>
      </c>
      <c r="E49">
        <v>0</v>
      </c>
      <c r="F49" t="str">
        <v>iShares J.P. Morgan USD Emerging Markets Bond ETF</v>
      </c>
    </row>
    <row r="50" spans="1:6" x14ac:dyDescent="0.3">
      <c r="A50" t="str">
        <v>GLD</v>
      </c>
      <c r="B50" t="str">
        <v>Commodities</v>
      </c>
      <c r="C50" t="str">
        <v>USD</v>
      </c>
      <c r="D50">
        <v>0</v>
      </c>
      <c r="E50">
        <v>0</v>
      </c>
      <c r="F50" t="str">
        <v>SPDR Gold Shares</v>
      </c>
    </row>
    <row r="51" spans="1:6" x14ac:dyDescent="0.3">
      <c r="A51" t="str">
        <v>SLV</v>
      </c>
      <c r="B51" t="str">
        <v>Commodities</v>
      </c>
      <c r="C51" t="str">
        <v>USD</v>
      </c>
      <c r="D51">
        <v>0</v>
      </c>
      <c r="E51">
        <v>0</v>
      </c>
      <c r="F51" t="str">
        <v>iShares Silver Trust</v>
      </c>
    </row>
    <row r="52" spans="1:6" x14ac:dyDescent="0.3">
      <c r="A52" t="str">
        <v>USO</v>
      </c>
      <c r="B52" t="str">
        <v>Commodities</v>
      </c>
      <c r="C52" t="str">
        <v>USD</v>
      </c>
      <c r="D52">
        <v>0</v>
      </c>
      <c r="E52">
        <v>0</v>
      </c>
      <c r="F52" t="str">
        <v>United States Oil Fund</v>
      </c>
    </row>
    <row r="53" spans="1:6" x14ac:dyDescent="0.3">
      <c r="A53" t="str">
        <v>UUP</v>
      </c>
      <c r="B53" t="str">
        <v>Currencies</v>
      </c>
      <c r="C53" t="str">
        <v>USD</v>
      </c>
      <c r="D53">
        <v>0</v>
      </c>
      <c r="E53">
        <v>0</v>
      </c>
      <c r="F53" t="str">
        <v>Invesco DB US Dollar Index Bullish Fund</v>
      </c>
    </row>
    <row r="54" spans="1:6" x14ac:dyDescent="0.3">
      <c r="A54" t="str">
        <v>FXE</v>
      </c>
      <c r="B54" t="str">
        <v>Currencies</v>
      </c>
      <c r="C54" t="str">
        <v>EUR</v>
      </c>
      <c r="D54">
        <v>0</v>
      </c>
      <c r="E54">
        <v>0</v>
      </c>
      <c r="F54" t="str">
        <v>Invesco CurrencyShares Euro Trust</v>
      </c>
    </row>
    <row r="55" spans="1:6" x14ac:dyDescent="0.3">
      <c r="A55" t="str">
        <v>FXY</v>
      </c>
      <c r="B55" t="str">
        <v>Currencies</v>
      </c>
      <c r="C55" t="str">
        <v>JPY</v>
      </c>
      <c r="D55">
        <v>0</v>
      </c>
      <c r="E55">
        <v>0</v>
      </c>
      <c r="F55" t="str">
        <v>Invesco CurrencyShares Japanese Yen Trust</v>
      </c>
    </row>
    <row r="56" spans="1:6" x14ac:dyDescent="0.3">
      <c r="A56" t="str">
        <v>MWTIX</v>
      </c>
      <c r="B56" t="str">
        <v>Portfolio</v>
      </c>
      <c r="C56" t="str">
        <v>USD</v>
      </c>
      <c r="D56">
        <v>1</v>
      </c>
      <c r="E56">
        <v>0</v>
      </c>
      <c r="F56">
        <v>0</v>
      </c>
    </row>
    <row r="57" spans="1:6" x14ac:dyDescent="0.3">
      <c r="A57" t="str">
        <v>TRUMP</v>
      </c>
      <c r="B57" t="str">
        <v>Theme</v>
      </c>
      <c r="C57" t="str">
        <v>USD</v>
      </c>
      <c r="D57">
        <v>1</v>
      </c>
      <c r="E57">
        <v>1</v>
      </c>
      <c r="F57">
        <v>0</v>
      </c>
    </row>
    <row r="58" spans="1:6" x14ac:dyDescent="0.3">
      <c r="A58" t="str">
        <v>FED</v>
      </c>
      <c r="B58" t="str">
        <v>Theme</v>
      </c>
      <c r="C58" t="str">
        <v>USD</v>
      </c>
      <c r="D58">
        <v>1</v>
      </c>
      <c r="E58">
        <v>1</v>
      </c>
      <c r="F58">
        <v>0</v>
      </c>
    </row>
    <row r="59" spans="1:6" x14ac:dyDescent="0.3">
      <c r="A59" t="str">
        <v>AI</v>
      </c>
      <c r="B59" t="str">
        <v>Theme</v>
      </c>
      <c r="C59" t="str">
        <v>USD</v>
      </c>
      <c r="D59">
        <v>1</v>
      </c>
      <c r="E59">
        <v>1</v>
      </c>
      <c r="F59">
        <v>0</v>
      </c>
    </row>
    <row r="60" spans="1:6" x14ac:dyDescent="0.3">
      <c r="A60" t="str">
        <v>GEOPOLITICS</v>
      </c>
      <c r="B60" t="str">
        <v>Theme</v>
      </c>
      <c r="C60" t="str">
        <v>USD</v>
      </c>
      <c r="D60">
        <v>1</v>
      </c>
      <c r="E60">
        <v>1</v>
      </c>
      <c r="F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dimension ref="A1:E56"/>
  <sheetViews>
    <sheetView showGridLines="0" workbookViewId="0">
      <selection activeCell="A2" sqref="A2"/>
    </sheetView>
  </sheetViews>
  <sheetFormatPr defaultRowHeight="14.4" x14ac:dyDescent="0.3"/>
  <cols>
    <col min="5" max="5" width="44.2187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56">_xlfn._xlws.FILTER(data[factor_name],data[Active]*NOT(data[composite]))</f>
        <v>SPY</v>
      </c>
      <c r="B2" t="str" cm="1">
        <f t="array" ref="B2:E56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TPX</v>
      </c>
      <c r="B30" t="str">
        <v>Equities</v>
      </c>
      <c r="C30" t="str">
        <v>JPY</v>
      </c>
      <c r="D30">
        <v>0</v>
      </c>
      <c r="E30" t="str">
        <v>TOPIX</v>
      </c>
    </row>
    <row r="31" spans="1:5" x14ac:dyDescent="0.3">
      <c r="A31" t="str">
        <v>FXI</v>
      </c>
      <c r="B31" t="str">
        <v>Equities</v>
      </c>
      <c r="C31" t="str">
        <v>CNH</v>
      </c>
      <c r="D31">
        <v>0</v>
      </c>
      <c r="E31" t="str">
        <v>iShares China Large-Cap ETF</v>
      </c>
    </row>
    <row r="32" spans="1:5" x14ac:dyDescent="0.3">
      <c r="A32" t="str">
        <v>ASHR</v>
      </c>
      <c r="B32" t="str">
        <v>Equities</v>
      </c>
      <c r="C32" t="str">
        <v>CNH</v>
      </c>
      <c r="D32">
        <v>0</v>
      </c>
      <c r="E32" t="str">
        <v>Xtrackers Harvest CSI 300 China A-Shares ETF</v>
      </c>
    </row>
    <row r="33" spans="1:5" x14ac:dyDescent="0.3">
      <c r="A33" t="str">
        <v>KWEB</v>
      </c>
      <c r="B33" t="str">
        <v>Equities</v>
      </c>
      <c r="C33" t="str">
        <v>CNH</v>
      </c>
      <c r="D33">
        <v>0</v>
      </c>
      <c r="E33" t="str">
        <v>KraneShares CSI China Internet ETF</v>
      </c>
    </row>
    <row r="34" spans="1:5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</row>
    <row r="35" spans="1:5" x14ac:dyDescent="0.3">
      <c r="A35" t="str">
        <v>LQD</v>
      </c>
      <c r="B35" t="str">
        <v>Credit</v>
      </c>
      <c r="C35" t="str">
        <v>USD</v>
      </c>
      <c r="D35">
        <v>0</v>
      </c>
      <c r="E35" t="str">
        <v>iShares iBoxx $ Investment Grade Corporate Bond ETF</v>
      </c>
    </row>
    <row r="36" spans="1:5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</row>
    <row r="37" spans="1:5" x14ac:dyDescent="0.3">
      <c r="A37" t="str">
        <v>HYG</v>
      </c>
      <c r="B37" t="str">
        <v>Credit</v>
      </c>
      <c r="C37" t="str">
        <v>USD</v>
      </c>
      <c r="D37">
        <v>0</v>
      </c>
      <c r="E37" t="str">
        <v>iShares iBoxx $ High Yield Corporate Bond ETF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SHY</v>
      </c>
      <c r="B40" t="str">
        <v>Rates</v>
      </c>
      <c r="C40" t="str">
        <v>USD</v>
      </c>
      <c r="D40">
        <v>0</v>
      </c>
      <c r="E40" t="str">
        <v>iShares 1-3 Year Treasury Bond ETF</v>
      </c>
    </row>
    <row r="41" spans="1:5" x14ac:dyDescent="0.3">
      <c r="A41" t="str">
        <v>IEI</v>
      </c>
      <c r="B41" t="str">
        <v>Rates</v>
      </c>
      <c r="C41" t="str">
        <v>USD</v>
      </c>
      <c r="D41">
        <v>0</v>
      </c>
      <c r="E41" t="str">
        <v>iShares 3-7 Year Treasury Bond ETF</v>
      </c>
    </row>
    <row r="42" spans="1:5" x14ac:dyDescent="0.3">
      <c r="A42" t="str">
        <v>IEF</v>
      </c>
      <c r="B42" t="str">
        <v>Rates</v>
      </c>
      <c r="C42" t="str">
        <v>USD</v>
      </c>
      <c r="D42">
        <v>1</v>
      </c>
      <c r="E42" t="str">
        <v>iShares 7-10 Year Treasury Bond ETF</v>
      </c>
    </row>
    <row r="43" spans="1:5" x14ac:dyDescent="0.3">
      <c r="A43" t="str">
        <v>TLT</v>
      </c>
      <c r="B43" t="str">
        <v>Rates</v>
      </c>
      <c r="C43" t="str">
        <v>USD</v>
      </c>
      <c r="D43">
        <v>0</v>
      </c>
      <c r="E43" t="str">
        <v>iShares 20+ Year Treasury Bond ETF</v>
      </c>
    </row>
    <row r="44" spans="1:5" x14ac:dyDescent="0.3">
      <c r="A44" t="str">
        <v>TIP</v>
      </c>
      <c r="B44" t="str">
        <v>Rates</v>
      </c>
      <c r="C44" t="str">
        <v>USD</v>
      </c>
      <c r="D44">
        <v>0</v>
      </c>
      <c r="E44" t="str">
        <v>iShares TIPS Bond ETF</v>
      </c>
    </row>
    <row r="45" spans="1:5" x14ac:dyDescent="0.3">
      <c r="A45" t="str">
        <v>VTIP</v>
      </c>
      <c r="B45" t="str">
        <v>Rates</v>
      </c>
      <c r="C45" t="str">
        <v>USD</v>
      </c>
      <c r="D45">
        <v>0</v>
      </c>
      <c r="E45">
        <v>0</v>
      </c>
    </row>
    <row r="46" spans="1:5" x14ac:dyDescent="0.3">
      <c r="A46" t="str">
        <v>AGNC</v>
      </c>
      <c r="B46" t="str">
        <v>Rates</v>
      </c>
      <c r="C46" t="str">
        <v>USD</v>
      </c>
      <c r="D46">
        <v>0</v>
      </c>
      <c r="E46" t="str">
        <v>AGNC Investment Corp.</v>
      </c>
    </row>
    <row r="47" spans="1:5" x14ac:dyDescent="0.3">
      <c r="A47" t="str">
        <v>VMBS</v>
      </c>
      <c r="B47" t="str">
        <v>Rates</v>
      </c>
      <c r="C47" t="str">
        <v>USD</v>
      </c>
      <c r="D47">
        <v>0</v>
      </c>
      <c r="E47">
        <v>0</v>
      </c>
    </row>
    <row r="48" spans="1:5" x14ac:dyDescent="0.3">
      <c r="A48" t="str">
        <v>CMBS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EMB</v>
      </c>
      <c r="B49" t="str">
        <v>Rates</v>
      </c>
      <c r="C49" t="str">
        <v>EM</v>
      </c>
      <c r="D49">
        <v>0</v>
      </c>
      <c r="E49" t="str">
        <v>iShares J.P. Morgan USD Emerging Markets Bond ETF</v>
      </c>
    </row>
    <row r="50" spans="1:5" x14ac:dyDescent="0.3">
      <c r="A50" t="str">
        <v>GLD</v>
      </c>
      <c r="B50" t="str">
        <v>Commodities</v>
      </c>
      <c r="C50" t="str">
        <v>USD</v>
      </c>
      <c r="D50">
        <v>0</v>
      </c>
      <c r="E50" t="str">
        <v>SPDR Gold Shares</v>
      </c>
    </row>
    <row r="51" spans="1:5" x14ac:dyDescent="0.3">
      <c r="A51" t="str">
        <v>SLV</v>
      </c>
      <c r="B51" t="str">
        <v>Commodities</v>
      </c>
      <c r="C51" t="str">
        <v>USD</v>
      </c>
      <c r="D51">
        <v>0</v>
      </c>
      <c r="E51" t="str">
        <v>iShares Silver Trust</v>
      </c>
    </row>
    <row r="52" spans="1:5" x14ac:dyDescent="0.3">
      <c r="A52" t="str">
        <v>USO</v>
      </c>
      <c r="B52" t="str">
        <v>Commodities</v>
      </c>
      <c r="C52" t="str">
        <v>USD</v>
      </c>
      <c r="D52">
        <v>0</v>
      </c>
      <c r="E52" t="str">
        <v>United States Oil Fund</v>
      </c>
    </row>
    <row r="53" spans="1:5" x14ac:dyDescent="0.3">
      <c r="A53" t="str">
        <v>UUP</v>
      </c>
      <c r="B53" t="str">
        <v>Currencies</v>
      </c>
      <c r="C53" t="str">
        <v>USD</v>
      </c>
      <c r="D53">
        <v>0</v>
      </c>
      <c r="E53" t="str">
        <v>Invesco DB US Dollar Index Bullish Fund</v>
      </c>
    </row>
    <row r="54" spans="1:5" x14ac:dyDescent="0.3">
      <c r="A54" t="str">
        <v>FXE</v>
      </c>
      <c r="B54" t="str">
        <v>Currencies</v>
      </c>
      <c r="C54" t="str">
        <v>EUR</v>
      </c>
      <c r="D54">
        <v>0</v>
      </c>
      <c r="E54" t="str">
        <v>Invesco CurrencyShares Euro Trust</v>
      </c>
    </row>
    <row r="55" spans="1:5" x14ac:dyDescent="0.3">
      <c r="A55" t="str">
        <v>FXY</v>
      </c>
      <c r="B55" t="str">
        <v>Currencies</v>
      </c>
      <c r="C55" t="str">
        <v>JPY</v>
      </c>
      <c r="D55">
        <v>0</v>
      </c>
      <c r="E55" t="str">
        <v>Invesco CurrencyShares Japanese Yen Trust</v>
      </c>
    </row>
    <row r="56" spans="1:5" x14ac:dyDescent="0.3">
      <c r="A56" t="str">
        <v>MWTIX</v>
      </c>
      <c r="B56" t="str">
        <v>Portfolio</v>
      </c>
      <c r="C56" t="str">
        <v>USD</v>
      </c>
      <c r="D56">
        <v>1</v>
      </c>
      <c r="E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dimension ref="A1:C9"/>
  <sheetViews>
    <sheetView showGridLines="0" workbookViewId="0">
      <selection activeCell="B7" sqref="B7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dimension ref="A1:D9"/>
  <sheetViews>
    <sheetView showGridLines="0" workbookViewId="0">
      <selection activeCell="A8" sqref="A8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dimension ref="A1:M74"/>
  <sheetViews>
    <sheetView showGridLines="0" topLeftCell="A9" workbookViewId="0">
      <selection activeCell="A24" sqref="A24:I25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2187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dcterms:created xsi:type="dcterms:W3CDTF">2024-10-16T14:15:12Z</dcterms:created>
  <dcterms:modified xsi:type="dcterms:W3CDTF">2024-11-22T02:37:20Z</dcterms:modified>
</cp:coreProperties>
</file>