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BeautySingh\Desktop\Excel Tutorial\Portfolio Projects\Call Centre Analysis\"/>
    </mc:Choice>
  </mc:AlternateContent>
  <xr:revisionPtr revIDLastSave="0" documentId="13_ncr:1_{23E05265-A0F8-4BA2-8805-27B447511A81}" xr6:coauthVersionLast="47" xr6:coauthVersionMax="47" xr10:uidLastSave="{00000000-0000-0000-0000-000000000000}"/>
  <bookViews>
    <workbookView xWindow="-108" yWindow="-108" windowWidth="23256" windowHeight="12456" activeTab="1" xr2:uid="{2E38D5A3-5FA3-4071-86D7-FF39ED87298A}"/>
  </bookViews>
  <sheets>
    <sheet name="Data" sheetId="2" r:id="rId1"/>
    <sheet name="Call Centre Dashboard" sheetId="5" r:id="rId2"/>
    <sheet name="Pivots" sheetId="4" r:id="rId3"/>
    <sheet name="Sheet6" sheetId="6" r:id="rId4"/>
  </sheets>
  <definedNames>
    <definedName name="_xlcn.WorksheetConnection_Callcentredataset.xlsxcalls1" hidden="1">calls[]</definedName>
    <definedName name="_xlcn.WorksheetConnection_Callcentredataset.xlsxcustomers1" hidden="1">customers[]</definedName>
    <definedName name="Slicer_FY">#N/A</definedName>
    <definedName name="Slicer_Representative">#N/A</definedName>
  </definedNames>
  <calcPr calcId="191029"/>
  <pivotCaches>
    <pivotCache cacheId="202" r:id="rId5"/>
    <pivotCache cacheId="205" r:id="rId6"/>
    <pivotCache cacheId="208" r:id="rId7"/>
    <pivotCache cacheId="223" r:id="rId8"/>
    <pivotCache cacheId="226" r:id="rId9"/>
    <pivotCache cacheId="232" r:id="rId10"/>
    <pivotCache cacheId="235" r:id="rId11"/>
    <pivotCache cacheId="238" r:id="rId12"/>
    <pivotCache cacheId="241" r:id="rId13"/>
    <pivotCache cacheId="244" r:id="rId14"/>
  </pivotCaches>
  <extLst>
    <ext xmlns:x14="http://schemas.microsoft.com/office/spreadsheetml/2009/9/main" uri="{876F7934-8845-4945-9796-88D515C7AA90}">
      <x14:pivotCaches>
        <pivotCache cacheId="10" r:id="rId15"/>
        <pivotCache cacheId="11" r:id="rId16"/>
      </x14:pivotCaches>
    </ext>
    <ext xmlns:x14="http://schemas.microsoft.com/office/spreadsheetml/2009/9/main" uri="{BBE1A952-AA13-448e-AADC-164F8A28A991}">
      <x14:slicerCaches>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Call centre dataset.xlsx!customers"/>
          <x15:modelTable id="calls" name="calls" connection="WorksheetConnection_Call centre datase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8" i="5" l="1" a="1"/>
  <c r="P18" i="5" s="1"/>
  <c r="O19" i="5" a="1"/>
  <c r="O19" i="5" s="1"/>
  <c r="H39" i="4"/>
  <c r="E42" i="4" a="1"/>
  <c r="E42" i="4" s="1"/>
  <c r="F54" i="4" s="1"/>
  <c r="J53" i="4" s="1"/>
  <c r="F57" i="4" s="1"/>
  <c r="B9" i="5" s="1"/>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J2" i="2" a="1"/>
  <c r="J2" i="2" s="1"/>
  <c r="J3" i="2" a="1"/>
  <c r="J3" i="2" s="1"/>
  <c r="J4" i="2" a="1"/>
  <c r="J4" i="2" s="1"/>
  <c r="J5" i="2" a="1"/>
  <c r="J5" i="2" s="1"/>
  <c r="J6" i="2" a="1"/>
  <c r="J6" i="2" s="1"/>
  <c r="J7" i="2" a="1"/>
  <c r="J7" i="2" s="1"/>
  <c r="J8" i="2" a="1"/>
  <c r="J8" i="2" s="1"/>
  <c r="J9" i="2" a="1"/>
  <c r="J9" i="2" s="1"/>
  <c r="J10" i="2" a="1"/>
  <c r="J10" i="2" s="1"/>
  <c r="J11" i="2" a="1"/>
  <c r="J11" i="2" s="1"/>
  <c r="J12" i="2" a="1"/>
  <c r="J12" i="2" s="1"/>
  <c r="J13" i="2" a="1"/>
  <c r="J13" i="2" s="1"/>
  <c r="J14" i="2" a="1"/>
  <c r="J14" i="2" s="1"/>
  <c r="J15" i="2" a="1"/>
  <c r="J15" i="2" s="1"/>
  <c r="J16" i="2" a="1"/>
  <c r="J16" i="2" s="1"/>
  <c r="J17" i="2" a="1"/>
  <c r="J17" i="2" s="1"/>
  <c r="J18" i="2" a="1"/>
  <c r="J18" i="2" s="1"/>
  <c r="J19" i="2" a="1"/>
  <c r="J19" i="2" s="1"/>
  <c r="J20" i="2" a="1"/>
  <c r="J20" i="2" s="1"/>
  <c r="J21" i="2" a="1"/>
  <c r="J21" i="2" s="1"/>
  <c r="J22" i="2" a="1"/>
  <c r="J22" i="2" s="1"/>
  <c r="J23" i="2" a="1"/>
  <c r="J23" i="2" s="1"/>
  <c r="J24" i="2" a="1"/>
  <c r="J24" i="2" s="1"/>
  <c r="J25" i="2" a="1"/>
  <c r="J25" i="2" s="1"/>
  <c r="J26" i="2" a="1"/>
  <c r="J26" i="2" s="1"/>
  <c r="J27" i="2" a="1"/>
  <c r="J27" i="2" s="1"/>
  <c r="J28" i="2" a="1"/>
  <c r="J28" i="2" s="1"/>
  <c r="J29" i="2" a="1"/>
  <c r="J29" i="2" s="1"/>
  <c r="J30" i="2" a="1"/>
  <c r="J30" i="2" s="1"/>
  <c r="J31" i="2" a="1"/>
  <c r="J31" i="2" s="1"/>
  <c r="J32" i="2" a="1"/>
  <c r="J32" i="2" s="1"/>
  <c r="J33" i="2" a="1"/>
  <c r="J33" i="2" s="1"/>
  <c r="J34" i="2" a="1"/>
  <c r="J34" i="2" s="1"/>
  <c r="J35" i="2" a="1"/>
  <c r="J35" i="2" s="1"/>
  <c r="J36" i="2" a="1"/>
  <c r="J36" i="2" s="1"/>
  <c r="J37" i="2" a="1"/>
  <c r="J37" i="2" s="1"/>
  <c r="J38" i="2" a="1"/>
  <c r="J38" i="2" s="1"/>
  <c r="J39" i="2" a="1"/>
  <c r="J39" i="2" s="1"/>
  <c r="J40" i="2" a="1"/>
  <c r="J40" i="2" s="1"/>
  <c r="J41" i="2" a="1"/>
  <c r="J41" i="2" s="1"/>
  <c r="J42" i="2" a="1"/>
  <c r="J42" i="2" s="1"/>
  <c r="J43" i="2" a="1"/>
  <c r="J43" i="2" s="1"/>
  <c r="J44" i="2" a="1"/>
  <c r="J44" i="2" s="1"/>
  <c r="J45" i="2" a="1"/>
  <c r="J45" i="2" s="1"/>
  <c r="J46" i="2" a="1"/>
  <c r="J46" i="2" s="1"/>
  <c r="J47" i="2" a="1"/>
  <c r="J47" i="2" s="1"/>
  <c r="J48" i="2" a="1"/>
  <c r="J48" i="2" s="1"/>
  <c r="J49" i="2" a="1"/>
  <c r="J49" i="2" s="1"/>
  <c r="J50" i="2" a="1"/>
  <c r="J50" i="2" s="1"/>
  <c r="J51" i="2" a="1"/>
  <c r="J51" i="2" s="1"/>
  <c r="J52" i="2" a="1"/>
  <c r="J52" i="2" s="1"/>
  <c r="J53" i="2" a="1"/>
  <c r="J53" i="2" s="1"/>
  <c r="J54" i="2" a="1"/>
  <c r="J54" i="2" s="1"/>
  <c r="J55" i="2" a="1"/>
  <c r="J55" i="2" s="1"/>
  <c r="J56" i="2" a="1"/>
  <c r="J56" i="2" s="1"/>
  <c r="J57" i="2" a="1"/>
  <c r="J57" i="2" s="1"/>
  <c r="J58" i="2" a="1"/>
  <c r="J58" i="2" s="1"/>
  <c r="J59" i="2" a="1"/>
  <c r="J59" i="2" s="1"/>
  <c r="J60" i="2" a="1"/>
  <c r="J60" i="2" s="1"/>
  <c r="J61" i="2" a="1"/>
  <c r="J61" i="2" s="1"/>
  <c r="J62" i="2" a="1"/>
  <c r="J62" i="2" s="1"/>
  <c r="J63" i="2" a="1"/>
  <c r="J63" i="2" s="1"/>
  <c r="J64" i="2" a="1"/>
  <c r="J64" i="2" s="1"/>
  <c r="J65" i="2" a="1"/>
  <c r="J65" i="2" s="1"/>
  <c r="J66" i="2" a="1"/>
  <c r="J66" i="2" s="1"/>
  <c r="J67" i="2" a="1"/>
  <c r="J67" i="2" s="1"/>
  <c r="J68" i="2" a="1"/>
  <c r="J68" i="2" s="1"/>
  <c r="J69" i="2" a="1"/>
  <c r="J69" i="2" s="1"/>
  <c r="J70" i="2" a="1"/>
  <c r="J70" i="2" s="1"/>
  <c r="J71" i="2" a="1"/>
  <c r="J71" i="2" s="1"/>
  <c r="J72" i="2" a="1"/>
  <c r="J72" i="2" s="1"/>
  <c r="J73" i="2" a="1"/>
  <c r="J73" i="2" s="1"/>
  <c r="J74" i="2" a="1"/>
  <c r="J74" i="2" s="1"/>
  <c r="J75" i="2" a="1"/>
  <c r="J75" i="2" s="1"/>
  <c r="J76" i="2" a="1"/>
  <c r="J76" i="2" s="1"/>
  <c r="J77" i="2" a="1"/>
  <c r="J77" i="2" s="1"/>
  <c r="J78" i="2" a="1"/>
  <c r="J78" i="2" s="1"/>
  <c r="J79" i="2" a="1"/>
  <c r="J79" i="2" s="1"/>
  <c r="J80" i="2" a="1"/>
  <c r="J80" i="2" s="1"/>
  <c r="J81" i="2" a="1"/>
  <c r="J81" i="2" s="1"/>
  <c r="J82" i="2" a="1"/>
  <c r="J82" i="2" s="1"/>
  <c r="J83" i="2" a="1"/>
  <c r="J83" i="2" s="1"/>
  <c r="J84" i="2" a="1"/>
  <c r="J84" i="2" s="1"/>
  <c r="J85" i="2" a="1"/>
  <c r="J85" i="2" s="1"/>
  <c r="J86" i="2" a="1"/>
  <c r="J86" i="2" s="1"/>
  <c r="J87" i="2" a="1"/>
  <c r="J87" i="2" s="1"/>
  <c r="J88" i="2" a="1"/>
  <c r="J88" i="2" s="1"/>
  <c r="J89" i="2" a="1"/>
  <c r="J89" i="2" s="1"/>
  <c r="J90" i="2" a="1"/>
  <c r="J90" i="2" s="1"/>
  <c r="J91" i="2" a="1"/>
  <c r="J91" i="2" s="1"/>
  <c r="J92" i="2" a="1"/>
  <c r="J92" i="2" s="1"/>
  <c r="J93" i="2" a="1"/>
  <c r="J93" i="2" s="1"/>
  <c r="J94" i="2" a="1"/>
  <c r="J94" i="2" s="1"/>
  <c r="J95" i="2" a="1"/>
  <c r="J95" i="2" s="1"/>
  <c r="J96" i="2" a="1"/>
  <c r="J96" i="2" s="1"/>
  <c r="J97" i="2" a="1"/>
  <c r="J97" i="2" s="1"/>
  <c r="J98" i="2" a="1"/>
  <c r="J98" i="2" s="1"/>
  <c r="J99" i="2" a="1"/>
  <c r="J99" i="2" s="1"/>
  <c r="J100" i="2" a="1"/>
  <c r="J100" i="2" s="1"/>
  <c r="J101" i="2" a="1"/>
  <c r="J101" i="2" s="1"/>
  <c r="J102" i="2" a="1"/>
  <c r="J102" i="2" s="1"/>
  <c r="J103" i="2" a="1"/>
  <c r="J103" i="2" s="1"/>
  <c r="J104" i="2" a="1"/>
  <c r="J104" i="2" s="1"/>
  <c r="J105" i="2" a="1"/>
  <c r="J105" i="2" s="1"/>
  <c r="J106" i="2" a="1"/>
  <c r="J106" i="2" s="1"/>
  <c r="J107" i="2" a="1"/>
  <c r="J107" i="2" s="1"/>
  <c r="J108" i="2" a="1"/>
  <c r="J108" i="2" s="1"/>
  <c r="J109" i="2" a="1"/>
  <c r="J109" i="2" s="1"/>
  <c r="J110" i="2" a="1"/>
  <c r="J110" i="2" s="1"/>
  <c r="J111" i="2" a="1"/>
  <c r="J111" i="2" s="1"/>
  <c r="J112" i="2" a="1"/>
  <c r="J112" i="2" s="1"/>
  <c r="J113" i="2" a="1"/>
  <c r="J113" i="2" s="1"/>
  <c r="J114" i="2" a="1"/>
  <c r="J114" i="2" s="1"/>
  <c r="J115" i="2" a="1"/>
  <c r="J115" i="2" s="1"/>
  <c r="J116" i="2" a="1"/>
  <c r="J116" i="2"/>
  <c r="J117" i="2" a="1"/>
  <c r="J117" i="2" s="1"/>
  <c r="J118" i="2" a="1"/>
  <c r="J118" i="2" s="1"/>
  <c r="J119" i="2" a="1"/>
  <c r="J119" i="2" s="1"/>
  <c r="J120" i="2" a="1"/>
  <c r="J120" i="2" s="1"/>
  <c r="J121" i="2" a="1"/>
  <c r="J121" i="2" s="1"/>
  <c r="J122" i="2" a="1"/>
  <c r="J122" i="2" s="1"/>
  <c r="J123" i="2" a="1"/>
  <c r="J123" i="2" s="1"/>
  <c r="J124" i="2" a="1"/>
  <c r="J124" i="2" s="1"/>
  <c r="J125" i="2" a="1"/>
  <c r="J125" i="2" s="1"/>
  <c r="J126" i="2" a="1"/>
  <c r="J126" i="2" s="1"/>
  <c r="J127" i="2" a="1"/>
  <c r="J127" i="2" s="1"/>
  <c r="J128" i="2" a="1"/>
  <c r="J128" i="2" s="1"/>
  <c r="J129" i="2" a="1"/>
  <c r="J129" i="2" s="1"/>
  <c r="J130" i="2" a="1"/>
  <c r="J130" i="2" s="1"/>
  <c r="J131" i="2" a="1"/>
  <c r="J131" i="2" s="1"/>
  <c r="J132" i="2" a="1"/>
  <c r="J132" i="2" s="1"/>
  <c r="J133" i="2" a="1"/>
  <c r="J133" i="2" s="1"/>
  <c r="J134" i="2" a="1"/>
  <c r="J134" i="2" s="1"/>
  <c r="J135" i="2" a="1"/>
  <c r="J135" i="2" s="1"/>
  <c r="J136" i="2" a="1"/>
  <c r="J136" i="2" s="1"/>
  <c r="J137" i="2" a="1"/>
  <c r="J137" i="2" s="1"/>
  <c r="J138" i="2" a="1"/>
  <c r="J138" i="2" s="1"/>
  <c r="J139" i="2" a="1"/>
  <c r="J139" i="2" s="1"/>
  <c r="J140" i="2" a="1"/>
  <c r="J140" i="2" s="1"/>
  <c r="J141" i="2" a="1"/>
  <c r="J141" i="2" s="1"/>
  <c r="J142" i="2" a="1"/>
  <c r="J142" i="2" s="1"/>
  <c r="J143" i="2" a="1"/>
  <c r="J143" i="2" s="1"/>
  <c r="J144" i="2" a="1"/>
  <c r="J144" i="2" s="1"/>
  <c r="J145" i="2" a="1"/>
  <c r="J145" i="2" s="1"/>
  <c r="J146" i="2" a="1"/>
  <c r="J146" i="2" s="1"/>
  <c r="J147" i="2" a="1"/>
  <c r="J147" i="2" s="1"/>
  <c r="J148" i="2" a="1"/>
  <c r="J148" i="2" s="1"/>
  <c r="J149" i="2" a="1"/>
  <c r="J149" i="2" s="1"/>
  <c r="J150" i="2" a="1"/>
  <c r="J150" i="2" s="1"/>
  <c r="J151" i="2" a="1"/>
  <c r="J151" i="2" s="1"/>
  <c r="J152" i="2" a="1"/>
  <c r="J152" i="2" s="1"/>
  <c r="J153" i="2" a="1"/>
  <c r="J153" i="2" s="1"/>
  <c r="J154" i="2" a="1"/>
  <c r="J154" i="2" s="1"/>
  <c r="J155" i="2" a="1"/>
  <c r="J155" i="2" s="1"/>
  <c r="J156" i="2" a="1"/>
  <c r="J156" i="2" s="1"/>
  <c r="J157" i="2" a="1"/>
  <c r="J157" i="2" s="1"/>
  <c r="J158" i="2" a="1"/>
  <c r="J158" i="2" s="1"/>
  <c r="J159" i="2" a="1"/>
  <c r="J159" i="2" s="1"/>
  <c r="J160" i="2" a="1"/>
  <c r="J160" i="2" s="1"/>
  <c r="J161" i="2" a="1"/>
  <c r="J161" i="2" s="1"/>
  <c r="J162" i="2" a="1"/>
  <c r="J162" i="2" s="1"/>
  <c r="J163" i="2" a="1"/>
  <c r="J163" i="2" s="1"/>
  <c r="J164" i="2" a="1"/>
  <c r="J164" i="2" s="1"/>
  <c r="J165" i="2" a="1"/>
  <c r="J165" i="2" s="1"/>
  <c r="J166" i="2" a="1"/>
  <c r="J166" i="2" s="1"/>
  <c r="J167" i="2" a="1"/>
  <c r="J167" i="2" s="1"/>
  <c r="J168" i="2" a="1"/>
  <c r="J168" i="2" s="1"/>
  <c r="J169" i="2" a="1"/>
  <c r="J169" i="2" s="1"/>
  <c r="J170" i="2" a="1"/>
  <c r="J170" i="2" s="1"/>
  <c r="J171" i="2" a="1"/>
  <c r="J171" i="2" s="1"/>
  <c r="J172" i="2" a="1"/>
  <c r="J172" i="2" s="1"/>
  <c r="J173" i="2" a="1"/>
  <c r="J173" i="2" s="1"/>
  <c r="J174" i="2" a="1"/>
  <c r="J174" i="2" s="1"/>
  <c r="J175" i="2" a="1"/>
  <c r="J175" i="2" s="1"/>
  <c r="J176" i="2" a="1"/>
  <c r="J176" i="2" s="1"/>
  <c r="J177" i="2" a="1"/>
  <c r="J177" i="2" s="1"/>
  <c r="J178" i="2" a="1"/>
  <c r="J178" i="2" s="1"/>
  <c r="J179" i="2" a="1"/>
  <c r="J179" i="2" s="1"/>
  <c r="J180" i="2" a="1"/>
  <c r="J180" i="2" s="1"/>
  <c r="J181" i="2" a="1"/>
  <c r="J181" i="2" s="1"/>
  <c r="J182" i="2" a="1"/>
  <c r="J182" i="2" s="1"/>
  <c r="J183" i="2" a="1"/>
  <c r="J183" i="2" s="1"/>
  <c r="J184" i="2" a="1"/>
  <c r="J184" i="2" s="1"/>
  <c r="J185" i="2" a="1"/>
  <c r="J185" i="2" s="1"/>
  <c r="J186" i="2" a="1"/>
  <c r="J186" i="2" s="1"/>
  <c r="J187" i="2" a="1"/>
  <c r="J187" i="2" s="1"/>
  <c r="J188" i="2" a="1"/>
  <c r="J188" i="2" s="1"/>
  <c r="J189" i="2" a="1"/>
  <c r="J189" i="2" s="1"/>
  <c r="J190" i="2" a="1"/>
  <c r="J190" i="2" s="1"/>
  <c r="J191" i="2" a="1"/>
  <c r="J191" i="2" s="1"/>
  <c r="J192" i="2" a="1"/>
  <c r="J192" i="2" s="1"/>
  <c r="J193" i="2" a="1"/>
  <c r="J193" i="2" s="1"/>
  <c r="J194" i="2" a="1"/>
  <c r="J194" i="2" s="1"/>
  <c r="J195" i="2" a="1"/>
  <c r="J195" i="2" s="1"/>
  <c r="J196" i="2" a="1"/>
  <c r="J196" i="2" s="1"/>
  <c r="J197" i="2" a="1"/>
  <c r="J197" i="2" s="1"/>
  <c r="J198" i="2" a="1"/>
  <c r="J198" i="2" s="1"/>
  <c r="J199" i="2" a="1"/>
  <c r="J199" i="2" s="1"/>
  <c r="J200" i="2" a="1"/>
  <c r="J200" i="2" s="1"/>
  <c r="J201" i="2" a="1"/>
  <c r="J201" i="2" s="1"/>
  <c r="J202" i="2" a="1"/>
  <c r="J202" i="2" s="1"/>
  <c r="J203" i="2" a="1"/>
  <c r="J203" i="2" s="1"/>
  <c r="J204" i="2" a="1"/>
  <c r="J204" i="2" s="1"/>
  <c r="J205" i="2" a="1"/>
  <c r="J205" i="2" s="1"/>
  <c r="J206" i="2" a="1"/>
  <c r="J206" i="2" s="1"/>
  <c r="J207" i="2" a="1"/>
  <c r="J207" i="2" s="1"/>
  <c r="J208" i="2" a="1"/>
  <c r="J208" i="2" s="1"/>
  <c r="J209" i="2" a="1"/>
  <c r="J209" i="2" s="1"/>
  <c r="J210" i="2" a="1"/>
  <c r="J210" i="2"/>
  <c r="J211" i="2" a="1"/>
  <c r="J211" i="2" s="1"/>
  <c r="J212" i="2" a="1"/>
  <c r="J212" i="2" s="1"/>
  <c r="J213" i="2" a="1"/>
  <c r="J213" i="2" s="1"/>
  <c r="J214" i="2" a="1"/>
  <c r="J214" i="2" s="1"/>
  <c r="J215" i="2" a="1"/>
  <c r="J215" i="2" s="1"/>
  <c r="J216" i="2" a="1"/>
  <c r="J216" i="2" s="1"/>
  <c r="J217" i="2" a="1"/>
  <c r="J217" i="2" s="1"/>
  <c r="J218" i="2" a="1"/>
  <c r="J218" i="2" s="1"/>
  <c r="J219" i="2" a="1"/>
  <c r="J219" i="2" s="1"/>
  <c r="J220" i="2" a="1"/>
  <c r="J220" i="2" s="1"/>
  <c r="J221" i="2" a="1"/>
  <c r="J221" i="2" s="1"/>
  <c r="J222" i="2" a="1"/>
  <c r="J222" i="2" s="1"/>
  <c r="J223" i="2" a="1"/>
  <c r="J223" i="2" s="1"/>
  <c r="J224" i="2" a="1"/>
  <c r="J224" i="2" s="1"/>
  <c r="J225" i="2" a="1"/>
  <c r="J225" i="2" s="1"/>
  <c r="J226" i="2" a="1"/>
  <c r="J226" i="2" s="1"/>
  <c r="J227" i="2" a="1"/>
  <c r="J227" i="2" s="1"/>
  <c r="J228" i="2" a="1"/>
  <c r="J228" i="2" s="1"/>
  <c r="J229" i="2" a="1"/>
  <c r="J229" i="2" s="1"/>
  <c r="J230" i="2" a="1"/>
  <c r="J230" i="2" s="1"/>
  <c r="J231" i="2" a="1"/>
  <c r="J231" i="2" s="1"/>
  <c r="J232" i="2" a="1"/>
  <c r="J232" i="2" s="1"/>
  <c r="J233" i="2" a="1"/>
  <c r="J233" i="2" s="1"/>
  <c r="J234" i="2" a="1"/>
  <c r="J234" i="2" s="1"/>
  <c r="J235" i="2" a="1"/>
  <c r="J235" i="2" s="1"/>
  <c r="J236" i="2" a="1"/>
  <c r="J236" i="2" s="1"/>
  <c r="J237" i="2" a="1"/>
  <c r="J237" i="2" s="1"/>
  <c r="J238" i="2" a="1"/>
  <c r="J238" i="2" s="1"/>
  <c r="J239" i="2" a="1"/>
  <c r="J239" i="2" s="1"/>
  <c r="J240" i="2" a="1"/>
  <c r="J240" i="2" s="1"/>
  <c r="J241" i="2" a="1"/>
  <c r="J241" i="2" s="1"/>
  <c r="J242" i="2" a="1"/>
  <c r="J242" i="2" s="1"/>
  <c r="J243" i="2" a="1"/>
  <c r="J243" i="2" s="1"/>
  <c r="J244" i="2" a="1"/>
  <c r="J244" i="2" s="1"/>
  <c r="J245" i="2" a="1"/>
  <c r="J245" i="2" s="1"/>
  <c r="J246" i="2" a="1"/>
  <c r="J246" i="2" s="1"/>
  <c r="J247" i="2" a="1"/>
  <c r="J247" i="2" s="1"/>
  <c r="J248" i="2" a="1"/>
  <c r="J248" i="2" s="1"/>
  <c r="J249" i="2" a="1"/>
  <c r="J249" i="2" s="1"/>
  <c r="J250" i="2" a="1"/>
  <c r="J250" i="2" s="1"/>
  <c r="J251" i="2" a="1"/>
  <c r="J251" i="2" s="1"/>
  <c r="J252" i="2" a="1"/>
  <c r="J252" i="2" s="1"/>
  <c r="J253" i="2" a="1"/>
  <c r="J253" i="2" s="1"/>
  <c r="J254" i="2" a="1"/>
  <c r="J254" i="2" s="1"/>
  <c r="J255" i="2" a="1"/>
  <c r="J255" i="2" s="1"/>
  <c r="J256" i="2" a="1"/>
  <c r="J256" i="2" s="1"/>
  <c r="J257" i="2" a="1"/>
  <c r="J257" i="2" s="1"/>
  <c r="J258" i="2" a="1"/>
  <c r="J258" i="2" s="1"/>
  <c r="J259" i="2" a="1"/>
  <c r="J259" i="2" s="1"/>
  <c r="J260" i="2" a="1"/>
  <c r="J260" i="2" s="1"/>
  <c r="J261" i="2" a="1"/>
  <c r="J261" i="2" s="1"/>
  <c r="J262" i="2" a="1"/>
  <c r="J262" i="2" s="1"/>
  <c r="J263" i="2" a="1"/>
  <c r="J263" i="2" s="1"/>
  <c r="J264" i="2" a="1"/>
  <c r="J264" i="2" s="1"/>
  <c r="J265" i="2" a="1"/>
  <c r="J265" i="2" s="1"/>
  <c r="J266" i="2" a="1"/>
  <c r="J266" i="2" s="1"/>
  <c r="J267" i="2" a="1"/>
  <c r="J267" i="2" s="1"/>
  <c r="J268" i="2" a="1"/>
  <c r="J268" i="2" s="1"/>
  <c r="J269" i="2" a="1"/>
  <c r="J269" i="2" s="1"/>
  <c r="J270" i="2" a="1"/>
  <c r="J270" i="2" s="1"/>
  <c r="J271" i="2" a="1"/>
  <c r="J271" i="2" s="1"/>
  <c r="J272" i="2" a="1"/>
  <c r="J272" i="2" s="1"/>
  <c r="J273" i="2" a="1"/>
  <c r="J273" i="2" s="1"/>
  <c r="J274" i="2" a="1"/>
  <c r="J274" i="2" s="1"/>
  <c r="J275" i="2" a="1"/>
  <c r="J275" i="2" s="1"/>
  <c r="J276" i="2" a="1"/>
  <c r="J276" i="2" s="1"/>
  <c r="J277" i="2" a="1"/>
  <c r="J277" i="2" s="1"/>
  <c r="J278" i="2" a="1"/>
  <c r="J278" i="2" s="1"/>
  <c r="J279" i="2" a="1"/>
  <c r="J279" i="2" s="1"/>
  <c r="J280" i="2" a="1"/>
  <c r="J280" i="2" s="1"/>
  <c r="J281" i="2" a="1"/>
  <c r="J281" i="2" s="1"/>
  <c r="J282" i="2" a="1"/>
  <c r="J282" i="2" s="1"/>
  <c r="J283" i="2" a="1"/>
  <c r="J283" i="2" s="1"/>
  <c r="J284" i="2" a="1"/>
  <c r="J284" i="2" s="1"/>
  <c r="J285" i="2" a="1"/>
  <c r="J285" i="2" s="1"/>
  <c r="J286" i="2" a="1"/>
  <c r="J286" i="2" s="1"/>
  <c r="J287" i="2" a="1"/>
  <c r="J287" i="2" s="1"/>
  <c r="J288" i="2" a="1"/>
  <c r="J288" i="2" s="1"/>
  <c r="J289" i="2" a="1"/>
  <c r="J289" i="2" s="1"/>
  <c r="J290" i="2" a="1"/>
  <c r="J290" i="2" s="1"/>
  <c r="J291" i="2" a="1"/>
  <c r="J291" i="2" s="1"/>
  <c r="J292" i="2" a="1"/>
  <c r="J292" i="2" s="1"/>
  <c r="J293" i="2" a="1"/>
  <c r="J293" i="2" s="1"/>
  <c r="J294" i="2" a="1"/>
  <c r="J294" i="2" s="1"/>
  <c r="J295" i="2" a="1"/>
  <c r="J295" i="2" s="1"/>
  <c r="J296" i="2" a="1"/>
  <c r="J296" i="2" s="1"/>
  <c r="J297" i="2" a="1"/>
  <c r="J297" i="2" s="1"/>
  <c r="J298" i="2" a="1"/>
  <c r="J298" i="2" s="1"/>
  <c r="J299" i="2" a="1"/>
  <c r="J299" i="2" s="1"/>
  <c r="J300" i="2" a="1"/>
  <c r="J300" i="2" s="1"/>
  <c r="J301" i="2" a="1"/>
  <c r="J301" i="2" s="1"/>
  <c r="J302" i="2" a="1"/>
  <c r="J302" i="2" s="1"/>
  <c r="J303" i="2" a="1"/>
  <c r="J303" i="2" s="1"/>
  <c r="J304" i="2" a="1"/>
  <c r="J304" i="2" s="1"/>
  <c r="J305" i="2" a="1"/>
  <c r="J305" i="2" s="1"/>
  <c r="J306" i="2" a="1"/>
  <c r="J306" i="2" s="1"/>
  <c r="J307" i="2" a="1"/>
  <c r="J307" i="2" s="1"/>
  <c r="J308" i="2" a="1"/>
  <c r="J308" i="2" s="1"/>
  <c r="J309" i="2" a="1"/>
  <c r="J309" i="2" s="1"/>
  <c r="J310" i="2" a="1"/>
  <c r="J310" i="2" s="1"/>
  <c r="J311" i="2" a="1"/>
  <c r="J311" i="2" s="1"/>
  <c r="J312" i="2" a="1"/>
  <c r="J312" i="2" s="1"/>
  <c r="J313" i="2" a="1"/>
  <c r="J313" i="2" s="1"/>
  <c r="J314" i="2" a="1"/>
  <c r="J314" i="2" s="1"/>
  <c r="J315" i="2" a="1"/>
  <c r="J315" i="2" s="1"/>
  <c r="J316" i="2" a="1"/>
  <c r="J316" i="2" s="1"/>
  <c r="J317" i="2" a="1"/>
  <c r="J317" i="2" s="1"/>
  <c r="J318" i="2" a="1"/>
  <c r="J318" i="2" s="1"/>
  <c r="J319" i="2" a="1"/>
  <c r="J319" i="2" s="1"/>
  <c r="J320" i="2" a="1"/>
  <c r="J320" i="2" s="1"/>
  <c r="J321" i="2" a="1"/>
  <c r="J321" i="2" s="1"/>
  <c r="J322" i="2" a="1"/>
  <c r="J322" i="2" s="1"/>
  <c r="J323" i="2" a="1"/>
  <c r="J323" i="2" s="1"/>
  <c r="J324" i="2" a="1"/>
  <c r="J324" i="2" s="1"/>
  <c r="J325" i="2" a="1"/>
  <c r="J325" i="2" s="1"/>
  <c r="J326" i="2" a="1"/>
  <c r="J326" i="2" s="1"/>
  <c r="J327" i="2" a="1"/>
  <c r="J327" i="2" s="1"/>
  <c r="J328" i="2" a="1"/>
  <c r="J328" i="2" s="1"/>
  <c r="J329" i="2" a="1"/>
  <c r="J329" i="2" s="1"/>
  <c r="J330" i="2" a="1"/>
  <c r="J330" i="2" s="1"/>
  <c r="J331" i="2" a="1"/>
  <c r="J331" i="2" s="1"/>
  <c r="J332" i="2" a="1"/>
  <c r="J332" i="2" s="1"/>
  <c r="J333" i="2" a="1"/>
  <c r="J333" i="2" s="1"/>
  <c r="J334" i="2" a="1"/>
  <c r="J334" i="2" s="1"/>
  <c r="J335" i="2" a="1"/>
  <c r="J335" i="2" s="1"/>
  <c r="J336" i="2" a="1"/>
  <c r="J336" i="2" s="1"/>
  <c r="J337" i="2" a="1"/>
  <c r="J337" i="2" s="1"/>
  <c r="J338" i="2" a="1"/>
  <c r="J338" i="2" s="1"/>
  <c r="J339" i="2" a="1"/>
  <c r="J339" i="2" s="1"/>
  <c r="J340" i="2" a="1"/>
  <c r="J340" i="2" s="1"/>
  <c r="J341" i="2" a="1"/>
  <c r="J341" i="2" s="1"/>
  <c r="J342" i="2" a="1"/>
  <c r="J342" i="2" s="1"/>
  <c r="J343" i="2" a="1"/>
  <c r="J343" i="2" s="1"/>
  <c r="J344" i="2" a="1"/>
  <c r="J344" i="2" s="1"/>
  <c r="J345" i="2" a="1"/>
  <c r="J345" i="2" s="1"/>
  <c r="J346" i="2" a="1"/>
  <c r="J346" i="2" s="1"/>
  <c r="J347" i="2" a="1"/>
  <c r="J347" i="2" s="1"/>
  <c r="J348" i="2" a="1"/>
  <c r="J348" i="2" s="1"/>
  <c r="J349" i="2" a="1"/>
  <c r="J349" i="2" s="1"/>
  <c r="J350" i="2" a="1"/>
  <c r="J350" i="2" s="1"/>
  <c r="J351" i="2" a="1"/>
  <c r="J351" i="2" s="1"/>
  <c r="J352" i="2" a="1"/>
  <c r="J352" i="2" s="1"/>
  <c r="J353" i="2" a="1"/>
  <c r="J353" i="2" s="1"/>
  <c r="J354" i="2" a="1"/>
  <c r="J354" i="2" s="1"/>
  <c r="J355" i="2" a="1"/>
  <c r="J355" i="2" s="1"/>
  <c r="J356" i="2" a="1"/>
  <c r="J356" i="2" s="1"/>
  <c r="J357" i="2" a="1"/>
  <c r="J357" i="2" s="1"/>
  <c r="J358" i="2" a="1"/>
  <c r="J358" i="2" s="1"/>
  <c r="J359" i="2" a="1"/>
  <c r="J359" i="2" s="1"/>
  <c r="J360" i="2" a="1"/>
  <c r="J360" i="2" s="1"/>
  <c r="J361" i="2" a="1"/>
  <c r="J361" i="2" s="1"/>
  <c r="J362" i="2" a="1"/>
  <c r="J362" i="2" s="1"/>
  <c r="J363" i="2" a="1"/>
  <c r="J363" i="2" s="1"/>
  <c r="J364" i="2" a="1"/>
  <c r="J364" i="2" s="1"/>
  <c r="J365" i="2" a="1"/>
  <c r="J365" i="2" s="1"/>
  <c r="J366" i="2" a="1"/>
  <c r="J366" i="2" s="1"/>
  <c r="J367" i="2" a="1"/>
  <c r="J367" i="2" s="1"/>
  <c r="J368" i="2" a="1"/>
  <c r="J368" i="2" s="1"/>
  <c r="J369" i="2" a="1"/>
  <c r="J369" i="2" s="1"/>
  <c r="J370" i="2" a="1"/>
  <c r="J370" i="2" s="1"/>
  <c r="J371" i="2" a="1"/>
  <c r="J371" i="2" s="1"/>
  <c r="J372" i="2" a="1"/>
  <c r="J372" i="2" s="1"/>
  <c r="J373" i="2" a="1"/>
  <c r="J373" i="2" s="1"/>
  <c r="J374" i="2" a="1"/>
  <c r="J374" i="2" s="1"/>
  <c r="J375" i="2" a="1"/>
  <c r="J375" i="2" s="1"/>
  <c r="J376" i="2" a="1"/>
  <c r="J376" i="2" s="1"/>
  <c r="J377" i="2" a="1"/>
  <c r="J377" i="2" s="1"/>
  <c r="J378" i="2" a="1"/>
  <c r="J378" i="2" s="1"/>
  <c r="J379" i="2" a="1"/>
  <c r="J379" i="2" s="1"/>
  <c r="J380" i="2" a="1"/>
  <c r="J380" i="2" s="1"/>
  <c r="J381" i="2" a="1"/>
  <c r="J381" i="2" s="1"/>
  <c r="J382" i="2" a="1"/>
  <c r="J382" i="2" s="1"/>
  <c r="J383" i="2" a="1"/>
  <c r="J383" i="2" s="1"/>
  <c r="J384" i="2" a="1"/>
  <c r="J384" i="2" s="1"/>
  <c r="J385" i="2" a="1"/>
  <c r="J385" i="2" s="1"/>
  <c r="J386" i="2" a="1"/>
  <c r="J386" i="2" s="1"/>
  <c r="J387" i="2" a="1"/>
  <c r="J387" i="2" s="1"/>
  <c r="J388" i="2" a="1"/>
  <c r="J388" i="2" s="1"/>
  <c r="J389" i="2" a="1"/>
  <c r="J389" i="2" s="1"/>
  <c r="J390" i="2" a="1"/>
  <c r="J390" i="2" s="1"/>
  <c r="J391" i="2" a="1"/>
  <c r="J391" i="2" s="1"/>
  <c r="J392" i="2" a="1"/>
  <c r="J392" i="2" s="1"/>
  <c r="J393" i="2" a="1"/>
  <c r="J393" i="2" s="1"/>
  <c r="J394" i="2" a="1"/>
  <c r="J394" i="2" s="1"/>
  <c r="J395" i="2" a="1"/>
  <c r="J395" i="2" s="1"/>
  <c r="J396" i="2" a="1"/>
  <c r="J396" i="2" s="1"/>
  <c r="J397" i="2" a="1"/>
  <c r="J397" i="2" s="1"/>
  <c r="J398" i="2" a="1"/>
  <c r="J398" i="2" s="1"/>
  <c r="J399" i="2" a="1"/>
  <c r="J399" i="2" s="1"/>
  <c r="J400" i="2" a="1"/>
  <c r="J400" i="2" s="1"/>
  <c r="J401" i="2" a="1"/>
  <c r="J401" i="2" s="1"/>
  <c r="J402" i="2" a="1"/>
  <c r="J402" i="2" s="1"/>
  <c r="J403" i="2" a="1"/>
  <c r="J403" i="2" s="1"/>
  <c r="J404" i="2" a="1"/>
  <c r="J404" i="2" s="1"/>
  <c r="J405" i="2" a="1"/>
  <c r="J405" i="2" s="1"/>
  <c r="J406" i="2" a="1"/>
  <c r="J406" i="2" s="1"/>
  <c r="J407" i="2" a="1"/>
  <c r="J407" i="2" s="1"/>
  <c r="J408" i="2" a="1"/>
  <c r="J408" i="2" s="1"/>
  <c r="J409" i="2" a="1"/>
  <c r="J409" i="2" s="1"/>
  <c r="J410" i="2" a="1"/>
  <c r="J410" i="2" s="1"/>
  <c r="J411" i="2" a="1"/>
  <c r="J411" i="2" s="1"/>
  <c r="J412" i="2" a="1"/>
  <c r="J412" i="2" s="1"/>
  <c r="J413" i="2" a="1"/>
  <c r="J413" i="2" s="1"/>
  <c r="J414" i="2" a="1"/>
  <c r="J414" i="2" s="1"/>
  <c r="J415" i="2" a="1"/>
  <c r="J415" i="2" s="1"/>
  <c r="J416" i="2" a="1"/>
  <c r="J416" i="2" s="1"/>
  <c r="J417" i="2" a="1"/>
  <c r="J417" i="2" s="1"/>
  <c r="J418" i="2" a="1"/>
  <c r="J418" i="2" s="1"/>
  <c r="J419" i="2" a="1"/>
  <c r="J419" i="2" s="1"/>
  <c r="J420" i="2" a="1"/>
  <c r="J420" i="2" s="1"/>
  <c r="J421" i="2" a="1"/>
  <c r="J421" i="2" s="1"/>
  <c r="J422" i="2" a="1"/>
  <c r="J422" i="2" s="1"/>
  <c r="J423" i="2" a="1"/>
  <c r="J423" i="2" s="1"/>
  <c r="J424" i="2" a="1"/>
  <c r="J424" i="2" s="1"/>
  <c r="J425" i="2" a="1"/>
  <c r="J425" i="2" s="1"/>
  <c r="J426" i="2" a="1"/>
  <c r="J426" i="2" s="1"/>
  <c r="J427" i="2" a="1"/>
  <c r="J427" i="2" s="1"/>
  <c r="J428" i="2" a="1"/>
  <c r="J428" i="2" s="1"/>
  <c r="J429" i="2" a="1"/>
  <c r="J429" i="2" s="1"/>
  <c r="J430" i="2" a="1"/>
  <c r="J430" i="2" s="1"/>
  <c r="J431" i="2" a="1"/>
  <c r="J431" i="2" s="1"/>
  <c r="J432" i="2" a="1"/>
  <c r="J432" i="2" s="1"/>
  <c r="J433" i="2" a="1"/>
  <c r="J433" i="2" s="1"/>
  <c r="J434" i="2" a="1"/>
  <c r="J434" i="2" s="1"/>
  <c r="J435" i="2" a="1"/>
  <c r="J435" i="2" s="1"/>
  <c r="J436" i="2" a="1"/>
  <c r="J436" i="2" s="1"/>
  <c r="J437" i="2" a="1"/>
  <c r="J437" i="2" s="1"/>
  <c r="J438" i="2" a="1"/>
  <c r="J438" i="2" s="1"/>
  <c r="J439" i="2" a="1"/>
  <c r="J439" i="2" s="1"/>
  <c r="J440" i="2" a="1"/>
  <c r="J440" i="2" s="1"/>
  <c r="J441" i="2" a="1"/>
  <c r="J441" i="2" s="1"/>
  <c r="J442" i="2" a="1"/>
  <c r="J442" i="2" s="1"/>
  <c r="J443" i="2" a="1"/>
  <c r="J443" i="2" s="1"/>
  <c r="J444" i="2" a="1"/>
  <c r="J444" i="2" s="1"/>
  <c r="J445" i="2" a="1"/>
  <c r="J445" i="2" s="1"/>
  <c r="J446" i="2" a="1"/>
  <c r="J446" i="2" s="1"/>
  <c r="J447" i="2" a="1"/>
  <c r="J447" i="2" s="1"/>
  <c r="J448" i="2" a="1"/>
  <c r="J448" i="2" s="1"/>
  <c r="J449" i="2" a="1"/>
  <c r="J449" i="2" s="1"/>
  <c r="J450" i="2" a="1"/>
  <c r="J450" i="2" s="1"/>
  <c r="J451" i="2" a="1"/>
  <c r="J451" i="2"/>
  <c r="J452" i="2" a="1"/>
  <c r="J452" i="2" s="1"/>
  <c r="J453" i="2" a="1"/>
  <c r="J453" i="2" s="1"/>
  <c r="J454" i="2" a="1"/>
  <c r="J454" i="2" s="1"/>
  <c r="J455" i="2" a="1"/>
  <c r="J455" i="2" s="1"/>
  <c r="J456" i="2" a="1"/>
  <c r="J456" i="2" s="1"/>
  <c r="J457" i="2" a="1"/>
  <c r="J457" i="2" s="1"/>
  <c r="J458" i="2" a="1"/>
  <c r="J458" i="2" s="1"/>
  <c r="J459" i="2" a="1"/>
  <c r="J459" i="2" s="1"/>
  <c r="J460" i="2" a="1"/>
  <c r="J460" i="2" s="1"/>
  <c r="J461" i="2" a="1"/>
  <c r="J461" i="2" s="1"/>
  <c r="J462" i="2" a="1"/>
  <c r="J462" i="2" s="1"/>
  <c r="J463" i="2" a="1"/>
  <c r="J463" i="2" s="1"/>
  <c r="J464" i="2" a="1"/>
  <c r="J464" i="2" s="1"/>
  <c r="J465" i="2" a="1"/>
  <c r="J465" i="2" s="1"/>
  <c r="J466" i="2" a="1"/>
  <c r="J466" i="2" s="1"/>
  <c r="J467" i="2" a="1"/>
  <c r="J467" i="2" s="1"/>
  <c r="J468" i="2" a="1"/>
  <c r="J468" i="2" s="1"/>
  <c r="J469" i="2" a="1"/>
  <c r="J469" i="2" s="1"/>
  <c r="J470" i="2" a="1"/>
  <c r="J470" i="2" s="1"/>
  <c r="J471" i="2" a="1"/>
  <c r="J471" i="2" s="1"/>
  <c r="J472" i="2" a="1"/>
  <c r="J472" i="2" s="1"/>
  <c r="J473" i="2" a="1"/>
  <c r="J473" i="2" s="1"/>
  <c r="J474" i="2" a="1"/>
  <c r="J474" i="2" s="1"/>
  <c r="J475" i="2" a="1"/>
  <c r="J475" i="2" s="1"/>
  <c r="J476" i="2" a="1"/>
  <c r="J476" i="2" s="1"/>
  <c r="J477" i="2" a="1"/>
  <c r="J477" i="2" s="1"/>
  <c r="J478" i="2" a="1"/>
  <c r="J478" i="2" s="1"/>
  <c r="J479" i="2" a="1"/>
  <c r="J479" i="2" s="1"/>
  <c r="J480" i="2" a="1"/>
  <c r="J480" i="2" s="1"/>
  <c r="J481" i="2" a="1"/>
  <c r="J481" i="2" s="1"/>
  <c r="J482" i="2" a="1"/>
  <c r="J482" i="2"/>
  <c r="J483" i="2" a="1"/>
  <c r="J483" i="2" s="1"/>
  <c r="J484" i="2" a="1"/>
  <c r="J484" i="2" s="1"/>
  <c r="J485" i="2" a="1"/>
  <c r="J485" i="2" s="1"/>
  <c r="J486" i="2" a="1"/>
  <c r="J486" i="2" s="1"/>
  <c r="J487" i="2" a="1"/>
  <c r="J487" i="2" s="1"/>
  <c r="J488" i="2" a="1"/>
  <c r="J488" i="2" s="1"/>
  <c r="J489" i="2" a="1"/>
  <c r="J489" i="2" s="1"/>
  <c r="J490" i="2" a="1"/>
  <c r="J490" i="2" s="1"/>
  <c r="J491" i="2" a="1"/>
  <c r="J491" i="2" s="1"/>
  <c r="J492" i="2" a="1"/>
  <c r="J492" i="2" s="1"/>
  <c r="J493" i="2" a="1"/>
  <c r="J493" i="2" s="1"/>
  <c r="J494" i="2" a="1"/>
  <c r="J494" i="2" s="1"/>
  <c r="J495" i="2" a="1"/>
  <c r="J495" i="2" s="1"/>
  <c r="J496" i="2" a="1"/>
  <c r="J496" i="2" s="1"/>
  <c r="J497" i="2" a="1"/>
  <c r="J497" i="2" s="1"/>
  <c r="J498" i="2" a="1"/>
  <c r="J498" i="2" s="1"/>
  <c r="J499" i="2" a="1"/>
  <c r="J499" i="2" s="1"/>
  <c r="J500" i="2" a="1"/>
  <c r="J500" i="2" s="1"/>
  <c r="J501" i="2" a="1"/>
  <c r="J501" i="2" s="1"/>
  <c r="J502" i="2" a="1"/>
  <c r="J502" i="2" s="1"/>
  <c r="J503" i="2" a="1"/>
  <c r="J503" i="2" s="1"/>
  <c r="J504" i="2" a="1"/>
  <c r="J504" i="2" s="1"/>
  <c r="J505" i="2" a="1"/>
  <c r="J505" i="2" s="1"/>
  <c r="J506" i="2" a="1"/>
  <c r="J506" i="2" s="1"/>
  <c r="J507" i="2" a="1"/>
  <c r="J507" i="2" s="1"/>
  <c r="J508" i="2" a="1"/>
  <c r="J508" i="2" s="1"/>
  <c r="J509" i="2" a="1"/>
  <c r="J509" i="2" s="1"/>
  <c r="J510" i="2" a="1"/>
  <c r="J510" i="2" s="1"/>
  <c r="J511" i="2" a="1"/>
  <c r="J511" i="2" s="1"/>
  <c r="J512" i="2" a="1"/>
  <c r="J512" i="2" s="1"/>
  <c r="J513" i="2" a="1"/>
  <c r="J513" i="2" s="1"/>
  <c r="J514" i="2" a="1"/>
  <c r="J514" i="2" s="1"/>
  <c r="J515" i="2" a="1"/>
  <c r="J515" i="2" s="1"/>
  <c r="J516" i="2" a="1"/>
  <c r="J516" i="2" s="1"/>
  <c r="J517" i="2" a="1"/>
  <c r="J517" i="2" s="1"/>
  <c r="J518" i="2" a="1"/>
  <c r="J518" i="2" s="1"/>
  <c r="J519" i="2" a="1"/>
  <c r="J519" i="2" s="1"/>
  <c r="J520" i="2" a="1"/>
  <c r="J520" i="2" s="1"/>
  <c r="J521" i="2" a="1"/>
  <c r="J521" i="2" s="1"/>
  <c r="J522" i="2" a="1"/>
  <c r="J522" i="2" s="1"/>
  <c r="J523" i="2" a="1"/>
  <c r="J523" i="2" s="1"/>
  <c r="J524" i="2" a="1"/>
  <c r="J524" i="2" s="1"/>
  <c r="J525" i="2" a="1"/>
  <c r="J525" i="2" s="1"/>
  <c r="J526" i="2" a="1"/>
  <c r="J526" i="2" s="1"/>
  <c r="J527" i="2" a="1"/>
  <c r="J527" i="2" s="1"/>
  <c r="J528" i="2" a="1"/>
  <c r="J528" i="2" s="1"/>
  <c r="J529" i="2" a="1"/>
  <c r="J529" i="2" s="1"/>
  <c r="J530" i="2" a="1"/>
  <c r="J530" i="2" s="1"/>
  <c r="J531" i="2" a="1"/>
  <c r="J531" i="2" s="1"/>
  <c r="J532" i="2" a="1"/>
  <c r="J532" i="2" s="1"/>
  <c r="J533" i="2" a="1"/>
  <c r="J533" i="2" s="1"/>
  <c r="J534" i="2" a="1"/>
  <c r="J534" i="2" s="1"/>
  <c r="J535" i="2" a="1"/>
  <c r="J535" i="2" s="1"/>
  <c r="J536" i="2" a="1"/>
  <c r="J536" i="2" s="1"/>
  <c r="J537" i="2" a="1"/>
  <c r="J537" i="2" s="1"/>
  <c r="J538" i="2" a="1"/>
  <c r="J538" i="2" s="1"/>
  <c r="J539" i="2" a="1"/>
  <c r="J539" i="2" s="1"/>
  <c r="J540" i="2" a="1"/>
  <c r="J540" i="2" s="1"/>
  <c r="J541" i="2" a="1"/>
  <c r="J541" i="2" s="1"/>
  <c r="J542" i="2" a="1"/>
  <c r="J542" i="2" s="1"/>
  <c r="J543" i="2" a="1"/>
  <c r="J543" i="2" s="1"/>
  <c r="J544" i="2" a="1"/>
  <c r="J544" i="2" s="1"/>
  <c r="J545" i="2" a="1"/>
  <c r="J545" i="2" s="1"/>
  <c r="J546" i="2" a="1"/>
  <c r="J546" i="2" s="1"/>
  <c r="J547" i="2" a="1"/>
  <c r="J547" i="2" s="1"/>
  <c r="J548" i="2" a="1"/>
  <c r="J548" i="2" s="1"/>
  <c r="J549" i="2" a="1"/>
  <c r="J549" i="2" s="1"/>
  <c r="J550" i="2" a="1"/>
  <c r="J550" i="2" s="1"/>
  <c r="J551" i="2" a="1"/>
  <c r="J551" i="2" s="1"/>
  <c r="J552" i="2" a="1"/>
  <c r="J552" i="2" s="1"/>
  <c r="J553" i="2" a="1"/>
  <c r="J553" i="2" s="1"/>
  <c r="J554" i="2" a="1"/>
  <c r="J554" i="2" s="1"/>
  <c r="J555" i="2" a="1"/>
  <c r="J555" i="2" s="1"/>
  <c r="J556" i="2" a="1"/>
  <c r="J556" i="2" s="1"/>
  <c r="J557" i="2" a="1"/>
  <c r="J557" i="2" s="1"/>
  <c r="J558" i="2" a="1"/>
  <c r="J558" i="2" s="1"/>
  <c r="J559" i="2" a="1"/>
  <c r="J559" i="2" s="1"/>
  <c r="J560" i="2" a="1"/>
  <c r="J560" i="2" s="1"/>
  <c r="J561" i="2" a="1"/>
  <c r="J561" i="2" s="1"/>
  <c r="J562" i="2" a="1"/>
  <c r="J562" i="2" s="1"/>
  <c r="J563" i="2" a="1"/>
  <c r="J563" i="2" s="1"/>
  <c r="J564" i="2" a="1"/>
  <c r="J564" i="2" s="1"/>
  <c r="J565" i="2" a="1"/>
  <c r="J565" i="2" s="1"/>
  <c r="J566" i="2" a="1"/>
  <c r="J566" i="2" s="1"/>
  <c r="J567" i="2" a="1"/>
  <c r="J567" i="2" s="1"/>
  <c r="J568" i="2" a="1"/>
  <c r="J568" i="2" s="1"/>
  <c r="J569" i="2" a="1"/>
  <c r="J569" i="2" s="1"/>
  <c r="J570" i="2" a="1"/>
  <c r="J570" i="2" s="1"/>
  <c r="J571" i="2" a="1"/>
  <c r="J571" i="2" s="1"/>
  <c r="J572" i="2" a="1"/>
  <c r="J572" i="2" s="1"/>
  <c r="J573" i="2" a="1"/>
  <c r="J573" i="2" s="1"/>
  <c r="J574" i="2" a="1"/>
  <c r="J574" i="2" s="1"/>
  <c r="J575" i="2" a="1"/>
  <c r="J575" i="2" s="1"/>
  <c r="J576" i="2" a="1"/>
  <c r="J576" i="2" s="1"/>
  <c r="J577" i="2" a="1"/>
  <c r="J577" i="2" s="1"/>
  <c r="J578" i="2" a="1"/>
  <c r="J578" i="2" s="1"/>
  <c r="J579" i="2" a="1"/>
  <c r="J579" i="2" s="1"/>
  <c r="J580" i="2" a="1"/>
  <c r="J580" i="2" s="1"/>
  <c r="J581" i="2" a="1"/>
  <c r="J581" i="2" s="1"/>
  <c r="J582" i="2" a="1"/>
  <c r="J582" i="2" s="1"/>
  <c r="J583" i="2" a="1"/>
  <c r="J583" i="2" s="1"/>
  <c r="J584" i="2" a="1"/>
  <c r="J584" i="2" s="1"/>
  <c r="J585" i="2" a="1"/>
  <c r="J585" i="2" s="1"/>
  <c r="J586" i="2" a="1"/>
  <c r="J586" i="2" s="1"/>
  <c r="J587" i="2" a="1"/>
  <c r="J587" i="2" s="1"/>
  <c r="J588" i="2" a="1"/>
  <c r="J588" i="2" s="1"/>
  <c r="J589" i="2" a="1"/>
  <c r="J589" i="2" s="1"/>
  <c r="J590" i="2" a="1"/>
  <c r="J590" i="2" s="1"/>
  <c r="J591" i="2" a="1"/>
  <c r="J591" i="2" s="1"/>
  <c r="J592" i="2" a="1"/>
  <c r="J592" i="2" s="1"/>
  <c r="J593" i="2" a="1"/>
  <c r="J593" i="2" s="1"/>
  <c r="J594" i="2" a="1"/>
  <c r="J594" i="2" s="1"/>
  <c r="J595" i="2" a="1"/>
  <c r="J595" i="2" s="1"/>
  <c r="J596" i="2" a="1"/>
  <c r="J596" i="2" s="1"/>
  <c r="J597" i="2" a="1"/>
  <c r="J597" i="2" s="1"/>
  <c r="J598" i="2" a="1"/>
  <c r="J598" i="2" s="1"/>
  <c r="J599" i="2" a="1"/>
  <c r="J599" i="2" s="1"/>
  <c r="J600" i="2" a="1"/>
  <c r="J600" i="2" s="1"/>
  <c r="J601" i="2" a="1"/>
  <c r="J601" i="2" s="1"/>
  <c r="J602" i="2" a="1"/>
  <c r="J602" i="2" s="1"/>
  <c r="J603" i="2" a="1"/>
  <c r="J603" i="2" s="1"/>
  <c r="J604" i="2" a="1"/>
  <c r="J604" i="2" s="1"/>
  <c r="J605" i="2" a="1"/>
  <c r="J605" i="2" s="1"/>
  <c r="J606" i="2" a="1"/>
  <c r="J606" i="2" s="1"/>
  <c r="J607" i="2" a="1"/>
  <c r="J607" i="2" s="1"/>
  <c r="J608" i="2" a="1"/>
  <c r="J608" i="2" s="1"/>
  <c r="J609" i="2" a="1"/>
  <c r="J609" i="2" s="1"/>
  <c r="J610" i="2" a="1"/>
  <c r="J610" i="2" s="1"/>
  <c r="J611" i="2" a="1"/>
  <c r="J611" i="2" s="1"/>
  <c r="J612" i="2" a="1"/>
  <c r="J612" i="2" s="1"/>
  <c r="J613" i="2" a="1"/>
  <c r="J613" i="2" s="1"/>
  <c r="J614" i="2" a="1"/>
  <c r="J614" i="2" s="1"/>
  <c r="J615" i="2" a="1"/>
  <c r="J615" i="2" s="1"/>
  <c r="J616" i="2" a="1"/>
  <c r="J616" i="2" s="1"/>
  <c r="J617" i="2" a="1"/>
  <c r="J617" i="2" s="1"/>
  <c r="J618" i="2" a="1"/>
  <c r="J618" i="2" s="1"/>
  <c r="J619" i="2" a="1"/>
  <c r="J619" i="2" s="1"/>
  <c r="J620" i="2" a="1"/>
  <c r="J620" i="2" s="1"/>
  <c r="J621" i="2" a="1"/>
  <c r="J621" i="2" s="1"/>
  <c r="J622" i="2" a="1"/>
  <c r="J622" i="2" s="1"/>
  <c r="J623" i="2" a="1"/>
  <c r="J623" i="2" s="1"/>
  <c r="J624" i="2" a="1"/>
  <c r="J624" i="2" s="1"/>
  <c r="J625" i="2" a="1"/>
  <c r="J625" i="2" s="1"/>
  <c r="J626" i="2" a="1"/>
  <c r="J626" i="2" s="1"/>
  <c r="J627" i="2" a="1"/>
  <c r="J627" i="2" s="1"/>
  <c r="J628" i="2" a="1"/>
  <c r="J628" i="2" s="1"/>
  <c r="J629" i="2" a="1"/>
  <c r="J629" i="2" s="1"/>
  <c r="J630" i="2" a="1"/>
  <c r="J630" i="2" s="1"/>
  <c r="J631" i="2" a="1"/>
  <c r="J631" i="2" s="1"/>
  <c r="J632" i="2" a="1"/>
  <c r="J632" i="2" s="1"/>
  <c r="J633" i="2" a="1"/>
  <c r="J633" i="2" s="1"/>
  <c r="J634" i="2" a="1"/>
  <c r="J634" i="2" s="1"/>
  <c r="J635" i="2" a="1"/>
  <c r="J635" i="2" s="1"/>
  <c r="J636" i="2" a="1"/>
  <c r="J636" i="2" s="1"/>
  <c r="J637" i="2" a="1"/>
  <c r="J637" i="2" s="1"/>
  <c r="J638" i="2" a="1"/>
  <c r="J638" i="2" s="1"/>
  <c r="J639" i="2" a="1"/>
  <c r="J639" i="2" s="1"/>
  <c r="J640" i="2" a="1"/>
  <c r="J640" i="2" s="1"/>
  <c r="J641" i="2" a="1"/>
  <c r="J641" i="2" s="1"/>
  <c r="J642" i="2" a="1"/>
  <c r="J642" i="2" s="1"/>
  <c r="J643" i="2" a="1"/>
  <c r="J643" i="2" s="1"/>
  <c r="J644" i="2" a="1"/>
  <c r="J644" i="2" s="1"/>
  <c r="J645" i="2" a="1"/>
  <c r="J645" i="2" s="1"/>
  <c r="J646" i="2" a="1"/>
  <c r="J646" i="2" s="1"/>
  <c r="J647" i="2" a="1"/>
  <c r="J647" i="2" s="1"/>
  <c r="J648" i="2" a="1"/>
  <c r="J648" i="2" s="1"/>
  <c r="J649" i="2" a="1"/>
  <c r="J649" i="2" s="1"/>
  <c r="J650" i="2" a="1"/>
  <c r="J650" i="2" s="1"/>
  <c r="J651" i="2" a="1"/>
  <c r="J651" i="2" s="1"/>
  <c r="J652" i="2" a="1"/>
  <c r="J652" i="2" s="1"/>
  <c r="J653" i="2" a="1"/>
  <c r="J653" i="2" s="1"/>
  <c r="J654" i="2" a="1"/>
  <c r="J654" i="2" s="1"/>
  <c r="J655" i="2" a="1"/>
  <c r="J655" i="2" s="1"/>
  <c r="J656" i="2" a="1"/>
  <c r="J656" i="2" s="1"/>
  <c r="J657" i="2" a="1"/>
  <c r="J657" i="2" s="1"/>
  <c r="J658" i="2" a="1"/>
  <c r="J658" i="2" s="1"/>
  <c r="J659" i="2" a="1"/>
  <c r="J659" i="2" s="1"/>
  <c r="J660" i="2" a="1"/>
  <c r="J660" i="2" s="1"/>
  <c r="J661" i="2" a="1"/>
  <c r="J661" i="2" s="1"/>
  <c r="J662" i="2" a="1"/>
  <c r="J662" i="2" s="1"/>
  <c r="J663" i="2" a="1"/>
  <c r="J663" i="2" s="1"/>
  <c r="J664" i="2" a="1"/>
  <c r="J664" i="2" s="1"/>
  <c r="J665" i="2" a="1"/>
  <c r="J665" i="2" s="1"/>
  <c r="J666" i="2" a="1"/>
  <c r="J666" i="2" s="1"/>
  <c r="J667" i="2" a="1"/>
  <c r="J667" i="2" s="1"/>
  <c r="J668" i="2" a="1"/>
  <c r="J668" i="2" s="1"/>
  <c r="J669" i="2" a="1"/>
  <c r="J669" i="2" s="1"/>
  <c r="J670" i="2" a="1"/>
  <c r="J670" i="2" s="1"/>
  <c r="J671" i="2" a="1"/>
  <c r="J671" i="2" s="1"/>
  <c r="J672" i="2" a="1"/>
  <c r="J672" i="2" s="1"/>
  <c r="J673" i="2" a="1"/>
  <c r="J673" i="2" s="1"/>
  <c r="J674" i="2" a="1"/>
  <c r="J674" i="2" s="1"/>
  <c r="J675" i="2" a="1"/>
  <c r="J675" i="2" s="1"/>
  <c r="J676" i="2" a="1"/>
  <c r="J676" i="2" s="1"/>
  <c r="J677" i="2" a="1"/>
  <c r="J677" i="2" s="1"/>
  <c r="J678" i="2" a="1"/>
  <c r="J678" i="2" s="1"/>
  <c r="J679" i="2" a="1"/>
  <c r="J679" i="2" s="1"/>
  <c r="J680" i="2" a="1"/>
  <c r="J680" i="2" s="1"/>
  <c r="J681" i="2" a="1"/>
  <c r="J681" i="2" s="1"/>
  <c r="J682" i="2" a="1"/>
  <c r="J682" i="2" s="1"/>
  <c r="J683" i="2" a="1"/>
  <c r="J683" i="2" s="1"/>
  <c r="J684" i="2" a="1"/>
  <c r="J684" i="2" s="1"/>
  <c r="J685" i="2" a="1"/>
  <c r="J685" i="2" s="1"/>
  <c r="J686" i="2" a="1"/>
  <c r="J686" i="2" s="1"/>
  <c r="J687" i="2" a="1"/>
  <c r="J687" i="2" s="1"/>
  <c r="J688" i="2" a="1"/>
  <c r="J688" i="2" s="1"/>
  <c r="J689" i="2" a="1"/>
  <c r="J689" i="2" s="1"/>
  <c r="J690" i="2" a="1"/>
  <c r="J690" i="2" s="1"/>
  <c r="J691" i="2" a="1"/>
  <c r="J691" i="2" s="1"/>
  <c r="J692" i="2" a="1"/>
  <c r="J692" i="2" s="1"/>
  <c r="J693" i="2" a="1"/>
  <c r="J693" i="2" s="1"/>
  <c r="J694" i="2" a="1"/>
  <c r="J694" i="2" s="1"/>
  <c r="J695" i="2" a="1"/>
  <c r="J695" i="2" s="1"/>
  <c r="J696" i="2" a="1"/>
  <c r="J696" i="2" s="1"/>
  <c r="J697" i="2" a="1"/>
  <c r="J697" i="2" s="1"/>
  <c r="J698" i="2" a="1"/>
  <c r="J698" i="2" s="1"/>
  <c r="J699" i="2" a="1"/>
  <c r="J699" i="2" s="1"/>
  <c r="J700" i="2" a="1"/>
  <c r="J700" i="2" s="1"/>
  <c r="J701" i="2" a="1"/>
  <c r="J701" i="2" s="1"/>
  <c r="J702" i="2" a="1"/>
  <c r="J702" i="2" s="1"/>
  <c r="J703" i="2" a="1"/>
  <c r="J703" i="2" s="1"/>
  <c r="J704" i="2" a="1"/>
  <c r="J704" i="2" s="1"/>
  <c r="J705" i="2" a="1"/>
  <c r="J705" i="2" s="1"/>
  <c r="J706" i="2" a="1"/>
  <c r="J706" i="2" s="1"/>
  <c r="J707" i="2" a="1"/>
  <c r="J707" i="2" s="1"/>
  <c r="J708" i="2" a="1"/>
  <c r="J708" i="2" s="1"/>
  <c r="J709" i="2" a="1"/>
  <c r="J709" i="2" s="1"/>
  <c r="J710" i="2" a="1"/>
  <c r="J710" i="2" s="1"/>
  <c r="J711" i="2" a="1"/>
  <c r="J711" i="2" s="1"/>
  <c r="J712" i="2" a="1"/>
  <c r="J712" i="2" s="1"/>
  <c r="J713" i="2" a="1"/>
  <c r="J713" i="2" s="1"/>
  <c r="J714" i="2" a="1"/>
  <c r="J714" i="2" s="1"/>
  <c r="J715" i="2" a="1"/>
  <c r="J715" i="2" s="1"/>
  <c r="J716" i="2" a="1"/>
  <c r="J716" i="2" s="1"/>
  <c r="J717" i="2" a="1"/>
  <c r="J717" i="2" s="1"/>
  <c r="J718" i="2" a="1"/>
  <c r="J718" i="2" s="1"/>
  <c r="J719" i="2" a="1"/>
  <c r="J719" i="2" s="1"/>
  <c r="J720" i="2" a="1"/>
  <c r="J720" i="2" s="1"/>
  <c r="J721" i="2" a="1"/>
  <c r="J721" i="2" s="1"/>
  <c r="J722" i="2" a="1"/>
  <c r="J722" i="2" s="1"/>
  <c r="J723" i="2" a="1"/>
  <c r="J723" i="2" s="1"/>
  <c r="J724" i="2" a="1"/>
  <c r="J724" i="2" s="1"/>
  <c r="J725" i="2" a="1"/>
  <c r="J725" i="2" s="1"/>
  <c r="J726" i="2" a="1"/>
  <c r="J726" i="2" s="1"/>
  <c r="J727" i="2" a="1"/>
  <c r="J727" i="2" s="1"/>
  <c r="J728" i="2" a="1"/>
  <c r="J728" i="2" s="1"/>
  <c r="J729" i="2" a="1"/>
  <c r="J729" i="2" s="1"/>
  <c r="J730" i="2" a="1"/>
  <c r="J730" i="2" s="1"/>
  <c r="J731" i="2" a="1"/>
  <c r="J731" i="2" s="1"/>
  <c r="J732" i="2" a="1"/>
  <c r="J732" i="2" s="1"/>
  <c r="J733" i="2" a="1"/>
  <c r="J733" i="2" s="1"/>
  <c r="J734" i="2" a="1"/>
  <c r="J734" i="2" s="1"/>
  <c r="J735" i="2" a="1"/>
  <c r="J735" i="2" s="1"/>
  <c r="J736" i="2" a="1"/>
  <c r="J736" i="2" s="1"/>
  <c r="J737" i="2" a="1"/>
  <c r="J737" i="2" s="1"/>
  <c r="J738" i="2" a="1"/>
  <c r="J738" i="2" s="1"/>
  <c r="J739" i="2" a="1"/>
  <c r="J739" i="2" s="1"/>
  <c r="J740" i="2" a="1"/>
  <c r="J740" i="2" s="1"/>
  <c r="J741" i="2" a="1"/>
  <c r="J741" i="2" s="1"/>
  <c r="J742" i="2" a="1"/>
  <c r="J742" i="2" s="1"/>
  <c r="J743" i="2" a="1"/>
  <c r="J743" i="2" s="1"/>
  <c r="J744" i="2" a="1"/>
  <c r="J744" i="2" s="1"/>
  <c r="J745" i="2" a="1"/>
  <c r="J745" i="2" s="1"/>
  <c r="J746" i="2" a="1"/>
  <c r="J746" i="2" s="1"/>
  <c r="J747" i="2" a="1"/>
  <c r="J747" i="2" s="1"/>
  <c r="J748" i="2" a="1"/>
  <c r="J748" i="2" s="1"/>
  <c r="J749" i="2" a="1"/>
  <c r="J749" i="2" s="1"/>
  <c r="J750" i="2" a="1"/>
  <c r="J750" i="2" s="1"/>
  <c r="J751" i="2" a="1"/>
  <c r="J751" i="2" s="1"/>
  <c r="J752" i="2" a="1"/>
  <c r="J752" i="2" s="1"/>
  <c r="J753" i="2" a="1"/>
  <c r="J753" i="2" s="1"/>
  <c r="J754" i="2" a="1"/>
  <c r="J754" i="2"/>
  <c r="J755" i="2" a="1"/>
  <c r="J755" i="2" s="1"/>
  <c r="J756" i="2" a="1"/>
  <c r="J756" i="2" s="1"/>
  <c r="J757" i="2" a="1"/>
  <c r="J757" i="2" s="1"/>
  <c r="J758" i="2" a="1"/>
  <c r="J758" i="2" s="1"/>
  <c r="J759" i="2" a="1"/>
  <c r="J759" i="2" s="1"/>
  <c r="J760" i="2" a="1"/>
  <c r="J760" i="2" s="1"/>
  <c r="J761" i="2" a="1"/>
  <c r="J761" i="2" s="1"/>
  <c r="J762" i="2" a="1"/>
  <c r="J762" i="2" s="1"/>
  <c r="J763" i="2" a="1"/>
  <c r="J763" i="2" s="1"/>
  <c r="J764" i="2" a="1"/>
  <c r="J764" i="2" s="1"/>
  <c r="J765" i="2" a="1"/>
  <c r="J765" i="2" s="1"/>
  <c r="J766" i="2" a="1"/>
  <c r="J766" i="2" s="1"/>
  <c r="J767" i="2" a="1"/>
  <c r="J767" i="2" s="1"/>
  <c r="J768" i="2" a="1"/>
  <c r="J768" i="2" s="1"/>
  <c r="J769" i="2" a="1"/>
  <c r="J769" i="2" s="1"/>
  <c r="J770" i="2" a="1"/>
  <c r="J770" i="2" s="1"/>
  <c r="J771" i="2" a="1"/>
  <c r="J771" i="2" s="1"/>
  <c r="J772" i="2" a="1"/>
  <c r="J772" i="2" s="1"/>
  <c r="J773" i="2" a="1"/>
  <c r="J773" i="2" s="1"/>
  <c r="J774" i="2" a="1"/>
  <c r="J774" i="2" s="1"/>
  <c r="J775" i="2" a="1"/>
  <c r="J775" i="2" s="1"/>
  <c r="J776" i="2" a="1"/>
  <c r="J776" i="2" s="1"/>
  <c r="J777" i="2" a="1"/>
  <c r="J777" i="2" s="1"/>
  <c r="J778" i="2" a="1"/>
  <c r="J778" i="2" s="1"/>
  <c r="J779" i="2" a="1"/>
  <c r="J779" i="2" s="1"/>
  <c r="J780" i="2" a="1"/>
  <c r="J780" i="2" s="1"/>
  <c r="J781" i="2" a="1"/>
  <c r="J781" i="2" s="1"/>
  <c r="J782" i="2" a="1"/>
  <c r="J782" i="2" s="1"/>
  <c r="J783" i="2" a="1"/>
  <c r="J783" i="2" s="1"/>
  <c r="J784" i="2" a="1"/>
  <c r="J784" i="2" s="1"/>
  <c r="J785" i="2" a="1"/>
  <c r="J785" i="2" s="1"/>
  <c r="J786" i="2" a="1"/>
  <c r="J786" i="2" s="1"/>
  <c r="J787" i="2" a="1"/>
  <c r="J787" i="2" s="1"/>
  <c r="J788" i="2" a="1"/>
  <c r="J788" i="2" s="1"/>
  <c r="J789" i="2" a="1"/>
  <c r="J789" i="2" s="1"/>
  <c r="J790" i="2" a="1"/>
  <c r="J790" i="2" s="1"/>
  <c r="J791" i="2" a="1"/>
  <c r="J791" i="2" s="1"/>
  <c r="J792" i="2" a="1"/>
  <c r="J792" i="2" s="1"/>
  <c r="J793" i="2" a="1"/>
  <c r="J793" i="2" s="1"/>
  <c r="J794" i="2" a="1"/>
  <c r="J794" i="2" s="1"/>
  <c r="J795" i="2" a="1"/>
  <c r="J795" i="2" s="1"/>
  <c r="J796" i="2" a="1"/>
  <c r="J796" i="2" s="1"/>
  <c r="J797" i="2" a="1"/>
  <c r="J797" i="2" s="1"/>
  <c r="J798" i="2" a="1"/>
  <c r="J798" i="2" s="1"/>
  <c r="J799" i="2" a="1"/>
  <c r="J799" i="2" s="1"/>
  <c r="J800" i="2" a="1"/>
  <c r="J800" i="2" s="1"/>
  <c r="J801" i="2" a="1"/>
  <c r="J801" i="2" s="1"/>
  <c r="J802" i="2" a="1"/>
  <c r="J802" i="2" s="1"/>
  <c r="J803" i="2" a="1"/>
  <c r="J803" i="2" s="1"/>
  <c r="J804" i="2" a="1"/>
  <c r="J804" i="2" s="1"/>
  <c r="J805" i="2" a="1"/>
  <c r="J805" i="2" s="1"/>
  <c r="J806" i="2" a="1"/>
  <c r="J806" i="2" s="1"/>
  <c r="J807" i="2" a="1"/>
  <c r="J807" i="2" s="1"/>
  <c r="J808" i="2" a="1"/>
  <c r="J808" i="2" s="1"/>
  <c r="J809" i="2" a="1"/>
  <c r="J809" i="2" s="1"/>
  <c r="J810" i="2" a="1"/>
  <c r="J810" i="2" s="1"/>
  <c r="J811" i="2" a="1"/>
  <c r="J811" i="2" s="1"/>
  <c r="J812" i="2" a="1"/>
  <c r="J812" i="2" s="1"/>
  <c r="J813" i="2" a="1"/>
  <c r="J813" i="2" s="1"/>
  <c r="J814" i="2" a="1"/>
  <c r="J814" i="2" s="1"/>
  <c r="J815" i="2" a="1"/>
  <c r="J815" i="2" s="1"/>
  <c r="J816" i="2" a="1"/>
  <c r="J816" i="2" s="1"/>
  <c r="J817" i="2" a="1"/>
  <c r="J817" i="2" s="1"/>
  <c r="J818" i="2" a="1"/>
  <c r="J818" i="2" s="1"/>
  <c r="J819" i="2" a="1"/>
  <c r="J819" i="2" s="1"/>
  <c r="J820" i="2" a="1"/>
  <c r="J820" i="2" s="1"/>
  <c r="J821" i="2" a="1"/>
  <c r="J821" i="2" s="1"/>
  <c r="J822" i="2" a="1"/>
  <c r="J822" i="2" s="1"/>
  <c r="J823" i="2" a="1"/>
  <c r="J823" i="2" s="1"/>
  <c r="J824" i="2" a="1"/>
  <c r="J824" i="2" s="1"/>
  <c r="J825" i="2" a="1"/>
  <c r="J825" i="2" s="1"/>
  <c r="J826" i="2" a="1"/>
  <c r="J826" i="2" s="1"/>
  <c r="J827" i="2" a="1"/>
  <c r="J827" i="2" s="1"/>
  <c r="J828" i="2" a="1"/>
  <c r="J828" i="2" s="1"/>
  <c r="J829" i="2" a="1"/>
  <c r="J829" i="2" s="1"/>
  <c r="J830" i="2" a="1"/>
  <c r="J830" i="2" s="1"/>
  <c r="J831" i="2" a="1"/>
  <c r="J831" i="2" s="1"/>
  <c r="J832" i="2" a="1"/>
  <c r="J832" i="2" s="1"/>
  <c r="J833" i="2" a="1"/>
  <c r="J833" i="2" s="1"/>
  <c r="J834" i="2" a="1"/>
  <c r="J834" i="2" s="1"/>
  <c r="J835" i="2" a="1"/>
  <c r="J835" i="2" s="1"/>
  <c r="J836" i="2" a="1"/>
  <c r="J836" i="2" s="1"/>
  <c r="J837" i="2" a="1"/>
  <c r="J837" i="2" s="1"/>
  <c r="J838" i="2" a="1"/>
  <c r="J838" i="2" s="1"/>
  <c r="J839" i="2" a="1"/>
  <c r="J839" i="2" s="1"/>
  <c r="J840" i="2" a="1"/>
  <c r="J840" i="2" s="1"/>
  <c r="J841" i="2" a="1"/>
  <c r="J841" i="2" s="1"/>
  <c r="J842" i="2" a="1"/>
  <c r="J842" i="2" s="1"/>
  <c r="J843" i="2" a="1"/>
  <c r="J843" i="2" s="1"/>
  <c r="J844" i="2" a="1"/>
  <c r="J844" i="2" s="1"/>
  <c r="J845" i="2" a="1"/>
  <c r="J845" i="2" s="1"/>
  <c r="J846" i="2" a="1"/>
  <c r="J846" i="2" s="1"/>
  <c r="J847" i="2" a="1"/>
  <c r="J847" i="2" s="1"/>
  <c r="J848" i="2" a="1"/>
  <c r="J848" i="2" s="1"/>
  <c r="J849" i="2" a="1"/>
  <c r="J849" i="2" s="1"/>
  <c r="J850" i="2" a="1"/>
  <c r="J850" i="2" s="1"/>
  <c r="J851" i="2" a="1"/>
  <c r="J851" i="2" s="1"/>
  <c r="J852" i="2" a="1"/>
  <c r="J852" i="2" s="1"/>
  <c r="J853" i="2" a="1"/>
  <c r="J853" i="2" s="1"/>
  <c r="J854" i="2" a="1"/>
  <c r="J854" i="2" s="1"/>
  <c r="J855" i="2" a="1"/>
  <c r="J855" i="2" s="1"/>
  <c r="J856" i="2" a="1"/>
  <c r="J856" i="2" s="1"/>
  <c r="J857" i="2" a="1"/>
  <c r="J857" i="2" s="1"/>
  <c r="J858" i="2" a="1"/>
  <c r="J858" i="2" s="1"/>
  <c r="J859" i="2" a="1"/>
  <c r="J859" i="2" s="1"/>
  <c r="J860" i="2" a="1"/>
  <c r="J860" i="2" s="1"/>
  <c r="J861" i="2" a="1"/>
  <c r="J861" i="2" s="1"/>
  <c r="J862" i="2" a="1"/>
  <c r="J862" i="2" s="1"/>
  <c r="J863" i="2" a="1"/>
  <c r="J863" i="2" s="1"/>
  <c r="J864" i="2" a="1"/>
  <c r="J864" i="2" s="1"/>
  <c r="J865" i="2" a="1"/>
  <c r="J865" i="2" s="1"/>
  <c r="J866" i="2" a="1"/>
  <c r="J866" i="2" s="1"/>
  <c r="J867" i="2" a="1"/>
  <c r="J867" i="2" s="1"/>
  <c r="J868" i="2" a="1"/>
  <c r="J868" i="2" s="1"/>
  <c r="J869" i="2" a="1"/>
  <c r="J869" i="2" s="1"/>
  <c r="J870" i="2" a="1"/>
  <c r="J870" i="2" s="1"/>
  <c r="J871" i="2" a="1"/>
  <c r="J871" i="2" s="1"/>
  <c r="J872" i="2" a="1"/>
  <c r="J872" i="2" s="1"/>
  <c r="J873" i="2" a="1"/>
  <c r="J873" i="2" s="1"/>
  <c r="J874" i="2" a="1"/>
  <c r="J874" i="2" s="1"/>
  <c r="J875" i="2" a="1"/>
  <c r="J875" i="2" s="1"/>
  <c r="J876" i="2" a="1"/>
  <c r="J876" i="2" s="1"/>
  <c r="J877" i="2" a="1"/>
  <c r="J877" i="2" s="1"/>
  <c r="J878" i="2" a="1"/>
  <c r="J878" i="2" s="1"/>
  <c r="J879" i="2" a="1"/>
  <c r="J879" i="2" s="1"/>
  <c r="J880" i="2" a="1"/>
  <c r="J880" i="2" s="1"/>
  <c r="J881" i="2" a="1"/>
  <c r="J881" i="2" s="1"/>
  <c r="J882" i="2" a="1"/>
  <c r="J882" i="2" s="1"/>
  <c r="J883" i="2" a="1"/>
  <c r="J883" i="2" s="1"/>
  <c r="J884" i="2" a="1"/>
  <c r="J884" i="2" s="1"/>
  <c r="J885" i="2" a="1"/>
  <c r="J885" i="2" s="1"/>
  <c r="J886" i="2" a="1"/>
  <c r="J886" i="2" s="1"/>
  <c r="J887" i="2" a="1"/>
  <c r="J887" i="2" s="1"/>
  <c r="J888" i="2" a="1"/>
  <c r="J888" i="2" s="1"/>
  <c r="J889" i="2" a="1"/>
  <c r="J889" i="2" s="1"/>
  <c r="J890" i="2" a="1"/>
  <c r="J890" i="2" s="1"/>
  <c r="J891" i="2" a="1"/>
  <c r="J891" i="2" s="1"/>
  <c r="J892" i="2" a="1"/>
  <c r="J892" i="2" s="1"/>
  <c r="J893" i="2" a="1"/>
  <c r="J893" i="2" s="1"/>
  <c r="J894" i="2" a="1"/>
  <c r="J894" i="2" s="1"/>
  <c r="J895" i="2" a="1"/>
  <c r="J895" i="2" s="1"/>
  <c r="J896" i="2" a="1"/>
  <c r="J896" i="2" s="1"/>
  <c r="J897" i="2" a="1"/>
  <c r="J897" i="2" s="1"/>
  <c r="J898" i="2" a="1"/>
  <c r="J898" i="2"/>
  <c r="J899" i="2" a="1"/>
  <c r="J899" i="2" s="1"/>
  <c r="J900" i="2" a="1"/>
  <c r="J900" i="2" s="1"/>
  <c r="J901" i="2" a="1"/>
  <c r="J901" i="2" s="1"/>
  <c r="J902" i="2" a="1"/>
  <c r="J902" i="2" s="1"/>
  <c r="J903" i="2" a="1"/>
  <c r="J903" i="2" s="1"/>
  <c r="J904" i="2" a="1"/>
  <c r="J904" i="2" s="1"/>
  <c r="J905" i="2" a="1"/>
  <c r="J905" i="2" s="1"/>
  <c r="J906" i="2" a="1"/>
  <c r="J906" i="2" s="1"/>
  <c r="J907" i="2" a="1"/>
  <c r="J907" i="2" s="1"/>
  <c r="J908" i="2" a="1"/>
  <c r="J908" i="2" s="1"/>
  <c r="J909" i="2" a="1"/>
  <c r="J909" i="2" s="1"/>
  <c r="J910" i="2" a="1"/>
  <c r="J910" i="2" s="1"/>
  <c r="J911" i="2" a="1"/>
  <c r="J911" i="2" s="1"/>
  <c r="J912" i="2" a="1"/>
  <c r="J912" i="2" s="1"/>
  <c r="J913" i="2" a="1"/>
  <c r="J913" i="2" s="1"/>
  <c r="J914" i="2" a="1"/>
  <c r="J914" i="2" s="1"/>
  <c r="J915" i="2" a="1"/>
  <c r="J915" i="2" s="1"/>
  <c r="J916" i="2" a="1"/>
  <c r="J916" i="2" s="1"/>
  <c r="J917" i="2" a="1"/>
  <c r="J917" i="2" s="1"/>
  <c r="J918" i="2" a="1"/>
  <c r="J918" i="2" s="1"/>
  <c r="J919" i="2" a="1"/>
  <c r="J919" i="2" s="1"/>
  <c r="J920" i="2" a="1"/>
  <c r="J920" i="2" s="1"/>
  <c r="J921" i="2" a="1"/>
  <c r="J921" i="2" s="1"/>
  <c r="J922" i="2" a="1"/>
  <c r="J922" i="2" s="1"/>
  <c r="J923" i="2" a="1"/>
  <c r="J923" i="2" s="1"/>
  <c r="J924" i="2" a="1"/>
  <c r="J924" i="2" s="1"/>
  <c r="J925" i="2" a="1"/>
  <c r="J925" i="2" s="1"/>
  <c r="J926" i="2" a="1"/>
  <c r="J926" i="2" s="1"/>
  <c r="J927" i="2" a="1"/>
  <c r="J927" i="2" s="1"/>
  <c r="J928" i="2" a="1"/>
  <c r="J928" i="2" s="1"/>
  <c r="J929" i="2" a="1"/>
  <c r="J929" i="2" s="1"/>
  <c r="J930" i="2" a="1"/>
  <c r="J930" i="2" s="1"/>
  <c r="J931" i="2" a="1"/>
  <c r="J931" i="2" s="1"/>
  <c r="J932" i="2" a="1"/>
  <c r="J932" i="2" s="1"/>
  <c r="J933" i="2" a="1"/>
  <c r="J933" i="2" s="1"/>
  <c r="J934" i="2" a="1"/>
  <c r="J934" i="2" s="1"/>
  <c r="J935" i="2" a="1"/>
  <c r="J935" i="2" s="1"/>
  <c r="J936" i="2" a="1"/>
  <c r="J936" i="2" s="1"/>
  <c r="J937" i="2" a="1"/>
  <c r="J937" i="2" s="1"/>
  <c r="J938" i="2" a="1"/>
  <c r="J938" i="2" s="1"/>
  <c r="J939" i="2" a="1"/>
  <c r="J939" i="2" s="1"/>
  <c r="J940" i="2" a="1"/>
  <c r="J940" i="2" s="1"/>
  <c r="J941" i="2" a="1"/>
  <c r="J941" i="2" s="1"/>
  <c r="J942" i="2" a="1"/>
  <c r="J942" i="2" s="1"/>
  <c r="J943" i="2" a="1"/>
  <c r="J943" i="2" s="1"/>
  <c r="J944" i="2" a="1"/>
  <c r="J944" i="2" s="1"/>
  <c r="J945" i="2" a="1"/>
  <c r="J945" i="2" s="1"/>
  <c r="J946" i="2" a="1"/>
  <c r="J946" i="2" s="1"/>
  <c r="J947" i="2" a="1"/>
  <c r="J947" i="2" s="1"/>
  <c r="J948" i="2" a="1"/>
  <c r="J948" i="2" s="1"/>
  <c r="J949" i="2" a="1"/>
  <c r="J949" i="2" s="1"/>
  <c r="J950" i="2" a="1"/>
  <c r="J950" i="2" s="1"/>
  <c r="J951" i="2" a="1"/>
  <c r="J951" i="2" s="1"/>
  <c r="J952" i="2" a="1"/>
  <c r="J952" i="2" s="1"/>
  <c r="J953" i="2" a="1"/>
  <c r="J953" i="2" s="1"/>
  <c r="J954" i="2" a="1"/>
  <c r="J954" i="2" s="1"/>
  <c r="J955" i="2" a="1"/>
  <c r="J955" i="2" s="1"/>
  <c r="J956" i="2" a="1"/>
  <c r="J956" i="2" s="1"/>
  <c r="J957" i="2" a="1"/>
  <c r="J957" i="2" s="1"/>
  <c r="J958" i="2" a="1"/>
  <c r="J958" i="2" s="1"/>
  <c r="J959" i="2" a="1"/>
  <c r="J959" i="2" s="1"/>
  <c r="J960" i="2" a="1"/>
  <c r="J960" i="2" s="1"/>
  <c r="J961" i="2" a="1"/>
  <c r="J961" i="2" s="1"/>
  <c r="J962" i="2" a="1"/>
  <c r="J962" i="2" s="1"/>
  <c r="J963" i="2" a="1"/>
  <c r="J963" i="2" s="1"/>
  <c r="J964" i="2" a="1"/>
  <c r="J964" i="2" s="1"/>
  <c r="J965" i="2" a="1"/>
  <c r="J965" i="2" s="1"/>
  <c r="J966" i="2" a="1"/>
  <c r="J966" i="2" s="1"/>
  <c r="J967" i="2" a="1"/>
  <c r="J967" i="2" s="1"/>
  <c r="J968" i="2" a="1"/>
  <c r="J968" i="2" s="1"/>
  <c r="J969" i="2" a="1"/>
  <c r="J969" i="2" s="1"/>
  <c r="J970" i="2" a="1"/>
  <c r="J970" i="2" s="1"/>
  <c r="J971" i="2" a="1"/>
  <c r="J971" i="2" s="1"/>
  <c r="J972" i="2" a="1"/>
  <c r="J972" i="2" s="1"/>
  <c r="J973" i="2" a="1"/>
  <c r="J973" i="2" s="1"/>
  <c r="J974" i="2" a="1"/>
  <c r="J974" i="2" s="1"/>
  <c r="J975" i="2" a="1"/>
  <c r="J975" i="2" s="1"/>
  <c r="J976" i="2" a="1"/>
  <c r="J976" i="2" s="1"/>
  <c r="J977" i="2" a="1"/>
  <c r="J977" i="2" s="1"/>
  <c r="J978" i="2" a="1"/>
  <c r="J978" i="2" s="1"/>
  <c r="J979" i="2" a="1"/>
  <c r="J979" i="2" s="1"/>
  <c r="J980" i="2" a="1"/>
  <c r="J980" i="2" s="1"/>
  <c r="J981" i="2" a="1"/>
  <c r="J981" i="2" s="1"/>
  <c r="J982" i="2" a="1"/>
  <c r="J982" i="2" s="1"/>
  <c r="J983" i="2" a="1"/>
  <c r="J983" i="2" s="1"/>
  <c r="J984" i="2" a="1"/>
  <c r="J984" i="2" s="1"/>
  <c r="J985" i="2" a="1"/>
  <c r="J985" i="2" s="1"/>
  <c r="J986" i="2" a="1"/>
  <c r="J986" i="2" s="1"/>
  <c r="J987" i="2" a="1"/>
  <c r="J987" i="2" s="1"/>
  <c r="J988" i="2" a="1"/>
  <c r="J988" i="2" s="1"/>
  <c r="J989" i="2" a="1"/>
  <c r="J989" i="2" s="1"/>
  <c r="J990" i="2" a="1"/>
  <c r="J990" i="2" s="1"/>
  <c r="J991" i="2" a="1"/>
  <c r="J991" i="2" s="1"/>
  <c r="J992" i="2" a="1"/>
  <c r="J992" i="2" s="1"/>
  <c r="J993" i="2" a="1"/>
  <c r="J993" i="2" s="1"/>
  <c r="J994" i="2" a="1"/>
  <c r="J994" i="2" s="1"/>
  <c r="J995" i="2" a="1"/>
  <c r="J995" i="2" s="1"/>
  <c r="J996" i="2" a="1"/>
  <c r="J996" i="2" s="1"/>
  <c r="J997" i="2" a="1"/>
  <c r="J997" i="2" s="1"/>
  <c r="J998" i="2" a="1"/>
  <c r="J998" i="2" s="1"/>
  <c r="J999" i="2" a="1"/>
  <c r="J999" i="2" s="1"/>
  <c r="J1000" i="2" a="1"/>
  <c r="J1000" i="2" s="1"/>
  <c r="J1001" i="2" a="1"/>
  <c r="J1001"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F52" i="4"/>
  <c r="F53" i="4" l="1"/>
  <c r="J52" i="4" s="1"/>
  <c r="F56" i="4" s="1"/>
  <c r="B8" i="5" s="1"/>
  <c r="F55" i="4"/>
  <c r="B7" i="5" s="1"/>
  <c r="I45" i="4"/>
  <c r="H46" i="4"/>
  <c r="I44" i="4"/>
  <c r="I43" i="4"/>
  <c r="H42" i="4"/>
  <c r="H45" i="4"/>
  <c r="H44" i="4"/>
  <c r="H43" i="4"/>
  <c r="I42" i="4"/>
  <c r="I46"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0F459B-6666-4B22-BE70-CEFBF0A44FF3}"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F48BCA2-6977-403F-9E83-622EC22B2D18}" name="WorksheetConnection_Call centre dataset.xlsx!calls" type="102" refreshedVersion="7" minRefreshableVersion="5">
    <extLst>
      <ext xmlns:x15="http://schemas.microsoft.com/office/spreadsheetml/2010/11/main" uri="{DE250136-89BD-433C-8126-D09CA5730AF9}">
        <x15:connection id="calls" autoDelete="1">
          <x15:rangePr sourceName="_xlcn.WorksheetConnection_Callcentredataset.xlsxcalls1"/>
        </x15:connection>
      </ext>
    </extLst>
  </connection>
  <connection id="3" xr16:uid="{D29453C1-19B0-4A3E-9ED7-B96B648D0941}" name="WorksheetConnection_Call centre dataset.xlsx!customers" type="102" refreshedVersion="7" minRefreshableVersion="5">
    <extLst>
      <ext xmlns:x15="http://schemas.microsoft.com/office/spreadsheetml/2010/11/main" uri="{DE250136-89BD-433C-8126-D09CA5730AF9}">
        <x15:connection id="customers">
          <x15:rangePr sourceName="_xlcn.WorksheetConnection_Callcentredataset.xlsxcustomer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<sst xmlns="http://schemas.openxmlformats.org/spreadsheetml/2006/main" count="3170" uniqueCount="1084">
  <si>
    <t>Call number</t>
  </si>
  <si>
    <t>Customer ID</t>
  </si>
  <si>
    <t>Duration</t>
  </si>
  <si>
    <t>Representative</t>
  </si>
  <si>
    <t>Date of Call</t>
  </si>
  <si>
    <t>Purchase Amount</t>
  </si>
  <si>
    <t>Satisfaction Rating</t>
  </si>
  <si>
    <t>FY</t>
  </si>
  <si>
    <t>Day of week</t>
  </si>
  <si>
    <t>Duration Bucket</t>
  </si>
  <si>
    <t>Call_7271</t>
  </si>
  <si>
    <t>C0003</t>
  </si>
  <si>
    <t>R05</t>
  </si>
  <si>
    <t>Call_7272</t>
  </si>
  <si>
    <t>C0004</t>
  </si>
  <si>
    <t>Call_7273</t>
  </si>
  <si>
    <t>C0005</t>
  </si>
  <si>
    <t>R02</t>
  </si>
  <si>
    <t>Call_7274</t>
  </si>
  <si>
    <t>C0014</t>
  </si>
  <si>
    <t>Call_7275</t>
  </si>
  <si>
    <t>C0011</t>
  </si>
  <si>
    <t>R01</t>
  </si>
  <si>
    <t>Call_7276</t>
  </si>
  <si>
    <t>Call_7277</t>
  </si>
  <si>
    <t>C0007</t>
  </si>
  <si>
    <t>Call_7278</t>
  </si>
  <si>
    <t>R04</t>
  </si>
  <si>
    <t>Call_7279</t>
  </si>
  <si>
    <t>Call_7280</t>
  </si>
  <si>
    <t>C0010</t>
  </si>
  <si>
    <t>R03</t>
  </si>
  <si>
    <t>Call_7281</t>
  </si>
  <si>
    <t>Call_7282</t>
  </si>
  <si>
    <t>C0013</t>
  </si>
  <si>
    <t>Call_7283</t>
  </si>
  <si>
    <t>C0002</t>
  </si>
  <si>
    <t>Call_7284</t>
  </si>
  <si>
    <t>Call_7285</t>
  </si>
  <si>
    <t>Call_7286</t>
  </si>
  <si>
    <t>Call_7287</t>
  </si>
  <si>
    <t>Call_7288</t>
  </si>
  <si>
    <t>C0009</t>
  </si>
  <si>
    <t>Call_7289</t>
  </si>
  <si>
    <t>Call_7290</t>
  </si>
  <si>
    <t>C0006</t>
  </si>
  <si>
    <t>Call_7291</t>
  </si>
  <si>
    <t>Call_7292</t>
  </si>
  <si>
    <t>Call_7293</t>
  </si>
  <si>
    <t>Call_7294</t>
  </si>
  <si>
    <t>C0015</t>
  </si>
  <si>
    <t>Call_7295</t>
  </si>
  <si>
    <t>Call_7296</t>
  </si>
  <si>
    <t>C0012</t>
  </si>
  <si>
    <t>Call_7297</t>
  </si>
  <si>
    <t>Call_7298</t>
  </si>
  <si>
    <t>Call_7299</t>
  </si>
  <si>
    <t>Call_7300</t>
  </si>
  <si>
    <t>Call_7301</t>
  </si>
  <si>
    <t>Call_7302</t>
  </si>
  <si>
    <t>Call_7303</t>
  </si>
  <si>
    <t>Call_7304</t>
  </si>
  <si>
    <t>Call_7305</t>
  </si>
  <si>
    <t>C0001</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</si>
  <si>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</si>
  <si>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</si>
  <si>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</si>
  <si>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</si>
  <si>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</si>
  <si>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</si>
  <si>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</si>
  <si>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</si>
  <si>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</si>
  <si>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</si>
  <si>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</si>
  <si>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</si>
  <si>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</si>
  <si>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</si>
  <si>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</si>
  <si>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</si>
  <si>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</si>
  <si>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</si>
  <si>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</si>
  <si>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C0008</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</si>
  <si>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</si>
  <si>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</si>
  <si>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</si>
  <si>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</si>
  <si>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</si>
  <si>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</si>
  <si>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</si>
  <si>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</si>
  <si>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</si>
  <si>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</si>
  <si>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</si>
  <si>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</si>
  <si>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</si>
  <si>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</si>
  <si>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</si>
  <si>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</si>
  <si>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</si>
  <si>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</si>
  <si>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</si>
  <si>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</si>
  <si>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</si>
  <si>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</si>
  <si>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</si>
  <si>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</si>
  <si>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</si>
  <si>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</si>
  <si>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</si>
  <si>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</si>
  <si>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</si>
  <si>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</si>
  <si>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</si>
  <si>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</si>
  <si>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</si>
  <si>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</si>
  <si>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</si>
  <si>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</si>
  <si>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</si>
  <si>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</si>
  <si>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</si>
  <si>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</si>
  <si>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</si>
  <si>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</si>
  <si>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</si>
  <si>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</si>
  <si>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</si>
  <si>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</si>
  <si>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</si>
  <si>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</si>
  <si>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</si>
  <si>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</si>
  <si>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</si>
  <si>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</si>
  <si>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</si>
  <si>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</si>
  <si>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</si>
  <si>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</si>
  <si>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</si>
  <si>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</si>
  <si>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</si>
  <si>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</si>
  <si>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</si>
  <si>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</si>
  <si>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</si>
  <si>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</si>
  <si>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</si>
  <si>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</si>
  <si>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</si>
  <si>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</si>
  <si>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</si>
  <si>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</si>
  <si>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</si>
  <si>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</si>
  <si>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</si>
  <si>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</si>
  <si>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</si>
  <si>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</si>
  <si>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</si>
  <si>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</si>
  <si>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</si>
  <si>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</si>
  <si>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</si>
  <si>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</si>
  <si>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</si>
  <si>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</si>
  <si>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</si>
  <si>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</si>
  <si>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</si>
  <si>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</si>
  <si>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</si>
  <si>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</si>
  <si>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</si>
  <si>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</si>
  <si>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</si>
  <si>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</si>
  <si>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</si>
  <si>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</si>
  <si>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</si>
  <si>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</si>
  <si>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</si>
  <si>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</si>
  <si>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</si>
  <si>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</si>
  <si>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</si>
  <si>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</si>
  <si>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</si>
  <si>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</si>
  <si>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</si>
  <si>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</si>
  <si>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</si>
  <si>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</si>
  <si>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</si>
  <si>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</si>
  <si>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</si>
  <si>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</si>
  <si>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</si>
  <si>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</si>
  <si>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</si>
  <si>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</si>
  <si>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</si>
  <si>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</si>
  <si>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</si>
  <si>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</si>
  <si>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</si>
  <si>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</si>
  <si>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</si>
  <si>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</si>
  <si>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</si>
  <si>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</si>
  <si>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</si>
  <si>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</si>
  <si>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</si>
  <si>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</si>
  <si>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</si>
  <si>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</si>
  <si>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</si>
  <si>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</si>
  <si>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</si>
  <si>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</si>
  <si>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</si>
  <si>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</si>
  <si>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</si>
  <si>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</si>
  <si>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</si>
  <si>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</si>
  <si>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</si>
  <si>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</si>
  <si>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</si>
  <si>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</si>
  <si>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</si>
  <si>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</si>
  <si>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</si>
  <si>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</si>
  <si>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</si>
  <si>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</si>
  <si>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</si>
  <si>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</si>
  <si>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</si>
  <si>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</si>
  <si>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</si>
  <si>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</si>
  <si>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</si>
  <si>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</si>
  <si>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</si>
  <si>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</si>
  <si>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</si>
  <si>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</si>
  <si>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</si>
  <si>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</si>
  <si>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</si>
  <si>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</si>
  <si>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</si>
  <si>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</si>
  <si>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</si>
  <si>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</si>
  <si>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</si>
  <si>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</si>
  <si>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</si>
  <si>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</si>
  <si>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</si>
  <si>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</si>
  <si>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</si>
  <si>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</si>
  <si>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</si>
  <si>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</si>
  <si>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</si>
  <si>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</si>
  <si>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</si>
  <si>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</si>
  <si>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</si>
  <si>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</si>
  <si>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</si>
  <si>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</si>
  <si>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</si>
  <si>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</si>
  <si>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</si>
  <si>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</si>
  <si>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</si>
  <si>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</si>
  <si>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</si>
  <si>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</si>
  <si>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</si>
  <si>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</si>
  <si>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</si>
  <si>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</si>
  <si>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</si>
  <si>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</si>
  <si>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</si>
  <si>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</si>
  <si>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</si>
  <si>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</si>
  <si>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</si>
  <si>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</si>
  <si>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</si>
  <si>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</si>
  <si>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</si>
  <si>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</si>
  <si>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</si>
  <si>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</si>
  <si>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</si>
  <si>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</si>
  <si>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</si>
  <si>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</si>
  <si>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</si>
  <si>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</si>
  <si>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</si>
  <si>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</si>
  <si>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</si>
  <si>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</si>
  <si>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</si>
  <si>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</si>
  <si>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</si>
  <si>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</si>
  <si>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</si>
  <si>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</si>
  <si>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</si>
  <si>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</si>
  <si>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</si>
  <si>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</si>
  <si>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</si>
  <si>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</si>
  <si>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</si>
  <si>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</si>
  <si>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</si>
  <si>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</si>
  <si>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</si>
  <si>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</si>
  <si>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</si>
  <si>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</si>
  <si>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</si>
  <si>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</si>
  <si>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</si>
  <si>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</si>
  <si>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</si>
  <si>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</si>
  <si>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</si>
  <si>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</si>
  <si>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</si>
  <si>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</si>
  <si>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</si>
  <si>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</si>
  <si>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</si>
  <si>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</si>
  <si>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</si>
  <si>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</si>
  <si>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</si>
  <si>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</si>
  <si>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</si>
  <si>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</si>
  <si>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</si>
  <si>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</si>
  <si>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</si>
  <si>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</si>
  <si>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</si>
  <si>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</si>
  <si>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</si>
  <si>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</si>
  <si>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</si>
  <si>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</si>
  <si>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</si>
  <si>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</si>
  <si>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</si>
  <si>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</si>
  <si>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</si>
  <si>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</si>
  <si>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</si>
  <si>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</si>
  <si>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</si>
  <si>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</si>
  <si>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</si>
  <si>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</si>
  <si>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</si>
  <si>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</si>
  <si>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</si>
  <si>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</si>
  <si>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</si>
  <si>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</si>
  <si>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</si>
  <si>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</si>
  <si>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</si>
  <si>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</si>
  <si>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</si>
  <si>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</si>
  <si>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</si>
  <si>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</si>
  <si>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</si>
  <si>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</si>
  <si>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</si>
  <si>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</si>
  <si>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</si>
  <si>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</si>
  <si>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</si>
  <si>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</si>
  <si>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</si>
  <si>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</si>
  <si>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</si>
  <si>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</si>
  <si>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</si>
  <si>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</si>
  <si>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</si>
  <si>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</si>
  <si>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</si>
  <si>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</si>
  <si>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</si>
  <si>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</si>
  <si>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</si>
  <si>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</si>
  <si>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</si>
  <si>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</si>
  <si>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</si>
  <si>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</si>
  <si>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</si>
  <si>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</si>
  <si>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</si>
  <si>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</si>
  <si>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</si>
  <si>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</si>
  <si>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</si>
  <si>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</si>
  <si>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</si>
  <si>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</si>
  <si>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</si>
  <si>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</si>
  <si>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</si>
  <si>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</si>
  <si>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</si>
  <si>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</si>
  <si>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</si>
  <si>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</si>
  <si>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</si>
  <si>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</si>
  <si>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</si>
  <si>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</si>
  <si>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</si>
  <si>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</si>
  <si>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</si>
  <si>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</si>
  <si>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</si>
  <si>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</si>
  <si>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</si>
  <si>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</si>
  <si>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</si>
  <si>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</si>
  <si>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</si>
  <si>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</si>
  <si>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</si>
  <si>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</si>
  <si>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</si>
  <si>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</si>
  <si>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</si>
  <si>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</si>
  <si>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</si>
  <si>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</si>
  <si>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</si>
  <si>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</si>
  <si>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</si>
  <si>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</si>
  <si>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</si>
  <si>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</si>
  <si>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</si>
  <si>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</si>
  <si>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</si>
  <si>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</si>
  <si>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</si>
  <si>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</si>
  <si>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</si>
  <si>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</si>
  <si>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</si>
  <si>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</si>
  <si>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</si>
  <si>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</si>
  <si>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</si>
  <si>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</si>
  <si>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</si>
  <si>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</si>
  <si>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</si>
  <si>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</si>
  <si>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</si>
  <si>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</si>
  <si>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</si>
  <si>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</si>
  <si>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</si>
  <si>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</si>
  <si>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</si>
  <si>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</si>
  <si>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</si>
  <si>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</si>
  <si>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</si>
  <si>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</si>
  <si>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</si>
  <si>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</si>
  <si>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</si>
  <si>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</si>
  <si>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</si>
  <si>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</si>
  <si>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</si>
  <si>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</si>
  <si>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</si>
  <si>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</si>
  <si>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</si>
  <si>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</si>
  <si>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</si>
  <si>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</si>
  <si>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</si>
  <si>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</si>
  <si>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</si>
  <si>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</si>
  <si>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</si>
  <si>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</si>
  <si>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</si>
  <si>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</si>
  <si>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</si>
  <si>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</si>
  <si>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</si>
  <si>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</si>
  <si>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</si>
  <si>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</si>
  <si>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</si>
  <si>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</si>
  <si>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</si>
  <si>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</si>
  <si>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</si>
  <si>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</si>
  <si>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</si>
  <si>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</si>
  <si>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</si>
  <si>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</si>
  <si>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</si>
  <si>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</si>
  <si>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</si>
  <si>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</si>
  <si>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</si>
  <si>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</si>
  <si>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</si>
  <si>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</si>
  <si>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</si>
  <si>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</si>
  <si>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</si>
  <si>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</si>
  <si>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</si>
  <si>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</si>
  <si>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</si>
  <si>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</si>
  <si>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</si>
  <si>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</si>
  <si>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</si>
  <si>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</si>
  <si>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</si>
  <si>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</si>
  <si>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</si>
  <si>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</si>
  <si>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</si>
  <si>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</si>
  <si>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</si>
  <si>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</si>
  <si>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</si>
  <si>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</si>
  <si>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</si>
  <si>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</si>
  <si>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</si>
  <si>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</si>
  <si>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</si>
  <si>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</si>
  <si>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</si>
  <si>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</si>
  <si>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</si>
  <si>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</si>
  <si>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</si>
  <si>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</si>
  <si>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</si>
  <si>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</si>
  <si>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</si>
  <si>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</si>
  <si>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</si>
  <si>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</si>
  <si>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</si>
  <si>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</si>
  <si>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</si>
  <si>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</si>
  <si>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</si>
  <si>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</si>
  <si>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</si>
  <si>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</si>
  <si>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</si>
  <si>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</si>
  <si>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</si>
  <si>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</si>
  <si>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</si>
  <si>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</si>
  <si>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</si>
  <si>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</si>
  <si>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</si>
  <si>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</si>
  <si>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</si>
  <si>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</si>
  <si>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</si>
  <si>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</si>
  <si>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</si>
  <si>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</si>
  <si>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</si>
  <si>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</si>
  <si>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</si>
  <si>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</si>
  <si>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</si>
  <si>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</si>
  <si>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</si>
  <si>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</si>
  <si>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</si>
  <si>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</si>
  <si>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</si>
  <si>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</si>
  <si>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</si>
  <si>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</si>
  <si>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</si>
  <si>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</si>
  <si>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</si>
  <si>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</si>
  <si>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</si>
  <si>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</si>
  <si>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</si>
  <si>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</si>
  <si>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</si>
  <si>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</si>
  <si>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</si>
  <si>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</si>
  <si>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</si>
  <si>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</si>
  <si>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</si>
  <si>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</si>
  <si>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</si>
  <si>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</si>
  <si>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</si>
  <si>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</si>
  <si>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</si>
  <si>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</si>
  <si>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</si>
  <si>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</si>
  <si>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</si>
  <si>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</si>
  <si>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</si>
  <si>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</si>
  <si>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</si>
  <si>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</si>
  <si>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</si>
  <si>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</si>
  <si>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</si>
  <si>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</si>
  <si>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</si>
  <si>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</si>
  <si>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</si>
  <si>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</si>
  <si>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</si>
  <si>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</si>
  <si>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</si>
  <si>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</si>
  <si>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</si>
  <si>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</si>
  <si>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</si>
  <si>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</si>
  <si>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</si>
  <si>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</si>
  <si>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</si>
  <si>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</si>
  <si>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</si>
  <si>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</si>
  <si>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</si>
  <si>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</si>
  <si>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</si>
  <si>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</si>
  <si>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</si>
  <si>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</si>
  <si>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</si>
  <si>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</si>
  <si>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</si>
  <si>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</si>
  <si>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</si>
  <si>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</si>
  <si>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</si>
  <si>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</si>
  <si>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</si>
  <si>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</si>
  <si>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</si>
  <si>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</si>
  <si>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</si>
  <si>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</si>
  <si>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</si>
  <si>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</si>
  <si>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</si>
  <si>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</si>
  <si>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</si>
  <si>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</si>
  <si>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</si>
  <si>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</si>
  <si>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</si>
  <si>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</si>
  <si>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</si>
  <si>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</si>
  <si>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</si>
  <si>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</si>
  <si>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</si>
  <si>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</si>
  <si>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</si>
  <si>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</si>
  <si>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</si>
  <si>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</si>
  <si>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</si>
  <si>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</si>
  <si>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</si>
  <si>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</si>
  <si>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</si>
  <si>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</si>
  <si>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</si>
  <si>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</si>
  <si>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</si>
  <si>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</si>
  <si>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</si>
  <si>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</si>
  <si>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</si>
  <si>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</si>
  <si>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</si>
  <si>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</si>
  <si>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</si>
  <si>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</si>
  <si>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</si>
  <si>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</si>
  <si>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</si>
  <si>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</si>
  <si>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</si>
  <si>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</si>
  <si>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</si>
  <si>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</si>
  <si>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</si>
  <si>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</si>
  <si>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</si>
  <si>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</si>
  <si>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</si>
  <si>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</si>
  <si>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</si>
  <si>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</si>
  <si>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</si>
  <si>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</si>
  <si>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</si>
  <si>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</si>
  <si>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</si>
  <si>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</si>
  <si>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</si>
  <si>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</si>
  <si>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</si>
  <si>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</si>
  <si>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</si>
  <si>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</si>
  <si>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</si>
  <si>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</si>
  <si>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</si>
  <si>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</si>
  <si>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</si>
  <si>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</si>
  <si>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</si>
  <si>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</si>
  <si>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</si>
  <si>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</si>
  <si>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</si>
  <si>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</si>
  <si>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</si>
  <si>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</si>
  <si>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</si>
  <si>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</si>
  <si>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</si>
  <si>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</si>
  <si>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</si>
  <si>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</si>
  <si>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</si>
  <si>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</si>
  <si>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</si>
  <si>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</si>
  <si>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</si>
  <si>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</si>
  <si>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</si>
  <si>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</si>
  <si>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</si>
  <si>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</si>
  <si>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</si>
  <si>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</si>
  <si>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</si>
  <si>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</si>
  <si>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</si>
  <si>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</si>
  <si>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</si>
  <si>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</si>
  <si>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</si>
  <si>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</si>
  <si>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</si>
  <si>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</si>
  <si>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</si>
  <si>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</si>
  <si>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</si>
  <si>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</si>
  <si>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</si>
  <si>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</si>
  <si>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</si>
  <si>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</si>
  <si>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</si>
  <si>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</si>
  <si>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</si>
  <si>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</si>
  <si>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</si>
  <si>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</si>
  <si>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</si>
  <si>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</si>
  <si>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</si>
  <si>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</si>
  <si>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</si>
  <si>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</si>
  <si>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</si>
  <si>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</si>
  <si>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</si>
  <si>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</si>
  <si>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</si>
  <si>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</si>
  <si>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</si>
  <si>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</si>
  <si>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</si>
  <si>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</si>
  <si>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</si>
  <si>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</si>
  <si>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</si>
  <si>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</si>
  <si>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</si>
  <si>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</si>
  <si>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</si>
  <si>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</si>
  <si>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</si>
  <si>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</si>
  <si>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</si>
  <si>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</si>
  <si>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</si>
  <si>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</si>
  <si>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</si>
  <si>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</si>
  <si>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</si>
  <si>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</si>
  <si>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</si>
  <si>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</si>
  <si>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</si>
  <si>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</si>
  <si>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</si>
  <si>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</si>
  <si>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</si>
  <si>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</si>
  <si>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</si>
  <si>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</si>
  <si>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</si>
  <si>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</si>
  <si>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</si>
  <si>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</si>
  <si>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</si>
  <si>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</si>
  <si>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</si>
  <si>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</si>
  <si>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</si>
  <si>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</si>
  <si>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</si>
  <si>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</si>
  <si>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</si>
  <si>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</si>
  <si>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</si>
  <si>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</si>
  <si>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</si>
  <si>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</si>
  <si>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</si>
  <si>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</si>
  <si>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</si>
  <si>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</si>
  <si>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</si>
  <si>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</si>
  <si>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</si>
  <si>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</si>
  <si>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</si>
  <si>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</si>
  <si>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</si>
  <si>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</si>
  <si>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</si>
  <si>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</si>
  <si>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</si>
  <si>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</si>
  <si>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</si>
  <si>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</si>
  <si>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</si>
  <si>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</si>
  <si>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</si>
  <si>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</si>
  <si>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</si>
  <si>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</si>
  <si>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</si>
  <si>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</si>
  <si>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</si>
  <si>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</si>
  <si>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</si>
  <si>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</si>
  <si>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</si>
  <si>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</si>
  <si>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</si>
  <si>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</si>
  <si>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</si>
  <si>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</si>
  <si>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</si>
  <si>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</si>
  <si>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</si>
  <si>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</si>
  <si>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</si>
  <si>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</si>
  <si>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</si>
  <si>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</si>
  <si>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</si>
  <si>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</si>
  <si>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</si>
  <si>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</si>
  <si>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</si>
  <si>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</si>
  <si>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</si>
  <si>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</si>
  <si>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</si>
  <si>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</si>
  <si>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</si>
  <si>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</si>
  <si>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</si>
  <si>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</si>
  <si>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</si>
  <si>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</si>
  <si>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</si>
  <si>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</si>
  <si>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</si>
  <si>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</si>
  <si>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</si>
  <si>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</si>
  <si>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</si>
  <si>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</si>
  <si>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</si>
  <si>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</si>
  <si>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</si>
  <si>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</si>
  <si>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</si>
  <si>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</si>
  <si>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</si>
  <si>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</si>
  <si>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</si>
  <si>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</si>
  <si>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</si>
  <si>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</si>
  <si>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</si>
  <si>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</si>
  <si>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</si>
  <si>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</si>
  <si>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</si>
  <si>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</si>
  <si>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</si>
  <si>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</si>
  <si>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</si>
  <si>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</si>
  <si>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</si>
  <si>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</si>
  <si>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</si>
  <si>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</si>
  <si>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</si>
  <si>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</si>
  <si>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</si>
  <si>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</si>
  <si>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</si>
  <si>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</si>
  <si>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</si>
  <si>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</si>
  <si>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</si>
  <si>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</si>
  <si>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</si>
  <si>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</si>
  <si>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</si>
  <si>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</si>
  <si>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</si>
  <si>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</si>
  <si>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</si>
  <si>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</si>
  <si>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</si>
  <si>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</si>
  <si>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</si>
  <si>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</si>
  <si>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</si>
  <si>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</si>
  <si>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</si>
  <si>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</si>
  <si>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</si>
  <si>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</si>
  <si>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</si>
  <si>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</si>
  <si>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</si>
  <si>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</si>
  <si>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</si>
  <si>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</si>
  <si>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</si>
  <si>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</si>
  <si>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</si>
  <si>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</si>
  <si>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</si>
  <si>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</si>
  <si>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</si>
  <si>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</si>
  <si>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</si>
  <si>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</si>
  <si>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</si>
  <si>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</si>
  <si>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</si>
  <si>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</si>
  <si>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</si>
  <si>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</si>
  <si>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</si>
  <si>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</si>
  <si>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</si>
  <si>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</si>
  <si>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</si>
  <si>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</si>
  <si>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</si>
  <si>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</si>
  <si>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</si>
  <si>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</si>
  <si>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</si>
  <si>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</si>
  <si>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</si>
  <si>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</si>
  <si>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Rating Rounded</t>
  </si>
  <si>
    <t>Gedner</t>
  </si>
  <si>
    <t>Age</t>
  </si>
  <si>
    <t>City</t>
  </si>
  <si>
    <t>Male</t>
  </si>
  <si>
    <t>Columbus</t>
  </si>
  <si>
    <t>Cleveland</t>
  </si>
  <si>
    <t>Cincinnati</t>
  </si>
  <si>
    <t>Female</t>
  </si>
  <si>
    <t>Call Count</t>
  </si>
  <si>
    <t>Total Amount</t>
  </si>
  <si>
    <t>Total Duration</t>
  </si>
  <si>
    <t>Avg. Rating</t>
  </si>
  <si>
    <t>5* Calls</t>
  </si>
  <si>
    <t>Grand Total</t>
  </si>
  <si>
    <t>Jan</t>
  </si>
  <si>
    <t>Feb</t>
  </si>
  <si>
    <t>Mar</t>
  </si>
  <si>
    <t>Apr</t>
  </si>
  <si>
    <t>May</t>
  </si>
  <si>
    <t>Jun</t>
  </si>
  <si>
    <t>Jul</t>
  </si>
  <si>
    <t>Aug</t>
  </si>
  <si>
    <t>Sep</t>
  </si>
  <si>
    <t>Oct</t>
  </si>
  <si>
    <t>Nov</t>
  </si>
  <si>
    <t>Dec</t>
  </si>
  <si>
    <t>Month</t>
  </si>
  <si>
    <t>Call Count2</t>
  </si>
  <si>
    <t>Friday</t>
  </si>
  <si>
    <t>Monday</t>
  </si>
  <si>
    <t>Saturday</t>
  </si>
  <si>
    <t>Sunday</t>
  </si>
  <si>
    <t>Thursday</t>
  </si>
  <si>
    <t>Tuesday</t>
  </si>
  <si>
    <t>Wednesday</t>
  </si>
  <si>
    <t>Weekday</t>
  </si>
  <si>
    <t>rep</t>
  </si>
  <si>
    <t>calls</t>
  </si>
  <si>
    <t>amount</t>
  </si>
  <si>
    <t>sel.calls</t>
  </si>
  <si>
    <t>sel.amount</t>
  </si>
  <si>
    <t>representative</t>
  </si>
  <si>
    <t xml:space="preserve"> </t>
  </si>
  <si>
    <t>Column Labels</t>
  </si>
  <si>
    <t>Gender</t>
  </si>
  <si>
    <t>Rating</t>
  </si>
  <si>
    <t>Total</t>
  </si>
  <si>
    <t>rep summary</t>
  </si>
  <si>
    <t>% of calls</t>
  </si>
  <si>
    <t>Call rank</t>
  </si>
  <si>
    <t>Amount rank</t>
  </si>
  <si>
    <t>Labels:</t>
  </si>
  <si>
    <t>Fiscal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</si>
</sst>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0,&quot;k&quot;"/>
    <numFmt numFmtId="168" formatCode="[$$-409]#,##0"/>
  </numFmts>
  <fonts count="6" x14ac:knownFonts="1">
    <font>
      <sz val="11"/>
      <color theme="1"/>
      <name val="Calibri"/>
      <family val="2"/>
      <scheme val="minor"/>
    </font>
    <font>
      <b/>
      <sz val="11"/>
      <color theme="0"/>
      <name val="Calibri"/>
      <family val="2"/>
      <scheme val="minor"/>
    </font>
    <font>
      <b/>
      <sz val="11"/>
      <color theme="1"/>
      <name val="Calibri"/>
      <family val="2"/>
      <scheme val="minor"/>
    </font>
    <font>
      <sz val="11"/>
      <color theme="1"/>
      <name val="Calibri"/>
      <family val="2"/>
      <scheme val="minor"/>
    </font>
    <font>
      <sz val="10"/>
      <color theme="0" tint="-0.34998626667073579"/>
      <name val="Calibri"/>
      <family val="2"/>
      <scheme val="minor"/>
    </font>
    <font>
      <sz val="11"/>
      <color theme="1" tint="0.499984740745262"/>
      <name val="Calibri"/>
      <family val="2"/>
      <scheme val="minor"/>
    </font>
  </fonts>
  <fills count="6">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0" tint="-4.9989318521683403E-2"/>
        <bgColor indexed="64"/>
      </patternFill>
    </fill>
    <fill>
      <patternFill patternType="solid">
        <fgColor theme="0"/>
        <bgColor indexed="64"/>
      </patternFill>
    </fill>
  </fills>
  <borders count="13">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9" fontId="3" fillId="0" borderId="0" applyFont="0" applyFill="0" applyBorder="0" applyAlignment="0" applyProtection="0"/>
  </cellStyleXfs>
  <cellXfs count="45">
    <xf numFmtId="0" fontId="0" fillId="0" borderId="0" xfId="0"/>
    <xf numFmtId="0" fontId="0" fillId="3" borderId="1" xfId="0" applyFill="1" applyBorder="1"/>
    <xf numFmtId="2" fontId="0" fillId="3" borderId="1" xfId="0" applyNumberFormat="1" applyFill="1" applyBorder="1" applyAlignment="1">
      <alignment horizontal="center"/>
    </xf>
    <xf numFmtId="164" fontId="0" fillId="3" borderId="1" xfId="0" applyNumberFormat="1" applyFill="1" applyBorder="1" applyAlignment="1">
      <alignment horizontal="center"/>
    </xf>
    <xf numFmtId="0" fontId="0" fillId="0" borderId="1" xfId="0" applyBorder="1"/>
    <xf numFmtId="2" fontId="0" fillId="0" borderId="1" xfId="0" applyNumberFormat="1" applyBorder="1" applyAlignment="1">
      <alignment horizontal="center"/>
    </xf>
    <xf numFmtId="164" fontId="0" fillId="0" borderId="1" xfId="0" applyNumberFormat="1" applyBorder="1" applyAlignment="1">
      <alignment horizontal="center"/>
    </xf>
    <xf numFmtId="0" fontId="1" fillId="2" borderId="2" xfId="0" applyFont="1" applyFill="1" applyBorder="1"/>
    <xf numFmtId="0" fontId="1" fillId="2" borderId="2" xfId="0" applyFont="1" applyFill="1" applyBorder="1" applyAlignment="1">
      <alignment horizontal="right"/>
    </xf>
    <xf numFmtId="0" fontId="1" fillId="2" borderId="2" xfId="0" applyFont="1" applyFill="1" applyBorder="1" applyAlignment="1">
      <alignment horizontal="center"/>
    </xf>
    <xf numFmtId="0" fontId="0" fillId="0" borderId="3" xfId="0" applyBorder="1"/>
    <xf numFmtId="2" fontId="0" fillId="0" borderId="3" xfId="0" applyNumberFormat="1" applyBorder="1" applyAlignment="1">
      <alignment horizontal="center"/>
    </xf>
    <xf numFmtId="164" fontId="0" fillId="0" borderId="3" xfId="0" applyNumberFormat="1" applyBorder="1" applyAlignment="1">
      <alignment horizontal="center"/>
    </xf>
    <xf numFmtId="0" fontId="0" fillId="0" borderId="2" xfId="0" applyBorder="1"/>
    <xf numFmtId="0" fontId="2" fillId="0" borderId="4" xfId="0" applyFont="1" applyBorder="1"/>
    <xf numFmtId="0" fontId="2" fillId="0" borderId="5" xfId="0" applyFont="1" applyBorder="1"/>
    <xf numFmtId="0" fontId="2" fillId="0" borderId="6" xfId="0" applyFont="1" applyBorder="1"/>
    <xf numFmtId="0" fontId="0" fillId="0" borderId="7" xfId="0" applyBorder="1"/>
    <xf numFmtId="9" fontId="0" fillId="0" borderId="8" xfId="0" applyNumberFormat="1" applyBorder="1"/>
    <xf numFmtId="0" fontId="0" fillId="0" borderId="8" xfId="0" applyBorder="1"/>
    <xf numFmtId="0" fontId="0" fillId="0" borderId="9" xfId="0" applyBorder="1"/>
    <xf numFmtId="0" fontId="0" fillId="0" borderId="10" xfId="0" applyBorder="1"/>
    <xf numFmtId="9" fontId="0" fillId="0" borderId="11" xfId="0" applyNumberFormat="1" applyBorder="1"/>
    <xf numFmtId="0" fontId="0" fillId="0" borderId="11" xfId="0" applyBorder="1"/>
    <xf numFmtId="0" fontId="0" fillId="0" borderId="12" xfId="0" applyBorder="1"/>
    <xf numFmtId="3" fontId="0" fillId="0" borderId="0" xfId="0" applyNumberFormat="1"/>
    <xf numFmtId="165" fontId="0" fillId="0" borderId="0" xfId="0" applyNumberFormat="1"/>
    <xf numFmtId="1" fontId="0" fillId="0" borderId="0" xfId="0" applyNumberFormat="1"/>
    <xf numFmtId="166" fontId="0" fillId="0" borderId="0" xfId="0" applyNumberFormat="1"/>
    <xf numFmtId="0" fontId="0" fillId="0" borderId="0" xfId="0" pivotButton="1"/>
    <xf numFmtId="0" fontId="0" fillId="4" borderId="0" xfId="0" applyFill="1"/>
    <xf numFmtId="0" fontId="0" fillId="0" borderId="0" xfId="0" applyAlignment="1">
      <alignment horizontal="left"/>
    </xf>
    <xf numFmtId="0" fontId="0" fillId="0" borderId="0" xfId="0" applyNumberFormat="1"/>
    <xf numFmtId="0" fontId="0" fillId="0" borderId="0" xfId="0" applyAlignment="1">
      <alignment horizontal="left" indent="1"/>
    </xf>
    <xf numFmtId="167" fontId="0" fillId="0" borderId="0" xfId="0" applyNumberFormat="1"/>
    <xf numFmtId="0" fontId="0" fillId="5" borderId="0" xfId="0" applyFill="1" applyBorder="1" applyAlignment="1">
      <alignment horizontal="center"/>
    </xf>
    <xf numFmtId="0" fontId="0" fillId="5" borderId="0" xfId="0" applyFill="1" applyBorder="1" applyAlignment="1">
      <alignment horizontal="center" vertical="center"/>
    </xf>
    <xf numFmtId="0" fontId="0" fillId="5" borderId="0" xfId="0" applyFill="1" applyBorder="1"/>
    <xf numFmtId="168" fontId="0" fillId="5" borderId="0" xfId="0" applyNumberFormat="1" applyFill="1" applyBorder="1" applyAlignment="1">
      <alignment horizontal="center"/>
    </xf>
    <xf numFmtId="9" fontId="0" fillId="0" borderId="0" xfId="1" applyFont="1"/>
    <xf numFmtId="0" fontId="5" fillId="4" borderId="0" xfId="0" applyFont="1" applyFill="1"/>
    <xf numFmtId="0" fontId="0" fillId="4" borderId="0" xfId="0" applyFill="1" applyAlignment="1">
      <alignment wrapText="1"/>
    </xf>
    <xf numFmtId="0" fontId="4" fillId="4" borderId="0" xfId="0" applyFont="1" applyFill="1" applyAlignment="1">
      <alignment horizontal="center"/>
    </xf>
    <xf numFmtId="0" fontId="2" fillId="5" borderId="0" xfId="0" applyFont="1" applyFill="1" applyBorder="1" applyAlignment="1">
      <alignment horizontal="center" vertical="center"/>
    </xf>
    <xf numFmtId="0" fontId="2" fillId="5" borderId="0" xfId="0" applyFont="1" applyFill="1" applyBorder="1"/>
  </cellXfs>
  <cellStyles count="2">
    <cellStyle name="Normal" xfId="0" builtinId="0"/>
    <cellStyle name="Percent" xfId="1" builtinId="5"/>
  </cellStyles>
  <dxfs count="43">
    <dxf>
      <fill>
        <patternFill>
          <bgColor theme="4" tint="0.59996337778862885"/>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numFmt numFmtId="164" formatCode="[$-409]d\-mmm\-yy;@"/>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2" formatCode="0.00"/>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color theme="1"/>
      </font>
      <border>
        <bottom style="thin">
          <color theme="0" tint="-0.34998626667073579"/>
        </bottom>
        <vertical/>
        <horizontal/>
      </border>
    </dxf>
    <dxf>
      <font>
        <color theme="1"/>
      </font>
      <border>
        <left style="thin">
          <color theme="0" tint="-0.499984740745262"/>
        </left>
        <right style="thin">
          <color theme="0" tint="-0.499984740745262"/>
        </right>
        <top style="thin">
          <color theme="0" tint="-0.499984740745262"/>
        </top>
        <bottom style="thin">
          <color theme="0" tint="-0.499984740745262"/>
        </bottom>
        <vertical/>
        <horizontal/>
      </border>
    </dxf>
    <dxf>
      <font>
        <b/>
        <color theme="1"/>
      </font>
      <border>
        <bottom style="thin">
          <color theme="0" tint="-0.34998626667073579"/>
        </bottom>
        <vertical/>
        <horizontal/>
      </border>
    </dxf>
    <dxf>
      <font>
        <color theme="1"/>
      </font>
      <border>
        <left style="thin">
          <color theme="0" tint="-0.499984740745262"/>
        </left>
        <right style="thin">
          <color theme="0" tint="-0.499984740745262"/>
        </right>
        <top style="thin">
          <color theme="0" tint="-0.499984740745262"/>
        </top>
        <bottom style="thin">
          <color theme="0" tint="-0.499984740745262"/>
        </bottom>
        <vertical/>
        <horizontal/>
      </border>
    </dxf>
    <dxf>
      <font>
        <b/>
        <color theme="1"/>
      </font>
      <border>
        <bottom style="thin">
          <color theme="0" tint="-0.34998626667073579"/>
        </bottom>
        <vertical/>
        <horizontal/>
      </border>
    </dxf>
    <dxf>
      <font>
        <color theme="1"/>
      </font>
      <border diagonalUp="0" diagonalDown="0">
        <left/>
        <right/>
        <top/>
        <bottom/>
        <vertical/>
        <horizontal/>
      </border>
    </dxf>
    <dxf>
      <font>
        <b/>
        <color theme="1"/>
      </font>
      <border>
        <bottom style="thin">
          <color theme="0" tint="-0.34998626667073579"/>
        </bottom>
        <vertical/>
        <horizontal/>
      </border>
    </dxf>
    <dxf>
      <font>
        <color theme="1"/>
      </font>
      <border diagonalUp="0" diagonalDown="0">
        <left/>
        <right/>
        <top/>
        <bottom/>
        <vertical/>
        <horizontal/>
      </border>
    </dxf>
    <dxf>
      <font>
        <b/>
        <color theme="1"/>
      </font>
      <border>
        <bottom style="thin">
          <color theme="0" tint="-0.34998626667073579"/>
        </bottom>
        <vertical/>
        <horizontal/>
      </border>
    </dxf>
    <dxf>
      <font>
        <color theme="1"/>
      </font>
      <border diagonalUp="0" diagonalDown="0">
        <left/>
        <right/>
        <top/>
        <bottom/>
        <vertical/>
        <horizontal/>
      </border>
    </dxf>
    <dxf>
      <font>
        <b/>
        <color theme="1"/>
      </font>
      <border>
        <bottom style="thin">
          <color theme="0" tint="-0.34998626667073579"/>
        </bottom>
        <vertical/>
        <horizontal/>
      </border>
    </dxf>
    <dxf>
      <font>
        <color theme="1"/>
      </font>
      <fill>
        <patternFill patternType="solid">
          <bgColor theme="0"/>
        </patternFill>
      </fill>
      <border diagonalUp="0" diagonalDown="0">
        <left/>
        <right/>
        <top/>
        <bottom/>
        <vertical/>
        <horizontal/>
      </border>
    </dxf>
    <dxf>
      <font>
        <b/>
        <color theme="1"/>
      </font>
      <border>
        <bottom style="thin">
          <color theme="0" tint="-0.34998626667073579"/>
        </bottom>
        <vertical/>
        <horizontal/>
      </border>
    </dxf>
    <dxf>
      <font>
        <color theme="1"/>
      </font>
      <border diagonalUp="0" diagonalDown="0">
        <left/>
        <right/>
        <top/>
        <bottom/>
        <vertical/>
        <horizontal/>
      </border>
    </dxf>
    <dxf>
      <font>
        <b/>
        <color theme="1"/>
      </font>
      <border>
        <bottom style="thin">
          <color theme="0" tint="-0.34998626667073579"/>
        </bottom>
        <vertical/>
        <horizontal/>
      </border>
    </dxf>
    <dxf>
      <font>
        <color theme="1"/>
      </font>
      <border diagonalUp="0" diagonalDown="0">
        <left/>
        <right/>
        <top/>
        <bottom/>
        <vertical/>
        <horizontal/>
      </border>
    </dxf>
    <dxf>
      <font>
        <b/>
        <color theme="1"/>
      </font>
      <border>
        <bottom style="thin">
          <color theme="0" tint="-0.34998626667073579"/>
        </bottom>
        <vertical/>
        <horizontal/>
      </border>
    </dxf>
    <dxf>
      <font>
        <color theme="1"/>
      </font>
      <border>
        <left style="thin">
          <color theme="0" tint="-0.499984740745262"/>
        </left>
        <right style="thin">
          <color theme="0" tint="-0.499984740745262"/>
        </right>
        <top style="thin">
          <color theme="0" tint="-0.499984740745262"/>
        </top>
        <bottom style="thin">
          <color theme="0" tint="-0.499984740745262"/>
        </bottom>
        <vertical/>
        <horizontal/>
      </border>
    </dxf>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s>
  <tableStyles count="10" defaultTableStyle="TableStyleMedium2" defaultPivotStyle="PivotStyleLight16">
    <tableStyle name="SlicerStyleLight1 2" pivot="0" table="0" count="10" xr9:uid="{D2B09CBB-C74E-4721-93D8-8C91A5F4A29C}">
      <tableStyleElement type="wholeTable" dxfId="42"/>
      <tableStyleElement type="headerRow" dxfId="41"/>
    </tableStyle>
    <tableStyle name="SlicerStyleOther1 2" pivot="0" table="0" count="10" xr9:uid="{0C720044-95F1-4971-9203-924A1135F8D6}">
      <tableStyleElement type="wholeTable" dxfId="40"/>
      <tableStyleElement type="headerRow" dxfId="39"/>
    </tableStyle>
    <tableStyle name="SlicerStyleOther1 3" pivot="0" table="0" count="10" xr9:uid="{0A889236-88BA-41C7-AAF1-59BF2D09E2AC}">
      <tableStyleElement type="wholeTable" dxfId="38"/>
      <tableStyleElement type="headerRow" dxfId="37"/>
    </tableStyle>
    <tableStyle name="SlicerStyleOther1 3 2" pivot="0" table="0" count="10" xr9:uid="{63AE55DB-C165-45F7-AE41-CF642FB32E72}">
      <tableStyleElement type="wholeTable" dxfId="36"/>
      <tableStyleElement type="headerRow" dxfId="35"/>
    </tableStyle>
    <tableStyle name="SlicerStyleOther1 3 2 2" pivot="0" table="0" count="10" xr9:uid="{B8E4239C-1D67-4447-B57D-54AB2DD7BAAE}">
      <tableStyleElement type="wholeTable" dxfId="34"/>
      <tableStyleElement type="headerRow" dxfId="33"/>
    </tableStyle>
    <tableStyle name="SlicerStyleOther1 3 2 3" pivot="0" table="0" count="10" xr9:uid="{4FA252F9-0ED4-4A9F-996B-C2F77C0362BA}">
      <tableStyleElement type="wholeTable" dxfId="32"/>
      <tableStyleElement type="headerRow" dxfId="31"/>
    </tableStyle>
    <tableStyle name="SlicerStyleOther1 3 3" pivot="0" table="0" count="10" xr9:uid="{B28D3755-E5AD-442D-9C37-D6B8EAB92448}">
      <tableStyleElement type="wholeTable" dxfId="30"/>
      <tableStyleElement type="headerRow" dxfId="29"/>
    </tableStyle>
    <tableStyle name="SlicerStyleOther1 3 4" pivot="0" table="0" count="10" xr9:uid="{A6D1FE33-74B0-42F5-862F-DE8851FD259A}">
      <tableStyleElement type="wholeTable" dxfId="28"/>
      <tableStyleElement type="headerRow" dxfId="27"/>
    </tableStyle>
    <tableStyle name="SlicerStyleOther1 4" pivot="0" table="0" count="10" xr9:uid="{3DC610A5-BB08-483C-9704-BEB9D8F41BDE}">
      <tableStyleElement type="wholeTable" dxfId="26"/>
      <tableStyleElement type="headerRow" dxfId="25"/>
    </tableStyle>
    <tableStyle name="SlicerStyleOther1 5" pivot="0" table="0" count="10" xr9:uid="{1D4F7DB0-D7F4-462E-9891-A57CC30F6908}">
      <tableStyleElement type="wholeTable" dxfId="24"/>
      <tableStyleElement type="headerRow" dxfId="23"/>
    </tableStyle>
  </tableStyles>
  <colors>
    <mruColors>
      <color rgb="FFD3DFFB"/>
      <color rgb="FFFDE8D1"/>
    </mruColors>
  </colors>
  <extLst>
    <ext xmlns:x14="http://schemas.microsoft.com/office/spreadsheetml/2009/9/main" uri="{46F421CA-312F-682f-3DD2-61675219B42D}">
      <x14:dxfs count="80">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6795556505021"/>
              <bgColor theme="4" tint="0.59996337778862885"/>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4" tint="0.39994506668294322"/>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4" tint="0.59996337778862885"/>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tint="-0.14996795556505021"/>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6795556505021"/>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4" tint="0.79998168889431442"/>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4" tint="0.59996337778862885"/>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b/>
            <i val="0"/>
            <color rgb="FF000000"/>
          </font>
          <fill>
            <patternFill patternType="solid">
              <fgColor theme="0" tint="-0.249977111117893"/>
              <bgColor theme="0"/>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b/>
            <i val="0"/>
            <color rgb="FF000000"/>
          </font>
          <fill>
            <patternFill patternType="solid">
              <fgColor theme="0" tint="-0.249977111117893"/>
              <bgColor theme="4" tint="0.59996337778862885"/>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b/>
            <i val="0"/>
            <color rgb="FF000000"/>
          </font>
          <fill>
            <patternFill patternType="solid">
              <fgColor theme="0" tint="-0.249977111117893"/>
              <bgColor theme="4" tint="0.59996337778862885"/>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9"/>
            <x14:slicerStyleElement type="unselectedItemWithNoData" dxfId="78"/>
            <x14:slicerStyleElement type="selectedItemWithData" dxfId="77"/>
            <x14:slicerStyleElement type="selectedItemWithNoData" dxfId="76"/>
            <x14:slicerStyleElement type="hoveredUnselectedItemWithData" dxfId="75"/>
            <x14:slicerStyleElement type="hoveredSelectedItemWithData" dxfId="74"/>
            <x14:slicerStyleElement type="hoveredUnselectedItemWithNoData" dxfId="73"/>
            <x14:slicerStyleElement type="hoveredSelectedItemWithNoData" dxfId="72"/>
          </x14:slicerStyleElements>
        </x14:slicerStyle>
        <x14:slicerStyle name="SlicerStyleOther1 2">
          <x14:slicerStyleElements>
            <x14:slicerStyleElement type="unselectedItemWithData" dxfId="71"/>
            <x14:slicerStyleElement type="unselectedItemWithNoData" dxfId="70"/>
            <x14:slicerStyleElement type="selectedItemWithData" dxfId="69"/>
            <x14:slicerStyleElement type="selectedItemWithNoData" dxfId="68"/>
            <x14:slicerStyleElement type="hoveredUnselectedItemWithData" dxfId="67"/>
            <x14:slicerStyleElement type="hoveredSelectedItemWithData" dxfId="66"/>
            <x14:slicerStyleElement type="hoveredUnselectedItemWithNoData" dxfId="65"/>
            <x14:slicerStyleElement type="hoveredSelectedItemWithNoData" dxfId="64"/>
          </x14:slicerStyleElements>
        </x14:slicerStyle>
        <x14:slicerStyle name="SlicerStyleOther1 3">
          <x14:slicerStyleElements>
            <x14:slicerStyleElement type="unselectedItemWithData" dxfId="63"/>
            <x14:slicerStyleElement type="unselectedItemWithNoData" dxfId="62"/>
            <x14:slicerStyleElement type="selectedItemWithData" dxfId="61"/>
            <x14:slicerStyleElement type="selectedItemWithNoData" dxfId="60"/>
            <x14:slicerStyleElement type="hoveredUnselectedItemWithData" dxfId="59"/>
            <x14:slicerStyleElement type="hoveredSelectedItemWithData" dxfId="58"/>
            <x14:slicerStyleElement type="hoveredUnselectedItemWithNoData" dxfId="57"/>
            <x14:slicerStyleElement type="hoveredSelectedItemWithNoData" dxfId="56"/>
          </x14:slicerStyleElements>
        </x14:slicerStyle>
        <x14:slicerStyle name="SlicerStyleOther1 3 2">
          <x14:slicerStyleElements>
            <x14:slicerStyleElement type="unselectedItemWithData" dxfId="55"/>
            <x14:slicerStyleElement type="unselectedItemWithNoData" dxfId="54"/>
            <x14:slicerStyleElement type="selectedItemWithData" dxfId="53"/>
            <x14:slicerStyleElement type="selectedItemWithNoData" dxfId="52"/>
            <x14:slicerStyleElement type="hoveredUnselectedItemWithData" dxfId="51"/>
            <x14:slicerStyleElement type="hoveredSelectedItemWithData" dxfId="50"/>
            <x14:slicerStyleElement type="hoveredUnselectedItemWithNoData" dxfId="49"/>
            <x14:slicerStyleElement type="hoveredSelectedItemWithNoData" dxfId="48"/>
          </x14:slicerStyleElements>
        </x14:slicerStyle>
        <x14:slicerStyle name="SlicerStyleOther1 3 2 2">
          <x14:slicerStyleElements>
            <x14:slicerStyleElement type="unselectedItemWithData" dxfId="47"/>
            <x14:slicerStyleElement type="unselectedItemWithNoData" dxfId="46"/>
            <x14:slicerStyleElement type="selectedItemWithData" dxfId="45"/>
            <x14:slicerStyleElement type="selectedItemWithNoData" dxfId="44"/>
            <x14:slicerStyleElement type="hoveredUnselectedItemWithData" dxfId="43"/>
            <x14:slicerStyleElement type="hoveredSelectedItemWithData" dxfId="42"/>
            <x14:slicerStyleElement type="hoveredUnselectedItemWithNoData" dxfId="41"/>
            <x14:slicerStyleElement type="hoveredSelectedItemWithNoData" dxfId="40"/>
          </x14:slicerStyleElements>
        </x14:slicerStyle>
        <x14:slicerStyle name="SlicerStyleOther1 3 2 3">
          <x14:slicerStyleElements>
            <x14:slicerStyleElement type="unselectedItemWithData" dxfId="39"/>
            <x14:slicerStyleElement type="unselectedItemWithNoData" dxfId="38"/>
            <x14:slicerStyleElement type="selectedItemWithData" dxfId="37"/>
            <x14:slicerStyleElement type="selectedItemWithNoData" dxfId="36"/>
            <x14:slicerStyleElement type="hoveredUnselectedItemWithData" dxfId="35"/>
            <x14:slicerStyleElement type="hoveredSelectedItemWithData" dxfId="34"/>
            <x14:slicerStyleElement type="hoveredUnselectedItemWithNoData" dxfId="33"/>
            <x14:slicerStyleElement type="hoveredSelectedItemWithNoData" dxfId="32"/>
          </x14:slicerStyleElements>
        </x14:slicerStyle>
        <x14:slicerStyle name="SlicerStyleOther1 3 3">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Other1 3 4">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Other1 4">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Other1 5">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microsoft.com/office/2007/relationships/slicerCache" Target="slicerCaches/slicerCach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12.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powerPivotData" Target="model/item.data"/><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openxmlformats.org/officeDocument/2006/relationships/sheetMetadata" Target="metadata.xml"/><Relationship Id="rId10" Type="http://schemas.openxmlformats.org/officeDocument/2006/relationships/pivotCacheDefinition" Target="pivotCache/pivotCacheDefinition6.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report.xlsx]Pivots!weekday call trend</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lumMod val="5000"/>
                  <a:lumOff val="95000"/>
                </a:schemeClr>
              </a:gs>
              <a:gs pos="91840">
                <a:srgbClr val="F8D1A4"/>
              </a:gs>
              <a:gs pos="74000">
                <a:schemeClr val="accent1">
                  <a:lumMod val="75000"/>
                </a:schemeClr>
              </a:gs>
              <a:gs pos="83000">
                <a:schemeClr val="accent1">
                  <a:lumMod val="45000"/>
                  <a:lumOff val="55000"/>
                </a:schemeClr>
              </a:gs>
              <a:gs pos="18352">
                <a:srgbClr val="FBE8D2"/>
              </a:gs>
              <a:gs pos="100000">
                <a:schemeClr val="accent1">
                  <a:lumMod val="20000"/>
                  <a:lumOff val="8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Pivots!$B$32</c:f>
              <c:strCache>
                <c:ptCount val="1"/>
                <c:pt idx="0">
                  <c:v>Total</c:v>
                </c:pt>
              </c:strCache>
            </c:strRef>
          </c:tx>
          <c:spPr>
            <a:gradFill>
              <a:gsLst>
                <a:gs pos="0">
                  <a:schemeClr val="accent1">
                    <a:lumMod val="5000"/>
                    <a:lumOff val="95000"/>
                  </a:schemeClr>
                </a:gs>
                <a:gs pos="91840">
                  <a:srgbClr val="F8D1A4"/>
                </a:gs>
                <a:gs pos="74000">
                  <a:schemeClr val="accent1">
                    <a:lumMod val="75000"/>
                  </a:schemeClr>
                </a:gs>
                <a:gs pos="83000">
                  <a:schemeClr val="accent1">
                    <a:lumMod val="45000"/>
                    <a:lumOff val="55000"/>
                  </a:schemeClr>
                </a:gs>
                <a:gs pos="18352">
                  <a:srgbClr val="FBE8D2"/>
                </a:gs>
                <a:gs pos="100000">
                  <a:schemeClr val="accent1">
                    <a:lumMod val="20000"/>
                    <a:lumOff val="8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Pivots!$A$33:$A$40</c:f>
              <c:strCache>
                <c:ptCount val="7"/>
                <c:pt idx="0">
                  <c:v>Monday</c:v>
                </c:pt>
                <c:pt idx="1">
                  <c:v>Tuesday</c:v>
                </c:pt>
                <c:pt idx="2">
                  <c:v>Wednesday</c:v>
                </c:pt>
                <c:pt idx="3">
                  <c:v>Thursday</c:v>
                </c:pt>
                <c:pt idx="4">
                  <c:v>Friday</c:v>
                </c:pt>
                <c:pt idx="5">
                  <c:v>Saturday</c:v>
                </c:pt>
                <c:pt idx="6">
                  <c:v>Sunday</c:v>
                </c:pt>
              </c:strCache>
            </c:strRef>
          </c:cat>
          <c:val>
            <c:numRef>
              <c:f>Pivots!$B$33:$B$40</c:f>
              <c:numCache>
                <c:formatCode>#,##0</c:formatCode>
                <c:ptCount val="7"/>
                <c:pt idx="0">
                  <c:v>133</c:v>
                </c:pt>
                <c:pt idx="1">
                  <c:v>138</c:v>
                </c:pt>
                <c:pt idx="2">
                  <c:v>153</c:v>
                </c:pt>
                <c:pt idx="3">
                  <c:v>128</c:v>
                </c:pt>
                <c:pt idx="4">
                  <c:v>141</c:v>
                </c:pt>
                <c:pt idx="5">
                  <c:v>161</c:v>
                </c:pt>
                <c:pt idx="6">
                  <c:v>146</c:v>
                </c:pt>
              </c:numCache>
            </c:numRef>
          </c:val>
          <c:extLst>
            <c:ext xmlns:c16="http://schemas.microsoft.com/office/drawing/2014/chart" uri="{C3380CC4-5D6E-409C-BE32-E72D297353CC}">
              <c16:uniqueId val="{00000000-B9D9-4E37-B63C-1CC5CD5D4463}"/>
            </c:ext>
          </c:extLst>
        </c:ser>
        <c:dLbls>
          <c:dLblPos val="outEnd"/>
          <c:showLegendKey val="0"/>
          <c:showVal val="1"/>
          <c:showCatName val="0"/>
          <c:showSerName val="0"/>
          <c:showPercent val="0"/>
          <c:showBubbleSize val="0"/>
        </c:dLbls>
        <c:gapWidth val="35"/>
        <c:axId val="524631104"/>
        <c:axId val="524626528"/>
      </c:barChart>
      <c:catAx>
        <c:axId val="524631104"/>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626528"/>
        <c:crosses val="autoZero"/>
        <c:auto val="1"/>
        <c:lblAlgn val="ctr"/>
        <c:lblOffset val="100"/>
        <c:tickMarkSkip val="2"/>
        <c:noMultiLvlLbl val="0"/>
      </c:catAx>
      <c:valAx>
        <c:axId val="524626528"/>
        <c:scaling>
          <c:orientation val="minMax"/>
        </c:scaling>
        <c:delete val="1"/>
        <c:axPos val="t"/>
        <c:numFmt formatCode="#,##0" sourceLinked="1"/>
        <c:majorTickMark val="out"/>
        <c:minorTickMark val="none"/>
        <c:tickLblPos val="nextTo"/>
        <c:crossAx val="524631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report.xlsx]Pivots!monthly call trend</c:name>
    <c:fmtId val="9"/>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IN" b="1">
                <a:solidFill>
                  <a:schemeClr val="tx1">
                    <a:lumMod val="50000"/>
                    <a:lumOff val="50000"/>
                  </a:schemeClr>
                </a:solidFill>
              </a:rPr>
              <a:t>CALL TREND</a:t>
            </a:r>
          </a:p>
        </c:rich>
      </c:tx>
      <c:layout>
        <c:manualLayout>
          <c:xMode val="edge"/>
          <c:yMode val="edge"/>
          <c:x val="1.9210684601924759E-2"/>
          <c:y val="3.526082368350812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chemeClr val="accent1">
                  <a:lumMod val="75000"/>
                </a:schemeClr>
              </a:gs>
              <a:gs pos="97700">
                <a:schemeClr val="accent1">
                  <a:lumMod val="20000"/>
                  <a:lumOff val="80000"/>
                  <a:alpha val="59000"/>
                </a:schemeClr>
              </a:gs>
              <a:gs pos="100000">
                <a:schemeClr val="accent1">
                  <a:lumMod val="40000"/>
                  <a:lumOff val="6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41275" cap="rnd">
            <a:solidFill>
              <a:schemeClr val="accent1">
                <a:alpha val="94000"/>
              </a:schemeClr>
            </a:solidFill>
            <a:round/>
          </a:ln>
          <a:effectLst/>
        </c:spPr>
        <c:marker>
          <c:symbol val="circle"/>
          <c:size val="7"/>
          <c:spPr>
            <a:solidFill>
              <a:schemeClr val="bg1">
                <a:lumMod val="95000"/>
              </a:schemeClr>
            </a:solidFill>
            <a:ln w="952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504561278798484"/>
          <c:y val="0.29043867448433613"/>
          <c:w val="0.87948472586759985"/>
          <c:h val="0.56010525689363722"/>
        </c:manualLayout>
      </c:layout>
      <c:areaChart>
        <c:grouping val="standard"/>
        <c:varyColors val="0"/>
        <c:ser>
          <c:idx val="1"/>
          <c:order val="1"/>
          <c:tx>
            <c:strRef>
              <c:f>Pivots!$C$17</c:f>
              <c:strCache>
                <c:ptCount val="1"/>
                <c:pt idx="0">
                  <c:v>Call Count2</c:v>
                </c:pt>
              </c:strCache>
            </c:strRef>
          </c:tx>
          <c:spPr>
            <a:gradFill>
              <a:gsLst>
                <a:gs pos="0">
                  <a:schemeClr val="accent1">
                    <a:lumMod val="75000"/>
                  </a:schemeClr>
                </a:gs>
                <a:gs pos="97700">
                  <a:schemeClr val="accent1">
                    <a:lumMod val="20000"/>
                    <a:lumOff val="80000"/>
                    <a:alpha val="59000"/>
                  </a:schemeClr>
                </a:gs>
                <a:gs pos="100000">
                  <a:schemeClr val="accent1">
                    <a:lumMod val="40000"/>
                    <a:lumOff val="60000"/>
                  </a:schemeClr>
                </a:gs>
              </a:gsLst>
              <a:lin ang="5400000" scaled="1"/>
            </a:gradFill>
            <a:ln>
              <a:noFill/>
            </a:ln>
            <a:effectLst/>
          </c:spPr>
          <c:cat>
            <c:strRef>
              <c:f>Pivots!$A$18:$A$30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Pivots!$C$18:$C$30</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0-D2DF-4FFD-8FE8-AC518582D36C}"/>
            </c:ext>
          </c:extLst>
        </c:ser>
        <c:dLbls>
          <c:showLegendKey val="0"/>
          <c:showVal val="0"/>
          <c:showCatName val="0"/>
          <c:showSerName val="0"/>
          <c:showPercent val="0"/>
          <c:showBubbleSize val="0"/>
        </c:dLbls>
        <c:axId val="1382164720"/>
        <c:axId val="1464814224"/>
      </c:areaChart>
      <c:lineChart>
        <c:grouping val="standard"/>
        <c:varyColors val="0"/>
        <c:ser>
          <c:idx val="0"/>
          <c:order val="0"/>
          <c:tx>
            <c:strRef>
              <c:f>Pivots!$B$17</c:f>
              <c:strCache>
                <c:ptCount val="1"/>
                <c:pt idx="0">
                  <c:v>Call Count</c:v>
                </c:pt>
              </c:strCache>
            </c:strRef>
          </c:tx>
          <c:spPr>
            <a:ln w="41275" cap="rnd">
              <a:solidFill>
                <a:schemeClr val="accent1">
                  <a:alpha val="94000"/>
                </a:schemeClr>
              </a:solidFill>
              <a:round/>
            </a:ln>
            <a:effectLst/>
          </c:spPr>
          <c:marker>
            <c:symbol val="circle"/>
            <c:size val="7"/>
            <c:spPr>
              <a:solidFill>
                <a:schemeClr val="bg1">
                  <a:lumMod val="95000"/>
                </a:schemeClr>
              </a:solidFill>
              <a:ln w="9525">
                <a:solidFill>
                  <a:schemeClr val="tx1"/>
                </a:solidFill>
              </a:ln>
              <a:effectLst/>
            </c:spPr>
          </c:marker>
          <c:cat>
            <c:strRef>
              <c:f>Pivots!$A$18:$A$30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Pivots!$B$18:$B$30</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1-D2DF-4FFD-8FE8-AC518582D36C}"/>
            </c:ext>
          </c:extLst>
        </c:ser>
        <c:dLbls>
          <c:showLegendKey val="0"/>
          <c:showVal val="0"/>
          <c:showCatName val="0"/>
          <c:showSerName val="0"/>
          <c:showPercent val="0"/>
          <c:showBubbleSize val="0"/>
        </c:dLbls>
        <c:marker val="1"/>
        <c:smooth val="0"/>
        <c:axId val="1382164720"/>
        <c:axId val="1464814224"/>
      </c:lineChart>
      <c:catAx>
        <c:axId val="138216472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464814224"/>
        <c:crosses val="autoZero"/>
        <c:auto val="1"/>
        <c:lblAlgn val="ctr"/>
        <c:lblOffset val="100"/>
        <c:noMultiLvlLbl val="0"/>
      </c:catAx>
      <c:valAx>
        <c:axId val="1464814224"/>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382164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AMOUNT</a:t>
            </a:r>
          </a:p>
        </c:rich>
      </c:tx>
      <c:layout>
        <c:manualLayout>
          <c:xMode val="edge"/>
          <c:yMode val="edge"/>
          <c:x val="2.4413682160697656E-2"/>
          <c:y val="1.3500708577561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557077625570776"/>
          <c:y val="0.15713696369636967"/>
          <c:w val="0.87442922374429222"/>
          <c:h val="0.8016089108910891"/>
        </c:manualLayout>
      </c:layout>
      <c:barChart>
        <c:barDir val="bar"/>
        <c:grouping val="clustered"/>
        <c:varyColors val="0"/>
        <c:ser>
          <c:idx val="0"/>
          <c:order val="0"/>
          <c:spPr>
            <a:solidFill>
              <a:schemeClr val="bg1">
                <a:lumMod val="85000"/>
              </a:schemeClr>
            </a:solidFill>
            <a:ln>
              <a:solidFill>
                <a:schemeClr val="bg1">
                  <a:lumMod val="8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Pivots!$E$42:$E$46</c:f>
              <c:strCache>
                <c:ptCount val="5"/>
                <c:pt idx="0">
                  <c:v>R01</c:v>
                </c:pt>
                <c:pt idx="1">
                  <c:v>R02</c:v>
                </c:pt>
                <c:pt idx="2">
                  <c:v>R03</c:v>
                </c:pt>
                <c:pt idx="3">
                  <c:v>R04</c:v>
                </c:pt>
                <c:pt idx="4">
                  <c:v>R05</c:v>
                </c:pt>
              </c:strCache>
            </c:strRef>
          </c:cat>
          <c:val>
            <c:numRef>
              <c:f>Pivots!$G$42:$G$46</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1CA0-4F9E-AC6C-0441E87DE1A2}"/>
            </c:ext>
          </c:extLst>
        </c:ser>
        <c:ser>
          <c:idx val="1"/>
          <c:order val="1"/>
          <c:tx>
            <c:strRef>
              <c:f>Pivots!$I$41</c:f>
              <c:strCache>
                <c:ptCount val="1"/>
                <c:pt idx="0">
                  <c:v>sel.amount</c:v>
                </c:pt>
              </c:strCache>
            </c:strRef>
          </c:tx>
          <c:spPr>
            <a:gradFill>
              <a:gsLst>
                <a:gs pos="0">
                  <a:schemeClr val="accent1">
                    <a:lumMod val="20000"/>
                    <a:lumOff val="80000"/>
                  </a:schemeClr>
                </a:gs>
                <a:gs pos="91840">
                  <a:schemeClr val="accent1">
                    <a:lumMod val="40000"/>
                    <a:lumOff val="60000"/>
                  </a:schemeClr>
                </a:gs>
                <a:gs pos="74000">
                  <a:schemeClr val="accent1">
                    <a:lumMod val="20000"/>
                    <a:lumOff val="80000"/>
                  </a:schemeClr>
                </a:gs>
                <a:gs pos="83000">
                  <a:schemeClr val="accent1">
                    <a:lumMod val="20000"/>
                    <a:lumOff val="80000"/>
                  </a:schemeClr>
                </a:gs>
                <a:gs pos="65288">
                  <a:schemeClr val="accent2">
                    <a:lumMod val="20000"/>
                    <a:lumOff val="80000"/>
                  </a:schemeClr>
                </a:gs>
                <a:gs pos="8000">
                  <a:schemeClr val="accent3">
                    <a:lumMod val="75000"/>
                  </a:schemeClr>
                </a:gs>
                <a:gs pos="100000">
                  <a:schemeClr val="accent2">
                    <a:lumMod val="20000"/>
                    <a:lumOff val="80000"/>
                  </a:schemeClr>
                </a:gs>
              </a:gsLst>
              <a:lin ang="5400000" scaled="1"/>
            </a:gradFill>
            <a:ln>
              <a:noFill/>
            </a:ln>
            <a:effectLst/>
          </c:spPr>
          <c:invertIfNegative val="0"/>
          <c:dLbls>
            <c:delete val="1"/>
          </c:dLbls>
          <c:val>
            <c:numRef>
              <c:f>Pivots!$I$42:$I$46</c:f>
              <c:numCache>
                <c:formatCode>\$#,###.0,"k"</c:formatCode>
                <c:ptCount val="5"/>
                <c:pt idx="0">
                  <c:v>18415</c:v>
                </c:pt>
                <c:pt idx="1">
                  <c:v>#N/A</c:v>
                </c:pt>
                <c:pt idx="2">
                  <c:v>#N/A</c:v>
                </c:pt>
                <c:pt idx="3">
                  <c:v>#N/A</c:v>
                </c:pt>
                <c:pt idx="4">
                  <c:v>#N/A</c:v>
                </c:pt>
              </c:numCache>
            </c:numRef>
          </c:val>
          <c:extLst>
            <c:ext xmlns:c16="http://schemas.microsoft.com/office/drawing/2014/chart" uri="{C3380CC4-5D6E-409C-BE32-E72D297353CC}">
              <c16:uniqueId val="{00000001-1CA0-4F9E-AC6C-0441E87DE1A2}"/>
            </c:ext>
          </c:extLst>
        </c:ser>
        <c:dLbls>
          <c:dLblPos val="outEnd"/>
          <c:showLegendKey val="0"/>
          <c:showVal val="1"/>
          <c:showCatName val="0"/>
          <c:showSerName val="0"/>
          <c:showPercent val="0"/>
          <c:showBubbleSize val="0"/>
        </c:dLbls>
        <c:gapWidth val="30"/>
        <c:overlap val="100"/>
        <c:axId val="1118618752"/>
        <c:axId val="1118619168"/>
      </c:barChart>
      <c:catAx>
        <c:axId val="1118618752"/>
        <c:scaling>
          <c:orientation val="maxMin"/>
        </c:scaling>
        <c:delete val="1"/>
        <c:axPos val="l"/>
        <c:numFmt formatCode="General" sourceLinked="1"/>
        <c:majorTickMark val="out"/>
        <c:minorTickMark val="none"/>
        <c:tickLblPos val="nextTo"/>
        <c:crossAx val="1118619168"/>
        <c:crosses val="autoZero"/>
        <c:auto val="1"/>
        <c:lblAlgn val="ctr"/>
        <c:lblOffset val="100"/>
        <c:noMultiLvlLbl val="0"/>
      </c:catAx>
      <c:valAx>
        <c:axId val="1118619168"/>
        <c:scaling>
          <c:orientation val="minMax"/>
          <c:min val="0"/>
        </c:scaling>
        <c:delete val="1"/>
        <c:axPos val="t"/>
        <c:numFmt formatCode="\$#,###.0,&quot;k&quot;" sourceLinked="1"/>
        <c:majorTickMark val="out"/>
        <c:minorTickMark val="none"/>
        <c:tickLblPos val="nextTo"/>
        <c:crossAx val="111861875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CALLS</a:t>
            </a:r>
          </a:p>
        </c:rich>
      </c:tx>
      <c:layout>
        <c:manualLayout>
          <c:xMode val="edge"/>
          <c:yMode val="edge"/>
          <c:x val="4.270137129187148E-2"/>
          <c:y val="1.72935581495892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78358693909242"/>
          <c:y val="0.19814585908529048"/>
          <c:w val="0.78641922171304146"/>
          <c:h val="0.80185414091470952"/>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Pivots!$E$42:$E$46</c:f>
              <c:strCache>
                <c:ptCount val="5"/>
                <c:pt idx="0">
                  <c:v>R01</c:v>
                </c:pt>
                <c:pt idx="1">
                  <c:v>R02</c:v>
                </c:pt>
                <c:pt idx="2">
                  <c:v>R03</c:v>
                </c:pt>
                <c:pt idx="3">
                  <c:v>R04</c:v>
                </c:pt>
                <c:pt idx="4">
                  <c:v>R05</c:v>
                </c:pt>
              </c:strCache>
            </c:strRef>
          </c:cat>
          <c:val>
            <c:numRef>
              <c:f>Pivots!$F$42:$F$46</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C1FA-4416-94A2-297482FF63A1}"/>
            </c:ext>
          </c:extLst>
        </c:ser>
        <c:ser>
          <c:idx val="1"/>
          <c:order val="1"/>
          <c:tx>
            <c:strRef>
              <c:f>Pivots!$H$41</c:f>
              <c:strCache>
                <c:ptCount val="1"/>
                <c:pt idx="0">
                  <c:v>sel.calls</c:v>
                </c:pt>
              </c:strCache>
            </c:strRef>
          </c:tx>
          <c:spPr>
            <a:gradFill>
              <a:gsLst>
                <a:gs pos="0">
                  <a:schemeClr val="accent1">
                    <a:lumMod val="20000"/>
                    <a:lumOff val="80000"/>
                  </a:schemeClr>
                </a:gs>
                <a:gs pos="91840">
                  <a:srgbClr val="F8D1A4"/>
                </a:gs>
                <a:gs pos="74000">
                  <a:schemeClr val="accent1">
                    <a:lumMod val="60000"/>
                    <a:lumOff val="40000"/>
                  </a:schemeClr>
                </a:gs>
                <a:gs pos="83000">
                  <a:schemeClr val="accent1">
                    <a:lumMod val="45000"/>
                    <a:lumOff val="55000"/>
                  </a:schemeClr>
                </a:gs>
                <a:gs pos="8000">
                  <a:schemeClr val="accent1">
                    <a:lumMod val="75000"/>
                  </a:schemeClr>
                </a:gs>
                <a:gs pos="100000">
                  <a:schemeClr val="accent1">
                    <a:lumMod val="20000"/>
                    <a:lumOff val="80000"/>
                  </a:schemeClr>
                </a:gs>
              </a:gsLst>
              <a:lin ang="5400000" scaled="1"/>
            </a:gradFill>
            <a:ln>
              <a:noFill/>
            </a:ln>
            <a:effectLst/>
          </c:spPr>
          <c:invertIfNegative val="0"/>
          <c:dLbls>
            <c:delete val="1"/>
          </c:dLbls>
          <c:val>
            <c:numRef>
              <c:f>Pivots!$H$42:$H$46</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C1FA-4416-94A2-297482FF63A1}"/>
            </c:ext>
          </c:extLst>
        </c:ser>
        <c:dLbls>
          <c:dLblPos val="outEnd"/>
          <c:showLegendKey val="0"/>
          <c:showVal val="1"/>
          <c:showCatName val="0"/>
          <c:showSerName val="0"/>
          <c:showPercent val="0"/>
          <c:showBubbleSize val="0"/>
        </c:dLbls>
        <c:gapWidth val="30"/>
        <c:overlap val="100"/>
        <c:axId val="1118618752"/>
        <c:axId val="1118619168"/>
      </c:barChart>
      <c:catAx>
        <c:axId val="111861875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619168"/>
        <c:crosses val="autoZero"/>
        <c:auto val="1"/>
        <c:lblAlgn val="ctr"/>
        <c:lblOffset val="100"/>
        <c:noMultiLvlLbl val="0"/>
      </c:catAx>
      <c:valAx>
        <c:axId val="1118619168"/>
        <c:scaling>
          <c:orientation val="minMax"/>
          <c:min val="0"/>
        </c:scaling>
        <c:delete val="1"/>
        <c:axPos val="t"/>
        <c:numFmt formatCode="General" sourceLinked="1"/>
        <c:majorTickMark val="none"/>
        <c:minorTickMark val="none"/>
        <c:tickLblPos val="nextTo"/>
        <c:crossAx val="111861875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report.xlsx]Pivots!rating call trend</c:name>
    <c:fmtId val="15"/>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1"/>
              <a:t>RATING</a:t>
            </a:r>
          </a:p>
        </c:rich>
      </c:tx>
      <c:layout>
        <c:manualLayout>
          <c:xMode val="edge"/>
          <c:yMode val="edge"/>
          <c:x val="4.4503917347410236E-2"/>
          <c:y val="4.6112432369444893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a:gsLst>
              <a:gs pos="0">
                <a:schemeClr val="accent1">
                  <a:lumMod val="20000"/>
                  <a:lumOff val="80000"/>
                </a:schemeClr>
              </a:gs>
              <a:gs pos="91840">
                <a:schemeClr val="accent1">
                  <a:lumMod val="40000"/>
                  <a:lumOff val="60000"/>
                </a:schemeClr>
              </a:gs>
              <a:gs pos="74000">
                <a:schemeClr val="accent1">
                  <a:lumMod val="60000"/>
                  <a:lumOff val="40000"/>
                </a:schemeClr>
              </a:gs>
              <a:gs pos="83000">
                <a:schemeClr val="accent1">
                  <a:lumMod val="60000"/>
                  <a:lumOff val="40000"/>
                </a:schemeClr>
              </a:gs>
              <a:gs pos="65288">
                <a:schemeClr val="accent2">
                  <a:lumMod val="20000"/>
                  <a:lumOff val="80000"/>
                </a:schemeClr>
              </a:gs>
              <a:gs pos="8000">
                <a:srgbClr val="FF0000"/>
              </a:gs>
              <a:gs pos="100000">
                <a:schemeClr val="accent2">
                  <a:lumMod val="20000"/>
                  <a:lumOff val="8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0">
                <a:schemeClr val="accent1">
                  <a:lumMod val="20000"/>
                  <a:lumOff val="80000"/>
                </a:schemeClr>
              </a:gs>
              <a:gs pos="91840">
                <a:schemeClr val="accent1">
                  <a:lumMod val="40000"/>
                  <a:lumOff val="60000"/>
                </a:schemeClr>
              </a:gs>
              <a:gs pos="74000">
                <a:schemeClr val="accent1">
                  <a:lumMod val="60000"/>
                  <a:lumOff val="40000"/>
                </a:schemeClr>
              </a:gs>
              <a:gs pos="83000">
                <a:schemeClr val="accent1">
                  <a:lumMod val="60000"/>
                  <a:lumOff val="40000"/>
                </a:schemeClr>
              </a:gs>
              <a:gs pos="65288">
                <a:schemeClr val="accent2">
                  <a:lumMod val="20000"/>
                  <a:lumOff val="80000"/>
                </a:schemeClr>
              </a:gs>
              <a:gs pos="8000">
                <a:srgbClr val="FF0000"/>
              </a:gs>
              <a:gs pos="100000">
                <a:schemeClr val="accent2">
                  <a:lumMod val="20000"/>
                  <a:lumOff val="8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1">
                  <a:lumMod val="75000"/>
                </a:schemeClr>
              </a:gs>
              <a:gs pos="91840">
                <a:schemeClr val="accent1">
                  <a:lumMod val="40000"/>
                  <a:lumOff val="60000"/>
                </a:schemeClr>
              </a:gs>
              <a:gs pos="74000">
                <a:schemeClr val="accent1">
                  <a:lumMod val="60000"/>
                  <a:lumOff val="40000"/>
                </a:schemeClr>
              </a:gs>
              <a:gs pos="83000">
                <a:schemeClr val="accent1">
                  <a:lumMod val="60000"/>
                  <a:lumOff val="40000"/>
                </a:schemeClr>
              </a:gs>
              <a:gs pos="65288">
                <a:schemeClr val="accent2">
                  <a:lumMod val="20000"/>
                  <a:lumOff val="80000"/>
                </a:schemeClr>
              </a:gs>
              <a:gs pos="8000">
                <a:schemeClr val="accent1">
                  <a:lumMod val="75000"/>
                </a:schemeClr>
              </a:gs>
              <a:gs pos="100000">
                <a:schemeClr val="accent2">
                  <a:lumMod val="20000"/>
                  <a:lumOff val="8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Pivots!$B$65</c:f>
              <c:strCache>
                <c:ptCount val="1"/>
                <c:pt idx="0">
                  <c:v>Total</c:v>
                </c:pt>
              </c:strCache>
            </c:strRef>
          </c:tx>
          <c:spPr>
            <a:gradFill>
              <a:gsLst>
                <a:gs pos="0">
                  <a:schemeClr val="accent1">
                    <a:lumMod val="75000"/>
                  </a:schemeClr>
                </a:gs>
                <a:gs pos="91840">
                  <a:schemeClr val="accent1">
                    <a:lumMod val="40000"/>
                    <a:lumOff val="60000"/>
                  </a:schemeClr>
                </a:gs>
                <a:gs pos="74000">
                  <a:schemeClr val="accent1">
                    <a:lumMod val="60000"/>
                    <a:lumOff val="40000"/>
                  </a:schemeClr>
                </a:gs>
                <a:gs pos="83000">
                  <a:schemeClr val="accent1">
                    <a:lumMod val="60000"/>
                    <a:lumOff val="40000"/>
                  </a:schemeClr>
                </a:gs>
                <a:gs pos="65288">
                  <a:schemeClr val="accent2">
                    <a:lumMod val="20000"/>
                    <a:lumOff val="80000"/>
                  </a:schemeClr>
                </a:gs>
                <a:gs pos="8000">
                  <a:schemeClr val="accent1">
                    <a:lumMod val="75000"/>
                  </a:schemeClr>
                </a:gs>
                <a:gs pos="100000">
                  <a:schemeClr val="accent2">
                    <a:lumMod val="20000"/>
                    <a:lumOff val="80000"/>
                  </a:schemeClr>
                </a:gs>
              </a:gsLst>
              <a:lin ang="5400000" scaled="1"/>
            </a:gradFill>
            <a:ln>
              <a:noFill/>
            </a:ln>
            <a:effectLst/>
          </c:spPr>
          <c:invertIfNegative val="0"/>
          <c:cat>
            <c:strRef>
              <c:f>Pivots!$A$66:$A$72</c:f>
              <c:strCache>
                <c:ptCount val="6"/>
                <c:pt idx="0">
                  <c:v>0</c:v>
                </c:pt>
                <c:pt idx="1">
                  <c:v>1</c:v>
                </c:pt>
                <c:pt idx="2">
                  <c:v>2</c:v>
                </c:pt>
                <c:pt idx="3">
                  <c:v>3</c:v>
                </c:pt>
                <c:pt idx="4">
                  <c:v>4</c:v>
                </c:pt>
                <c:pt idx="5">
                  <c:v>5</c:v>
                </c:pt>
              </c:strCache>
            </c:strRef>
          </c:cat>
          <c:val>
            <c:numRef>
              <c:f>Pivots!$B$66:$B$72</c:f>
              <c:numCache>
                <c:formatCode>#,##0</c:formatCode>
                <c:ptCount val="6"/>
                <c:pt idx="0">
                  <c:v>1</c:v>
                </c:pt>
                <c:pt idx="1">
                  <c:v>8</c:v>
                </c:pt>
                <c:pt idx="2">
                  <c:v>59</c:v>
                </c:pt>
                <c:pt idx="3">
                  <c:v>197</c:v>
                </c:pt>
                <c:pt idx="4">
                  <c:v>428</c:v>
                </c:pt>
                <c:pt idx="5">
                  <c:v>307</c:v>
                </c:pt>
              </c:numCache>
            </c:numRef>
          </c:val>
          <c:extLst>
            <c:ext xmlns:c16="http://schemas.microsoft.com/office/drawing/2014/chart" uri="{C3380CC4-5D6E-409C-BE32-E72D297353CC}">
              <c16:uniqueId val="{00000000-5709-46BA-AFFB-4BA5796422FE}"/>
            </c:ext>
          </c:extLst>
        </c:ser>
        <c:dLbls>
          <c:showLegendKey val="0"/>
          <c:showVal val="0"/>
          <c:showCatName val="0"/>
          <c:showSerName val="0"/>
          <c:showPercent val="0"/>
          <c:showBubbleSize val="0"/>
        </c:dLbls>
        <c:gapWidth val="10"/>
        <c:overlap val="-27"/>
        <c:axId val="525572176"/>
        <c:axId val="525565936"/>
      </c:barChart>
      <c:catAx>
        <c:axId val="5255721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565936"/>
        <c:crosses val="autoZero"/>
        <c:auto val="1"/>
        <c:lblAlgn val="ctr"/>
        <c:lblOffset val="100"/>
        <c:noMultiLvlLbl val="0"/>
      </c:catAx>
      <c:valAx>
        <c:axId val="525565936"/>
        <c:scaling>
          <c:orientation val="minMax"/>
        </c:scaling>
        <c:delete val="0"/>
        <c:axPos val="l"/>
        <c:minorGridlines>
          <c:spPr>
            <a:ln w="9525" cap="flat" cmpd="sng" algn="ctr">
              <a:solidFill>
                <a:schemeClr val="tx1">
                  <a:lumMod val="5000"/>
                  <a:lumOff val="95000"/>
                </a:schemeClr>
              </a:solidFill>
              <a:round/>
            </a:ln>
            <a:effectLst/>
          </c:spPr>
        </c:min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57217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report.xlsx]Pivots!gender call trend</c:name>
    <c:fmtId val="15"/>
  </c:pivotSource>
  <c:chart>
    <c:title>
      <c:tx>
        <c:rich>
          <a:bodyPr rot="0" spcFirstLastPara="1" vertOverflow="ellipsis" vert="horz" wrap="square" anchor="ctr" anchorCtr="1"/>
          <a:lstStyle/>
          <a:p>
            <a:pPr>
              <a:defRPr sz="1800" b="0" i="0" u="none" strike="noStrike" kern="1200" cap="all" spc="50" baseline="0">
                <a:solidFill>
                  <a:schemeClr val="tx1">
                    <a:lumMod val="65000"/>
                    <a:lumOff val="35000"/>
                  </a:schemeClr>
                </a:solidFill>
                <a:latin typeface="+mn-lt"/>
                <a:ea typeface="+mn-ea"/>
                <a:cs typeface="+mn-cs"/>
              </a:defRPr>
            </a:pPr>
            <a:r>
              <a:rPr lang="en-IN" sz="1200" b="1">
                <a:solidFill>
                  <a:schemeClr val="accent1">
                    <a:lumMod val="60000"/>
                    <a:lumOff val="40000"/>
                  </a:schemeClr>
                </a:solidFill>
              </a:rPr>
              <a:t>Female</a:t>
            </a:r>
            <a:r>
              <a:rPr lang="en-IN" sz="1200" b="1"/>
              <a:t> vs. </a:t>
            </a:r>
            <a:r>
              <a:rPr lang="en-IN" sz="1200" b="1">
                <a:solidFill>
                  <a:schemeClr val="accent1">
                    <a:lumMod val="75000"/>
                  </a:schemeClr>
                </a:solidFill>
              </a:rPr>
              <a:t>Male</a:t>
            </a:r>
            <a:r>
              <a:rPr lang="en-IN" sz="1200" b="1"/>
              <a:t> Callers</a:t>
            </a:r>
          </a:p>
        </c:rich>
      </c:tx>
      <c:layout>
        <c:manualLayout>
          <c:xMode val="edge"/>
          <c:yMode val="edge"/>
          <c:x val="4.022925452478314E-2"/>
          <c:y val="3.5842061653529933E-2"/>
        </c:manualLayout>
      </c:layout>
      <c:overlay val="0"/>
      <c:spPr>
        <a:noFill/>
        <a:ln>
          <a:noFill/>
        </a:ln>
        <a:effectLst/>
      </c:spPr>
      <c:txPr>
        <a:bodyPr rot="0" spcFirstLastPara="1" vertOverflow="ellipsis" vert="horz" wrap="square" anchor="ctr" anchorCtr="1"/>
        <a:lstStyle/>
        <a:p>
          <a:pPr>
            <a:defRPr sz="1800" b="0"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717221362448485"/>
          <c:y val="0.18772843231044722"/>
          <c:w val="0.69919484961920741"/>
          <c:h val="0.66947221646636279"/>
        </c:manualLayout>
      </c:layout>
      <c:barChart>
        <c:barDir val="col"/>
        <c:grouping val="clustered"/>
        <c:varyColors val="0"/>
        <c:ser>
          <c:idx val="0"/>
          <c:order val="0"/>
          <c:tx>
            <c:strRef>
              <c:f>Pivots!$B$58:$B$59</c:f>
              <c:strCache>
                <c:ptCount val="1"/>
                <c:pt idx="0">
                  <c:v>Female</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Pivots!$A$60:$A$63</c:f>
              <c:strCache>
                <c:ptCount val="3"/>
                <c:pt idx="0">
                  <c:v>Cincinnati</c:v>
                </c:pt>
                <c:pt idx="1">
                  <c:v>Cleveland</c:v>
                </c:pt>
                <c:pt idx="2">
                  <c:v>Columbus</c:v>
                </c:pt>
              </c:strCache>
            </c:strRef>
          </c:cat>
          <c:val>
            <c:numRef>
              <c:f>Pivots!$B$60:$B$63</c:f>
              <c:numCache>
                <c:formatCode>#,##0</c:formatCode>
                <c:ptCount val="3"/>
                <c:pt idx="0">
                  <c:v>144</c:v>
                </c:pt>
                <c:pt idx="1">
                  <c:v>326</c:v>
                </c:pt>
                <c:pt idx="2">
                  <c:v>129</c:v>
                </c:pt>
              </c:numCache>
            </c:numRef>
          </c:val>
          <c:extLst>
            <c:ext xmlns:c16="http://schemas.microsoft.com/office/drawing/2014/chart" uri="{C3380CC4-5D6E-409C-BE32-E72D297353CC}">
              <c16:uniqueId val="{00000000-0DFF-473D-B6DF-8AF2ECD563EA}"/>
            </c:ext>
          </c:extLst>
        </c:ser>
        <c:ser>
          <c:idx val="1"/>
          <c:order val="1"/>
          <c:tx>
            <c:strRef>
              <c:f>Pivots!$C$58:$C$59</c:f>
              <c:strCache>
                <c:ptCount val="1"/>
                <c:pt idx="0">
                  <c:v>Male</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Pivots!$A$60:$A$63</c:f>
              <c:strCache>
                <c:ptCount val="3"/>
                <c:pt idx="0">
                  <c:v>Cincinnati</c:v>
                </c:pt>
                <c:pt idx="1">
                  <c:v>Cleveland</c:v>
                </c:pt>
                <c:pt idx="2">
                  <c:v>Columbus</c:v>
                </c:pt>
              </c:strCache>
            </c:strRef>
          </c:cat>
          <c:val>
            <c:numRef>
              <c:f>Pivots!$C$60:$C$63</c:f>
              <c:numCache>
                <c:formatCode>#,##0</c:formatCode>
                <c:ptCount val="3"/>
                <c:pt idx="0">
                  <c:v>132</c:v>
                </c:pt>
                <c:pt idx="1">
                  <c:v>63</c:v>
                </c:pt>
                <c:pt idx="2">
                  <c:v>206</c:v>
                </c:pt>
              </c:numCache>
            </c:numRef>
          </c:val>
          <c:extLst>
            <c:ext xmlns:c16="http://schemas.microsoft.com/office/drawing/2014/chart" uri="{C3380CC4-5D6E-409C-BE32-E72D297353CC}">
              <c16:uniqueId val="{00000001-0DFF-473D-B6DF-8AF2ECD563EA}"/>
            </c:ext>
          </c:extLst>
        </c:ser>
        <c:dLbls>
          <c:dLblPos val="outEnd"/>
          <c:showLegendKey val="0"/>
          <c:showVal val="1"/>
          <c:showCatName val="0"/>
          <c:showSerName val="0"/>
          <c:showPercent val="0"/>
          <c:showBubbleSize val="0"/>
        </c:dLbls>
        <c:gapWidth val="155"/>
        <c:overlap val="-70"/>
        <c:axId val="1189878464"/>
        <c:axId val="1189874720"/>
      </c:barChart>
      <c:catAx>
        <c:axId val="11898784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874720"/>
        <c:crosses val="autoZero"/>
        <c:auto val="1"/>
        <c:lblAlgn val="ctr"/>
        <c:lblOffset val="100"/>
        <c:noMultiLvlLbl val="0"/>
      </c:catAx>
      <c:valAx>
        <c:axId val="1189874720"/>
        <c:scaling>
          <c:orientation val="minMax"/>
        </c:scaling>
        <c:delete val="1"/>
        <c:axPos val="l"/>
        <c:numFmt formatCode="#,##0" sourceLinked="1"/>
        <c:majorTickMark val="out"/>
        <c:minorTickMark val="none"/>
        <c:tickLblPos val="nextTo"/>
        <c:crossAx val="1189878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report.xlsx]Pivots!PivotTable2</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gradFill>
            <a:gsLst>
              <a:gs pos="0">
                <a:schemeClr val="accent1">
                  <a:lumMod val="75000"/>
                </a:schemeClr>
              </a:gs>
              <a:gs pos="91840">
                <a:schemeClr val="accent1">
                  <a:lumMod val="20000"/>
                  <a:lumOff val="80000"/>
                </a:schemeClr>
              </a:gs>
              <a:gs pos="74000">
                <a:schemeClr val="accent1">
                  <a:lumMod val="20000"/>
                  <a:lumOff val="80000"/>
                </a:schemeClr>
              </a:gs>
              <a:gs pos="83000">
                <a:schemeClr val="accent1">
                  <a:lumMod val="20000"/>
                  <a:lumOff val="80000"/>
                </a:schemeClr>
              </a:gs>
              <a:gs pos="65288">
                <a:schemeClr val="accent2">
                  <a:lumMod val="20000"/>
                  <a:lumOff val="80000"/>
                </a:schemeClr>
              </a:gs>
              <a:gs pos="8000">
                <a:schemeClr val="accent1">
                  <a:lumMod val="60000"/>
                  <a:lumOff val="40000"/>
                </a:schemeClr>
              </a:gs>
              <a:gs pos="100000">
                <a:schemeClr val="accent1">
                  <a:lumMod val="75000"/>
                </a:schemeClr>
              </a:gs>
            </a:gsLst>
            <a:lin ang="5400000" scaled="1"/>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1">
                  <a:lumMod val="75000"/>
                </a:schemeClr>
              </a:gs>
              <a:gs pos="91840">
                <a:schemeClr val="accent1">
                  <a:lumMod val="20000"/>
                  <a:lumOff val="80000"/>
                </a:schemeClr>
              </a:gs>
              <a:gs pos="74000">
                <a:schemeClr val="accent1">
                  <a:lumMod val="20000"/>
                  <a:lumOff val="80000"/>
                </a:schemeClr>
              </a:gs>
              <a:gs pos="83000">
                <a:schemeClr val="accent1">
                  <a:lumMod val="20000"/>
                  <a:lumOff val="80000"/>
                </a:schemeClr>
              </a:gs>
              <a:gs pos="65288">
                <a:schemeClr val="accent2">
                  <a:lumMod val="20000"/>
                  <a:lumOff val="80000"/>
                </a:schemeClr>
              </a:gs>
              <a:gs pos="8000">
                <a:schemeClr val="accent1">
                  <a:lumMod val="60000"/>
                  <a:lumOff val="40000"/>
                </a:schemeClr>
              </a:gs>
              <a:gs pos="100000">
                <a:schemeClr val="accent1">
                  <a:lumMod val="75000"/>
                </a:schemeClr>
              </a:gs>
            </a:gsLst>
            <a:lin ang="5400000" scaled="1"/>
          </a:gradFill>
          <a:ln w="19050">
            <a:solidFill>
              <a:schemeClr val="lt1"/>
            </a:solidFill>
          </a:ln>
          <a:effectLst/>
        </c:spPr>
      </c:pivotFmt>
      <c:pivotFmt>
        <c:idx val="6"/>
        <c:spPr>
          <a:gradFill>
            <a:gsLst>
              <a:gs pos="0">
                <a:schemeClr val="accent1">
                  <a:lumMod val="75000"/>
                </a:schemeClr>
              </a:gs>
              <a:gs pos="91840">
                <a:schemeClr val="accent1">
                  <a:lumMod val="20000"/>
                  <a:lumOff val="80000"/>
                </a:schemeClr>
              </a:gs>
              <a:gs pos="74000">
                <a:schemeClr val="accent1">
                  <a:lumMod val="20000"/>
                  <a:lumOff val="80000"/>
                </a:schemeClr>
              </a:gs>
              <a:gs pos="83000">
                <a:schemeClr val="accent1">
                  <a:lumMod val="20000"/>
                  <a:lumOff val="80000"/>
                </a:schemeClr>
              </a:gs>
              <a:gs pos="65288">
                <a:schemeClr val="accent2">
                  <a:lumMod val="20000"/>
                  <a:lumOff val="80000"/>
                </a:schemeClr>
              </a:gs>
              <a:gs pos="8000">
                <a:schemeClr val="accent1">
                  <a:lumMod val="60000"/>
                  <a:lumOff val="40000"/>
                </a:schemeClr>
              </a:gs>
              <a:gs pos="100000">
                <a:schemeClr val="accent1">
                  <a:lumMod val="75000"/>
                </a:schemeClr>
              </a:gs>
            </a:gsLst>
            <a:lin ang="5400000" scaled="1"/>
          </a:gradFill>
          <a:ln w="19050">
            <a:solidFill>
              <a:schemeClr val="lt1"/>
            </a:solidFill>
          </a:ln>
          <a:effectLst/>
        </c:spPr>
      </c:pivotFmt>
    </c:pivotFmts>
    <c:plotArea>
      <c:layout/>
      <c:barChart>
        <c:barDir val="bar"/>
        <c:grouping val="clustered"/>
        <c:varyColors val="0"/>
        <c:ser>
          <c:idx val="0"/>
          <c:order val="0"/>
          <c:tx>
            <c:strRef>
              <c:f>Pivots!$B$101</c:f>
              <c:strCache>
                <c:ptCount val="1"/>
                <c:pt idx="0">
                  <c:v>Total</c:v>
                </c:pt>
              </c:strCache>
            </c:strRef>
          </c:tx>
          <c:spPr>
            <a:gradFill>
              <a:gsLst>
                <a:gs pos="0">
                  <a:schemeClr val="accent1">
                    <a:lumMod val="75000"/>
                  </a:schemeClr>
                </a:gs>
                <a:gs pos="91840">
                  <a:schemeClr val="accent1">
                    <a:lumMod val="20000"/>
                    <a:lumOff val="80000"/>
                  </a:schemeClr>
                </a:gs>
                <a:gs pos="74000">
                  <a:schemeClr val="accent1">
                    <a:lumMod val="20000"/>
                    <a:lumOff val="80000"/>
                  </a:schemeClr>
                </a:gs>
                <a:gs pos="83000">
                  <a:schemeClr val="accent1">
                    <a:lumMod val="20000"/>
                    <a:lumOff val="80000"/>
                  </a:schemeClr>
                </a:gs>
                <a:gs pos="65288">
                  <a:schemeClr val="accent2">
                    <a:lumMod val="20000"/>
                    <a:lumOff val="80000"/>
                  </a:schemeClr>
                </a:gs>
                <a:gs pos="8000">
                  <a:schemeClr val="accent1">
                    <a:lumMod val="60000"/>
                    <a:lumOff val="40000"/>
                  </a:schemeClr>
                </a:gs>
                <a:gs pos="100000">
                  <a:schemeClr val="accent1">
                    <a:lumMod val="75000"/>
                  </a:schemeClr>
                </a:gs>
              </a:gsLst>
              <a:lin ang="5400000" scaled="1"/>
            </a:gradFill>
            <a:ln w="19050">
              <a:solidFill>
                <a:schemeClr val="lt1"/>
              </a:solidFill>
            </a:ln>
            <a:effectLst/>
          </c:spPr>
          <c:invertIfNegative val="0"/>
          <c:dPt>
            <c:idx val="0"/>
            <c:invertIfNegative val="0"/>
            <c:bubble3D val="0"/>
            <c:spPr>
              <a:gradFill>
                <a:gsLst>
                  <a:gs pos="0">
                    <a:schemeClr val="accent1">
                      <a:lumMod val="75000"/>
                    </a:schemeClr>
                  </a:gs>
                  <a:gs pos="91840">
                    <a:schemeClr val="accent1">
                      <a:lumMod val="20000"/>
                      <a:lumOff val="80000"/>
                    </a:schemeClr>
                  </a:gs>
                  <a:gs pos="74000">
                    <a:schemeClr val="accent1">
                      <a:lumMod val="20000"/>
                      <a:lumOff val="80000"/>
                    </a:schemeClr>
                  </a:gs>
                  <a:gs pos="83000">
                    <a:schemeClr val="accent1">
                      <a:lumMod val="20000"/>
                      <a:lumOff val="80000"/>
                    </a:schemeClr>
                  </a:gs>
                  <a:gs pos="65288">
                    <a:schemeClr val="accent2">
                      <a:lumMod val="20000"/>
                      <a:lumOff val="80000"/>
                    </a:schemeClr>
                  </a:gs>
                  <a:gs pos="8000">
                    <a:schemeClr val="accent1">
                      <a:lumMod val="60000"/>
                      <a:lumOff val="40000"/>
                    </a:schemeClr>
                  </a:gs>
                  <a:gs pos="100000">
                    <a:schemeClr val="accent1">
                      <a:lumMod val="75000"/>
                    </a:schemeClr>
                  </a:gs>
                </a:gsLst>
                <a:lin ang="5400000" scaled="1"/>
              </a:gradFill>
              <a:ln w="19050">
                <a:solidFill>
                  <a:schemeClr val="lt1"/>
                </a:solidFill>
              </a:ln>
              <a:effectLst/>
            </c:spPr>
            <c:extLst>
              <c:ext xmlns:c16="http://schemas.microsoft.com/office/drawing/2014/chart" uri="{C3380CC4-5D6E-409C-BE32-E72D297353CC}">
                <c16:uniqueId val="{00000001-C2B1-41EE-8CCA-2A9E5EB6D0D2}"/>
              </c:ext>
            </c:extLst>
          </c:dPt>
          <c:dPt>
            <c:idx val="1"/>
            <c:invertIfNegative val="0"/>
            <c:bubble3D val="0"/>
            <c:spPr>
              <a:gradFill>
                <a:gsLst>
                  <a:gs pos="0">
                    <a:schemeClr val="accent1">
                      <a:lumMod val="75000"/>
                    </a:schemeClr>
                  </a:gs>
                  <a:gs pos="91840">
                    <a:schemeClr val="accent1">
                      <a:lumMod val="20000"/>
                      <a:lumOff val="80000"/>
                    </a:schemeClr>
                  </a:gs>
                  <a:gs pos="74000">
                    <a:schemeClr val="accent1">
                      <a:lumMod val="20000"/>
                      <a:lumOff val="80000"/>
                    </a:schemeClr>
                  </a:gs>
                  <a:gs pos="83000">
                    <a:schemeClr val="accent1">
                      <a:lumMod val="20000"/>
                      <a:lumOff val="80000"/>
                    </a:schemeClr>
                  </a:gs>
                  <a:gs pos="65288">
                    <a:schemeClr val="accent2">
                      <a:lumMod val="20000"/>
                      <a:lumOff val="80000"/>
                    </a:schemeClr>
                  </a:gs>
                  <a:gs pos="8000">
                    <a:schemeClr val="accent1">
                      <a:lumMod val="60000"/>
                      <a:lumOff val="40000"/>
                    </a:schemeClr>
                  </a:gs>
                  <a:gs pos="100000">
                    <a:schemeClr val="accent1">
                      <a:lumMod val="75000"/>
                    </a:schemeClr>
                  </a:gs>
                </a:gsLst>
                <a:lin ang="5400000" scaled="1"/>
              </a:gradFill>
              <a:ln w="19050">
                <a:solidFill>
                  <a:schemeClr val="lt1"/>
                </a:solidFill>
              </a:ln>
              <a:effectLst/>
            </c:spPr>
            <c:extLst>
              <c:ext xmlns:c16="http://schemas.microsoft.com/office/drawing/2014/chart" uri="{C3380CC4-5D6E-409C-BE32-E72D297353CC}">
                <c16:uniqueId val="{00000003-C2B1-41EE-8CCA-2A9E5EB6D0D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Pivots!$A$102:$A$104</c:f>
              <c:strCache>
                <c:ptCount val="2"/>
                <c:pt idx="0">
                  <c:v>2023</c:v>
                </c:pt>
                <c:pt idx="1">
                  <c:v>2024</c:v>
                </c:pt>
              </c:strCache>
            </c:strRef>
          </c:cat>
          <c:val>
            <c:numRef>
              <c:f>Pivots!$B$102:$B$104</c:f>
              <c:numCache>
                <c:formatCode>#,##0</c:formatCode>
                <c:ptCount val="2"/>
                <c:pt idx="0">
                  <c:v>586</c:v>
                </c:pt>
                <c:pt idx="1">
                  <c:v>414</c:v>
                </c:pt>
              </c:numCache>
            </c:numRef>
          </c:val>
          <c:extLst>
            <c:ext xmlns:c16="http://schemas.microsoft.com/office/drawing/2014/chart" uri="{C3380CC4-5D6E-409C-BE32-E72D297353CC}">
              <c16:uniqueId val="{00000004-C2B1-41EE-8CCA-2A9E5EB6D0D2}"/>
            </c:ext>
          </c:extLst>
        </c:ser>
        <c:dLbls>
          <c:showLegendKey val="0"/>
          <c:showVal val="0"/>
          <c:showCatName val="0"/>
          <c:showSerName val="0"/>
          <c:showPercent val="0"/>
          <c:showBubbleSize val="0"/>
        </c:dLbls>
        <c:gapWidth val="100"/>
        <c:axId val="1136753680"/>
        <c:axId val="1136753264"/>
      </c:barChart>
      <c:valAx>
        <c:axId val="1136753264"/>
        <c:scaling>
          <c:orientation val="minMax"/>
        </c:scaling>
        <c:delete val="1"/>
        <c:axPos val="t"/>
        <c:numFmt formatCode="#,##0" sourceLinked="1"/>
        <c:majorTickMark val="out"/>
        <c:minorTickMark val="none"/>
        <c:tickLblPos val="nextTo"/>
        <c:crossAx val="1136753680"/>
        <c:crosses val="autoZero"/>
        <c:crossBetween val="between"/>
      </c:valAx>
      <c:catAx>
        <c:axId val="1136753680"/>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675326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6.svg"/><Relationship Id="rId12" Type="http://schemas.openxmlformats.org/officeDocument/2006/relationships/chart" Target="../charts/chart2.xml"/><Relationship Id="rId17" Type="http://schemas.openxmlformats.org/officeDocument/2006/relationships/chart" Target="../charts/chart7.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image" Target="../media/image10.svg"/><Relationship Id="rId5" Type="http://schemas.openxmlformats.org/officeDocument/2006/relationships/chart" Target="../charts/chart1.xml"/><Relationship Id="rId15" Type="http://schemas.openxmlformats.org/officeDocument/2006/relationships/chart" Target="../charts/chart5.xml"/><Relationship Id="rId10" Type="http://schemas.openxmlformats.org/officeDocument/2006/relationships/image" Target="../media/image9.png"/><Relationship Id="rId4" Type="http://schemas.openxmlformats.org/officeDocument/2006/relationships/image" Target="../media/image4.svg"/><Relationship Id="rId9" Type="http://schemas.openxmlformats.org/officeDocument/2006/relationships/image" Target="../media/image8.sv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2.svg"/><Relationship Id="rId3" Type="http://schemas.openxmlformats.org/officeDocument/2006/relationships/image" Target="../media/image5.png"/><Relationship Id="rId7" Type="http://schemas.openxmlformats.org/officeDocument/2006/relationships/image" Target="../media/image11.png"/><Relationship Id="rId12" Type="http://schemas.openxmlformats.org/officeDocument/2006/relationships/image" Target="../media/image8.svg"/><Relationship Id="rId2" Type="http://schemas.openxmlformats.org/officeDocument/2006/relationships/image" Target="../media/image10.svg"/><Relationship Id="rId1" Type="http://schemas.openxmlformats.org/officeDocument/2006/relationships/image" Target="../media/image9.png"/><Relationship Id="rId6" Type="http://schemas.openxmlformats.org/officeDocument/2006/relationships/image" Target="../media/image4.svg"/><Relationship Id="rId11" Type="http://schemas.openxmlformats.org/officeDocument/2006/relationships/image" Target="../media/image7.png"/><Relationship Id="rId5" Type="http://schemas.openxmlformats.org/officeDocument/2006/relationships/image" Target="../media/image3.png"/><Relationship Id="rId10" Type="http://schemas.openxmlformats.org/officeDocument/2006/relationships/image" Target="../media/image2.svg"/><Relationship Id="rId4" Type="http://schemas.openxmlformats.org/officeDocument/2006/relationships/image" Target="../media/image6.svg"/><Relationship Id="rId9"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350520</xdr:colOff>
      <xdr:row>0</xdr:row>
      <xdr:rowOff>114300</xdr:rowOff>
    </xdr:from>
    <xdr:to>
      <xdr:col>8</xdr:col>
      <xdr:colOff>396240</xdr:colOff>
      <xdr:row>3</xdr:row>
      <xdr:rowOff>160020</xdr:rowOff>
    </xdr:to>
    <xdr:sp macro="" textlink="Pivots!A4">
      <xdr:nvSpPr>
        <xdr:cNvPr id="4" name="Rectangle 3">
          <a:extLst>
            <a:ext uri="{FF2B5EF4-FFF2-40B4-BE49-F238E27FC236}">
              <a16:creationId xmlns:a16="http://schemas.microsoft.com/office/drawing/2014/main" id="{59D2B0E8-3663-43F2-9D51-5AB2A7E49137}"/>
            </a:ext>
          </a:extLst>
        </xdr:cNvPr>
        <xdr:cNvSpPr/>
      </xdr:nvSpPr>
      <xdr:spPr>
        <a:xfrm>
          <a:off x="3192780" y="114300"/>
          <a:ext cx="1264920" cy="594360"/>
        </a:xfrm>
        <a:prstGeom prst="rect">
          <a:avLst/>
        </a:prstGeom>
        <a:solidFill>
          <a:srgbClr val="FDE8D1"/>
        </a:solidFill>
        <a:ln>
          <a:noFill/>
        </a:ln>
        <a:effectLst>
          <a:outerShdw blurRad="127000" dist="1905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64EDBA6-7254-44FF-B9E0-0FB523A39361}" type="TxLink">
            <a:rPr lang="en-US" sz="2000" b="0" i="0" u="none" strike="noStrike">
              <a:solidFill>
                <a:srgbClr val="000000"/>
              </a:solidFill>
              <a:latin typeface="Calibri"/>
              <a:ea typeface="Calibri"/>
              <a:cs typeface="Calibri"/>
            </a:rPr>
            <a:pPr algn="ctr"/>
            <a:t>1,000</a:t>
          </a:fld>
          <a:endParaRPr lang="en-IN" sz="2000"/>
        </a:p>
      </xdr:txBody>
    </xdr:sp>
    <xdr:clientData/>
  </xdr:twoCellAnchor>
  <xdr:twoCellAnchor>
    <xdr:from>
      <xdr:col>7</xdr:col>
      <xdr:colOff>114300</xdr:colOff>
      <xdr:row>0</xdr:row>
      <xdr:rowOff>137160</xdr:rowOff>
    </xdr:from>
    <xdr:to>
      <xdr:col>8</xdr:col>
      <xdr:colOff>83820</xdr:colOff>
      <xdr:row>1</xdr:row>
      <xdr:rowOff>129540</xdr:rowOff>
    </xdr:to>
    <xdr:sp macro="" textlink="">
      <xdr:nvSpPr>
        <xdr:cNvPr id="5" name="TextBox 4">
          <a:extLst>
            <a:ext uri="{FF2B5EF4-FFF2-40B4-BE49-F238E27FC236}">
              <a16:creationId xmlns:a16="http://schemas.microsoft.com/office/drawing/2014/main" id="{56E3BDD0-4744-492C-B88A-ABF00DE608B9}"/>
            </a:ext>
          </a:extLst>
        </xdr:cNvPr>
        <xdr:cNvSpPr txBox="1"/>
      </xdr:nvSpPr>
      <xdr:spPr>
        <a:xfrm>
          <a:off x="3566160" y="137160"/>
          <a:ext cx="579120" cy="175260"/>
        </a:xfrm>
        <a:prstGeom prst="rect">
          <a:avLst/>
        </a:prstGeom>
        <a:solidFill>
          <a:srgbClr val="FDE8D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ln>
                <a:noFill/>
              </a:ln>
              <a:solidFill>
                <a:schemeClr val="tx1"/>
              </a:solidFill>
            </a:rPr>
            <a:t>Calls</a:t>
          </a:r>
        </a:p>
      </xdr:txBody>
    </xdr:sp>
    <xdr:clientData/>
  </xdr:twoCellAnchor>
  <xdr:twoCellAnchor editAs="oneCell">
    <xdr:from>
      <xdr:col>6</xdr:col>
      <xdr:colOff>405997</xdr:colOff>
      <xdr:row>0</xdr:row>
      <xdr:rowOff>122449</xdr:rowOff>
    </xdr:from>
    <xdr:to>
      <xdr:col>7</xdr:col>
      <xdr:colOff>52833</xdr:colOff>
      <xdr:row>1</xdr:row>
      <xdr:rowOff>173194</xdr:rowOff>
    </xdr:to>
    <xdr:pic>
      <xdr:nvPicPr>
        <xdr:cNvPr id="7" name="Graphic 6" descr="Receiver with solid fill">
          <a:extLst>
            <a:ext uri="{FF2B5EF4-FFF2-40B4-BE49-F238E27FC236}">
              <a16:creationId xmlns:a16="http://schemas.microsoft.com/office/drawing/2014/main" id="{FFBDBD19-6599-4E2A-ADA7-C233FEBF2D98}"/>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730376">
          <a:off x="3248257" y="122449"/>
          <a:ext cx="256436" cy="233625"/>
        </a:xfrm>
        <a:prstGeom prst="rect">
          <a:avLst/>
        </a:prstGeom>
      </xdr:spPr>
    </xdr:pic>
    <xdr:clientData/>
  </xdr:twoCellAnchor>
  <xdr:twoCellAnchor>
    <xdr:from>
      <xdr:col>6</xdr:col>
      <xdr:colOff>563880</xdr:colOff>
      <xdr:row>2</xdr:row>
      <xdr:rowOff>114300</xdr:rowOff>
    </xdr:from>
    <xdr:to>
      <xdr:col>8</xdr:col>
      <xdr:colOff>121920</xdr:colOff>
      <xdr:row>3</xdr:row>
      <xdr:rowOff>160020</xdr:rowOff>
    </xdr:to>
    <xdr:sp macro="" textlink="Pivots!A13">
      <xdr:nvSpPr>
        <xdr:cNvPr id="8" name="TextBox 7">
          <a:extLst>
            <a:ext uri="{FF2B5EF4-FFF2-40B4-BE49-F238E27FC236}">
              <a16:creationId xmlns:a16="http://schemas.microsoft.com/office/drawing/2014/main" id="{EA63CE3C-C294-4DB8-9490-CEAD5AD9D04E}"/>
            </a:ext>
          </a:extLst>
        </xdr:cNvPr>
        <xdr:cNvSpPr txBox="1"/>
      </xdr:nvSpPr>
      <xdr:spPr>
        <a:xfrm>
          <a:off x="3406140" y="480060"/>
          <a:ext cx="7772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D574D6F-D801-443C-A9B0-D8F8AD3426F5}" type="TxLink">
            <a:rPr lang="en-US" sz="1100" b="0" i="0" u="none" strike="noStrike">
              <a:solidFill>
                <a:srgbClr val="000000"/>
              </a:solidFill>
              <a:latin typeface="Calibri"/>
              <a:ea typeface="Calibri"/>
              <a:cs typeface="Calibri"/>
            </a:rPr>
            <a:pPr algn="ctr"/>
            <a:t>1,000</a:t>
          </a:fld>
          <a:endParaRPr lang="en-IN" sz="1100"/>
        </a:p>
      </xdr:txBody>
    </xdr:sp>
    <xdr:clientData/>
  </xdr:twoCellAnchor>
  <xdr:twoCellAnchor>
    <xdr:from>
      <xdr:col>9</xdr:col>
      <xdr:colOff>502920</xdr:colOff>
      <xdr:row>0</xdr:row>
      <xdr:rowOff>106680</xdr:rowOff>
    </xdr:from>
    <xdr:to>
      <xdr:col>12</xdr:col>
      <xdr:colOff>0</xdr:colOff>
      <xdr:row>4</xdr:row>
      <xdr:rowOff>0</xdr:rowOff>
    </xdr:to>
    <xdr:sp macro="" textlink="Pivots!B4">
      <xdr:nvSpPr>
        <xdr:cNvPr id="38" name="Rectangle 37">
          <a:extLst>
            <a:ext uri="{FF2B5EF4-FFF2-40B4-BE49-F238E27FC236}">
              <a16:creationId xmlns:a16="http://schemas.microsoft.com/office/drawing/2014/main" id="{997C1991-307C-4266-83A7-E459C43F5E92}"/>
            </a:ext>
          </a:extLst>
        </xdr:cNvPr>
        <xdr:cNvSpPr/>
      </xdr:nvSpPr>
      <xdr:spPr>
        <a:xfrm>
          <a:off x="5173980" y="106680"/>
          <a:ext cx="1325880" cy="624840"/>
        </a:xfrm>
        <a:prstGeom prst="rect">
          <a:avLst/>
        </a:prstGeom>
        <a:solidFill>
          <a:srgbClr val="FDE8D1"/>
        </a:solidFill>
        <a:ln>
          <a:noFill/>
        </a:ln>
        <a:effectLst>
          <a:outerShdw blurRad="127000" dist="1905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7D3ABA31-EDBA-4386-88DD-38F5AF6F60B7}" type="TxLink">
            <a:rPr lang="en-US" sz="2000" b="0" i="0" u="none" strike="noStrike">
              <a:solidFill>
                <a:srgbClr val="000000"/>
              </a:solidFill>
              <a:latin typeface="Calibri"/>
              <a:ea typeface="Calibri"/>
              <a:cs typeface="Calibri"/>
            </a:rPr>
            <a:pPr marL="0" indent="0" algn="ctr"/>
            <a:t>$96,623</a:t>
          </a:fld>
          <a:endParaRPr lang="en-IN" sz="2000" b="0" i="0" u="none" strike="noStrike">
            <a:solidFill>
              <a:srgbClr val="000000"/>
            </a:solidFill>
            <a:latin typeface="Calibri"/>
            <a:ea typeface="Calibri"/>
            <a:cs typeface="Calibri"/>
          </a:endParaRPr>
        </a:p>
      </xdr:txBody>
    </xdr:sp>
    <xdr:clientData/>
  </xdr:twoCellAnchor>
  <xdr:twoCellAnchor>
    <xdr:from>
      <xdr:col>10</xdr:col>
      <xdr:colOff>160020</xdr:colOff>
      <xdr:row>0</xdr:row>
      <xdr:rowOff>121920</xdr:rowOff>
    </xdr:from>
    <xdr:to>
      <xdr:col>11</xdr:col>
      <xdr:colOff>411480</xdr:colOff>
      <xdr:row>1</xdr:row>
      <xdr:rowOff>137160</xdr:rowOff>
    </xdr:to>
    <xdr:sp macro="" textlink="">
      <xdr:nvSpPr>
        <xdr:cNvPr id="39" name="TextBox 38">
          <a:extLst>
            <a:ext uri="{FF2B5EF4-FFF2-40B4-BE49-F238E27FC236}">
              <a16:creationId xmlns:a16="http://schemas.microsoft.com/office/drawing/2014/main" id="{51F2C572-D6CE-4014-95F0-16FAD313B69C}"/>
            </a:ext>
          </a:extLst>
        </xdr:cNvPr>
        <xdr:cNvSpPr txBox="1"/>
      </xdr:nvSpPr>
      <xdr:spPr>
        <a:xfrm>
          <a:off x="5440680" y="121920"/>
          <a:ext cx="861060" cy="198120"/>
        </a:xfrm>
        <a:prstGeom prst="rect">
          <a:avLst/>
        </a:prstGeom>
        <a:solidFill>
          <a:srgbClr val="FDE8D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ln>
                <a:noFill/>
              </a:ln>
              <a:solidFill>
                <a:schemeClr val="tx1"/>
              </a:solidFill>
              <a:latin typeface="+mn-lt"/>
              <a:ea typeface="+mn-ea"/>
              <a:cs typeface="+mn-cs"/>
            </a:rPr>
            <a:t>Amount</a:t>
          </a:r>
        </a:p>
      </xdr:txBody>
    </xdr:sp>
    <xdr:clientData/>
  </xdr:twoCellAnchor>
  <xdr:twoCellAnchor>
    <xdr:from>
      <xdr:col>10</xdr:col>
      <xdr:colOff>297180</xdr:colOff>
      <xdr:row>2</xdr:row>
      <xdr:rowOff>129540</xdr:rowOff>
    </xdr:from>
    <xdr:to>
      <xdr:col>11</xdr:col>
      <xdr:colOff>304800</xdr:colOff>
      <xdr:row>4</xdr:row>
      <xdr:rowOff>30480</xdr:rowOff>
    </xdr:to>
    <xdr:sp macro="" textlink="Pivots!B13">
      <xdr:nvSpPr>
        <xdr:cNvPr id="41" name="TextBox 40">
          <a:extLst>
            <a:ext uri="{FF2B5EF4-FFF2-40B4-BE49-F238E27FC236}">
              <a16:creationId xmlns:a16="http://schemas.microsoft.com/office/drawing/2014/main" id="{B3F2B1C5-2D8D-4950-AE26-1E83C5E22F12}"/>
            </a:ext>
          </a:extLst>
        </xdr:cNvPr>
        <xdr:cNvSpPr txBox="1"/>
      </xdr:nvSpPr>
      <xdr:spPr>
        <a:xfrm>
          <a:off x="5577840" y="495300"/>
          <a:ext cx="6172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2A66255-B69E-498E-841F-280102ED2007}" type="TxLink">
            <a:rPr lang="en-US" sz="1100" b="0" i="0" u="none" strike="noStrike">
              <a:solidFill>
                <a:srgbClr val="000000"/>
              </a:solidFill>
              <a:latin typeface="Calibri"/>
              <a:ea typeface="Calibri"/>
              <a:cs typeface="Calibri"/>
            </a:rPr>
            <a:pPr marL="0" indent="0" algn="ctr"/>
            <a:t>$96,623</a:t>
          </a:fld>
          <a:endParaRPr lang="en-IN" sz="1100" b="0" i="0" u="none" strike="noStrike">
            <a:solidFill>
              <a:srgbClr val="000000"/>
            </a:solidFill>
            <a:latin typeface="Calibri"/>
            <a:ea typeface="Calibri"/>
            <a:cs typeface="Calibri"/>
          </a:endParaRPr>
        </a:p>
      </xdr:txBody>
    </xdr:sp>
    <xdr:clientData/>
  </xdr:twoCellAnchor>
  <xdr:twoCellAnchor>
    <xdr:from>
      <xdr:col>13</xdr:col>
      <xdr:colOff>167640</xdr:colOff>
      <xdr:row>0</xdr:row>
      <xdr:rowOff>76200</xdr:rowOff>
    </xdr:from>
    <xdr:to>
      <xdr:col>14</xdr:col>
      <xdr:colOff>891540</xdr:colOff>
      <xdr:row>3</xdr:row>
      <xdr:rowOff>167640</xdr:rowOff>
    </xdr:to>
    <xdr:sp macro="" textlink="Pivots!C4">
      <xdr:nvSpPr>
        <xdr:cNvPr id="44" name="Rectangle 43">
          <a:extLst>
            <a:ext uri="{FF2B5EF4-FFF2-40B4-BE49-F238E27FC236}">
              <a16:creationId xmlns:a16="http://schemas.microsoft.com/office/drawing/2014/main" id="{15F53A93-1C12-4CA6-B970-49F6C615EA10}"/>
            </a:ext>
          </a:extLst>
        </xdr:cNvPr>
        <xdr:cNvSpPr/>
      </xdr:nvSpPr>
      <xdr:spPr>
        <a:xfrm>
          <a:off x="7277100" y="76200"/>
          <a:ext cx="1333500" cy="640080"/>
        </a:xfrm>
        <a:prstGeom prst="rect">
          <a:avLst/>
        </a:prstGeom>
        <a:solidFill>
          <a:srgbClr val="FDE8D1"/>
        </a:solidFill>
        <a:ln>
          <a:noFill/>
        </a:ln>
        <a:effectLst>
          <a:outerShdw blurRad="127000" dist="1905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A31F5088-A4D3-467D-9865-0C9D6030ABF3}" type="TxLink">
            <a:rPr lang="en-US" sz="2000" b="0" i="0" u="none" strike="noStrike">
              <a:solidFill>
                <a:srgbClr val="000000"/>
              </a:solidFill>
              <a:latin typeface="Calibri"/>
              <a:ea typeface="Calibri"/>
              <a:cs typeface="Calibri"/>
            </a:rPr>
            <a:pPr marL="0" indent="0" algn="ctr"/>
            <a:t>89,850</a:t>
          </a:fld>
          <a:endParaRPr lang="en-IN" sz="2000" b="0" i="0" u="none" strike="noStrike">
            <a:solidFill>
              <a:srgbClr val="000000"/>
            </a:solidFill>
            <a:latin typeface="Calibri"/>
            <a:ea typeface="Calibri"/>
            <a:cs typeface="Calibri"/>
          </a:endParaRPr>
        </a:p>
      </xdr:txBody>
    </xdr:sp>
    <xdr:clientData/>
  </xdr:twoCellAnchor>
  <xdr:twoCellAnchor>
    <xdr:from>
      <xdr:col>13</xdr:col>
      <xdr:colOff>243840</xdr:colOff>
      <xdr:row>0</xdr:row>
      <xdr:rowOff>53340</xdr:rowOff>
    </xdr:from>
    <xdr:to>
      <xdr:col>14</xdr:col>
      <xdr:colOff>822960</xdr:colOff>
      <xdr:row>1</xdr:row>
      <xdr:rowOff>99060</xdr:rowOff>
    </xdr:to>
    <xdr:sp macro="" textlink="">
      <xdr:nvSpPr>
        <xdr:cNvPr id="45" name="TextBox 44">
          <a:extLst>
            <a:ext uri="{FF2B5EF4-FFF2-40B4-BE49-F238E27FC236}">
              <a16:creationId xmlns:a16="http://schemas.microsoft.com/office/drawing/2014/main" id="{FD94C113-0016-4546-BFF5-0248E0BB8162}"/>
            </a:ext>
          </a:extLst>
        </xdr:cNvPr>
        <xdr:cNvSpPr txBox="1"/>
      </xdr:nvSpPr>
      <xdr:spPr>
        <a:xfrm>
          <a:off x="7353300" y="53340"/>
          <a:ext cx="1188720" cy="228600"/>
        </a:xfrm>
        <a:prstGeom prst="rect">
          <a:avLst/>
        </a:prstGeom>
        <a:solidFill>
          <a:srgbClr val="FDE8D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50">
              <a:ln>
                <a:noFill/>
              </a:ln>
              <a:solidFill>
                <a:schemeClr val="tx1"/>
              </a:solidFill>
            </a:rPr>
            <a:t>Call</a:t>
          </a:r>
          <a:r>
            <a:rPr lang="en-IN" sz="1200" baseline="0">
              <a:ln>
                <a:noFill/>
              </a:ln>
              <a:solidFill>
                <a:schemeClr val="tx1"/>
              </a:solidFill>
            </a:rPr>
            <a:t> </a:t>
          </a:r>
          <a:r>
            <a:rPr lang="en-IN" sz="1100" baseline="0">
              <a:ln>
                <a:noFill/>
              </a:ln>
              <a:solidFill>
                <a:schemeClr val="tx1"/>
              </a:solidFill>
            </a:rPr>
            <a:t>Time</a:t>
          </a:r>
          <a:endParaRPr lang="en-IN" sz="1100">
            <a:ln>
              <a:noFill/>
            </a:ln>
            <a:solidFill>
              <a:schemeClr val="tx1"/>
            </a:solidFill>
          </a:endParaRPr>
        </a:p>
      </xdr:txBody>
    </xdr:sp>
    <xdr:clientData/>
  </xdr:twoCellAnchor>
  <xdr:twoCellAnchor>
    <xdr:from>
      <xdr:col>13</xdr:col>
      <xdr:colOff>266700</xdr:colOff>
      <xdr:row>2</xdr:row>
      <xdr:rowOff>160020</xdr:rowOff>
    </xdr:from>
    <xdr:to>
      <xdr:col>14</xdr:col>
      <xdr:colOff>754380</xdr:colOff>
      <xdr:row>4</xdr:row>
      <xdr:rowOff>15240</xdr:rowOff>
    </xdr:to>
    <xdr:sp macro="" textlink="Pivots!C13">
      <xdr:nvSpPr>
        <xdr:cNvPr id="47" name="TextBox 46">
          <a:extLst>
            <a:ext uri="{FF2B5EF4-FFF2-40B4-BE49-F238E27FC236}">
              <a16:creationId xmlns:a16="http://schemas.microsoft.com/office/drawing/2014/main" id="{94B5E459-574C-4F3D-8C74-C9FD6607F33C}"/>
            </a:ext>
          </a:extLst>
        </xdr:cNvPr>
        <xdr:cNvSpPr txBox="1"/>
      </xdr:nvSpPr>
      <xdr:spPr>
        <a:xfrm>
          <a:off x="7376160" y="525780"/>
          <a:ext cx="109728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D7306AC-39A6-47EF-8416-FF489DDBAD6A}" type="TxLink">
            <a:rPr lang="en-US" sz="1100" b="0" i="0" u="none" strike="noStrike">
              <a:solidFill>
                <a:srgbClr val="000000"/>
              </a:solidFill>
              <a:latin typeface="Calibri"/>
              <a:ea typeface="Calibri"/>
              <a:cs typeface="Calibri"/>
            </a:rPr>
            <a:pPr algn="ctr"/>
            <a:t>89,850</a:t>
          </a:fld>
          <a:endParaRPr lang="en-IN" sz="1400"/>
        </a:p>
      </xdr:txBody>
    </xdr:sp>
    <xdr:clientData/>
  </xdr:twoCellAnchor>
  <xdr:twoCellAnchor>
    <xdr:from>
      <xdr:col>16</xdr:col>
      <xdr:colOff>182880</xdr:colOff>
      <xdr:row>0</xdr:row>
      <xdr:rowOff>106680</xdr:rowOff>
    </xdr:from>
    <xdr:to>
      <xdr:col>18</xdr:col>
      <xdr:colOff>266700</xdr:colOff>
      <xdr:row>4</xdr:row>
      <xdr:rowOff>15240</xdr:rowOff>
    </xdr:to>
    <xdr:sp macro="" textlink="Pivots!D4">
      <xdr:nvSpPr>
        <xdr:cNvPr id="56" name="Rectangle 55">
          <a:extLst>
            <a:ext uri="{FF2B5EF4-FFF2-40B4-BE49-F238E27FC236}">
              <a16:creationId xmlns:a16="http://schemas.microsoft.com/office/drawing/2014/main" id="{D3D0A7A8-AE41-4E90-865E-6E944B18CE07}"/>
            </a:ext>
          </a:extLst>
        </xdr:cNvPr>
        <xdr:cNvSpPr/>
      </xdr:nvSpPr>
      <xdr:spPr>
        <a:xfrm>
          <a:off x="9410700" y="106680"/>
          <a:ext cx="1303020" cy="640080"/>
        </a:xfrm>
        <a:prstGeom prst="rect">
          <a:avLst/>
        </a:prstGeom>
        <a:solidFill>
          <a:srgbClr val="FDE8D1"/>
        </a:solidFill>
        <a:ln>
          <a:noFill/>
        </a:ln>
        <a:effectLst>
          <a:outerShdw blurRad="127000" dist="1905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AA9632D6-A3F5-4A46-A7C7-03DA1F716296}" type="TxLink">
            <a:rPr lang="en-US" sz="2000" b="0" i="0" u="none" strike="noStrike">
              <a:solidFill>
                <a:srgbClr val="000000"/>
              </a:solidFill>
              <a:latin typeface="Calibri"/>
              <a:ea typeface="Calibri"/>
              <a:cs typeface="Calibri"/>
            </a:rPr>
            <a:pPr marL="0" indent="0" algn="ctr"/>
            <a:t>3.9</a:t>
          </a:fld>
          <a:endParaRPr lang="en-IN" sz="2000" b="0" i="0" u="none" strike="noStrike">
            <a:solidFill>
              <a:srgbClr val="000000"/>
            </a:solidFill>
            <a:latin typeface="Calibri"/>
            <a:ea typeface="Calibri"/>
            <a:cs typeface="Calibri"/>
          </a:endParaRPr>
        </a:p>
      </xdr:txBody>
    </xdr:sp>
    <xdr:clientData/>
  </xdr:twoCellAnchor>
  <xdr:twoCellAnchor>
    <xdr:from>
      <xdr:col>16</xdr:col>
      <xdr:colOff>358140</xdr:colOff>
      <xdr:row>0</xdr:row>
      <xdr:rowOff>152400</xdr:rowOff>
    </xdr:from>
    <xdr:to>
      <xdr:col>18</xdr:col>
      <xdr:colOff>182880</xdr:colOff>
      <xdr:row>1</xdr:row>
      <xdr:rowOff>137160</xdr:rowOff>
    </xdr:to>
    <xdr:sp macro="" textlink="">
      <xdr:nvSpPr>
        <xdr:cNvPr id="57" name="TextBox 56">
          <a:extLst>
            <a:ext uri="{FF2B5EF4-FFF2-40B4-BE49-F238E27FC236}">
              <a16:creationId xmlns:a16="http://schemas.microsoft.com/office/drawing/2014/main" id="{02DE1C5B-9F0B-4EDD-825E-5933DC0E7CC2}"/>
            </a:ext>
          </a:extLst>
        </xdr:cNvPr>
        <xdr:cNvSpPr txBox="1"/>
      </xdr:nvSpPr>
      <xdr:spPr>
        <a:xfrm>
          <a:off x="9585960" y="152400"/>
          <a:ext cx="1043940" cy="167640"/>
        </a:xfrm>
        <a:prstGeom prst="rect">
          <a:avLst/>
        </a:prstGeom>
        <a:solidFill>
          <a:srgbClr val="FDE8D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n>
                <a:noFill/>
              </a:ln>
              <a:solidFill>
                <a:schemeClr val="tx1"/>
              </a:solidFill>
            </a:rPr>
            <a:t>Avg.</a:t>
          </a:r>
          <a:r>
            <a:rPr lang="en-IN" sz="1200" baseline="0">
              <a:ln>
                <a:noFill/>
              </a:ln>
              <a:solidFill>
                <a:schemeClr val="tx1"/>
              </a:solidFill>
            </a:rPr>
            <a:t> </a:t>
          </a:r>
          <a:r>
            <a:rPr lang="en-IN" sz="1100" baseline="0">
              <a:ln>
                <a:noFill/>
              </a:ln>
              <a:solidFill>
                <a:schemeClr val="tx1"/>
              </a:solidFill>
              <a:latin typeface="+mn-lt"/>
              <a:ea typeface="+mn-ea"/>
              <a:cs typeface="+mn-cs"/>
            </a:rPr>
            <a:t>Rating</a:t>
          </a:r>
        </a:p>
        <a:p>
          <a:pPr algn="ctr"/>
          <a:endParaRPr lang="en-IN" sz="1200">
            <a:ln>
              <a:noFill/>
            </a:ln>
            <a:solidFill>
              <a:schemeClr val="tx1"/>
            </a:solidFill>
          </a:endParaRPr>
        </a:p>
      </xdr:txBody>
    </xdr:sp>
    <xdr:clientData/>
  </xdr:twoCellAnchor>
  <xdr:twoCellAnchor>
    <xdr:from>
      <xdr:col>16</xdr:col>
      <xdr:colOff>198120</xdr:colOff>
      <xdr:row>3</xdr:row>
      <xdr:rowOff>0</xdr:rowOff>
    </xdr:from>
    <xdr:to>
      <xdr:col>18</xdr:col>
      <xdr:colOff>213360</xdr:colOff>
      <xdr:row>4</xdr:row>
      <xdr:rowOff>7620</xdr:rowOff>
    </xdr:to>
    <xdr:sp macro="" textlink="Pivots!D13">
      <xdr:nvSpPr>
        <xdr:cNvPr id="59" name="TextBox 58">
          <a:extLst>
            <a:ext uri="{FF2B5EF4-FFF2-40B4-BE49-F238E27FC236}">
              <a16:creationId xmlns:a16="http://schemas.microsoft.com/office/drawing/2014/main" id="{62626F01-22BB-46FE-A948-F2E126851C36}"/>
            </a:ext>
          </a:extLst>
        </xdr:cNvPr>
        <xdr:cNvSpPr txBox="1"/>
      </xdr:nvSpPr>
      <xdr:spPr>
        <a:xfrm>
          <a:off x="9425940" y="548640"/>
          <a:ext cx="123444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681F913-B813-4E91-B336-A57570A5CFC4}" type="TxLink">
            <a:rPr lang="en-US" sz="1100" b="0" i="0" u="none" strike="noStrike">
              <a:solidFill>
                <a:srgbClr val="000000"/>
              </a:solidFill>
              <a:latin typeface="Calibri"/>
              <a:ea typeface="Calibri"/>
              <a:cs typeface="Calibri"/>
            </a:rPr>
            <a:pPr algn="ctr"/>
            <a:t>3.9</a:t>
          </a:fld>
          <a:endParaRPr lang="en-IN" sz="1400"/>
        </a:p>
      </xdr:txBody>
    </xdr:sp>
    <xdr:clientData/>
  </xdr:twoCellAnchor>
  <xdr:twoCellAnchor>
    <xdr:from>
      <xdr:col>19</xdr:col>
      <xdr:colOff>327660</xdr:colOff>
      <xdr:row>0</xdr:row>
      <xdr:rowOff>106680</xdr:rowOff>
    </xdr:from>
    <xdr:to>
      <xdr:col>20</xdr:col>
      <xdr:colOff>1013460</xdr:colOff>
      <xdr:row>4</xdr:row>
      <xdr:rowOff>30480</xdr:rowOff>
    </xdr:to>
    <xdr:sp macro="" textlink="Pivots!E4">
      <xdr:nvSpPr>
        <xdr:cNvPr id="60" name="Rectangle 59">
          <a:extLst>
            <a:ext uri="{FF2B5EF4-FFF2-40B4-BE49-F238E27FC236}">
              <a16:creationId xmlns:a16="http://schemas.microsoft.com/office/drawing/2014/main" id="{1BA408F3-DB61-4585-98A7-B44EA51FB451}"/>
            </a:ext>
          </a:extLst>
        </xdr:cNvPr>
        <xdr:cNvSpPr/>
      </xdr:nvSpPr>
      <xdr:spPr>
        <a:xfrm>
          <a:off x="11384280" y="106680"/>
          <a:ext cx="1295400" cy="655320"/>
        </a:xfrm>
        <a:prstGeom prst="rect">
          <a:avLst/>
        </a:prstGeom>
        <a:solidFill>
          <a:srgbClr val="FDE8D1"/>
        </a:solidFill>
        <a:ln>
          <a:noFill/>
        </a:ln>
        <a:effectLst>
          <a:outerShdw blurRad="127000" dist="1905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0FAFEF12-6792-4771-9408-2576595E91A8}" type="TxLink">
            <a:rPr lang="en-US" sz="2400" b="0" i="0" u="none" strike="noStrike">
              <a:solidFill>
                <a:srgbClr val="000000"/>
              </a:solidFill>
              <a:latin typeface="Calibri"/>
              <a:ea typeface="Calibri"/>
              <a:cs typeface="Calibri"/>
            </a:rPr>
            <a:pPr marL="0" indent="0" algn="ctr"/>
            <a:t>307</a:t>
          </a:fld>
          <a:endParaRPr lang="en-IN" sz="2400" b="0" i="0" u="none" strike="noStrike">
            <a:solidFill>
              <a:srgbClr val="000000"/>
            </a:solidFill>
            <a:latin typeface="Calibri"/>
            <a:ea typeface="Calibri"/>
            <a:cs typeface="Calibri"/>
          </a:endParaRPr>
        </a:p>
      </xdr:txBody>
    </xdr:sp>
    <xdr:clientData/>
  </xdr:twoCellAnchor>
  <xdr:twoCellAnchor>
    <xdr:from>
      <xdr:col>19</xdr:col>
      <xdr:colOff>419100</xdr:colOff>
      <xdr:row>0</xdr:row>
      <xdr:rowOff>106680</xdr:rowOff>
    </xdr:from>
    <xdr:to>
      <xdr:col>20</xdr:col>
      <xdr:colOff>914400</xdr:colOff>
      <xdr:row>1</xdr:row>
      <xdr:rowOff>137160</xdr:rowOff>
    </xdr:to>
    <xdr:sp macro="" textlink="">
      <xdr:nvSpPr>
        <xdr:cNvPr id="61" name="TextBox 60">
          <a:extLst>
            <a:ext uri="{FF2B5EF4-FFF2-40B4-BE49-F238E27FC236}">
              <a16:creationId xmlns:a16="http://schemas.microsoft.com/office/drawing/2014/main" id="{38F7119D-38ED-41AC-801D-E171CDB70ED7}"/>
            </a:ext>
          </a:extLst>
        </xdr:cNvPr>
        <xdr:cNvSpPr txBox="1"/>
      </xdr:nvSpPr>
      <xdr:spPr>
        <a:xfrm>
          <a:off x="11475720" y="106680"/>
          <a:ext cx="1104900" cy="213360"/>
        </a:xfrm>
        <a:prstGeom prst="rect">
          <a:avLst/>
        </a:prstGeom>
        <a:solidFill>
          <a:srgbClr val="FDE8D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ln>
                <a:noFill/>
              </a:ln>
              <a:solidFill>
                <a:schemeClr val="tx1"/>
              </a:solidFill>
            </a:rPr>
            <a:t>Happy</a:t>
          </a:r>
          <a:r>
            <a:rPr lang="en-IN" sz="1200">
              <a:ln>
                <a:noFill/>
              </a:ln>
              <a:solidFill>
                <a:schemeClr val="tx1"/>
              </a:solidFill>
            </a:rPr>
            <a:t> Calls</a:t>
          </a:r>
        </a:p>
      </xdr:txBody>
    </xdr:sp>
    <xdr:clientData/>
  </xdr:twoCellAnchor>
  <xdr:twoCellAnchor>
    <xdr:from>
      <xdr:col>19</xdr:col>
      <xdr:colOff>373380</xdr:colOff>
      <xdr:row>2</xdr:row>
      <xdr:rowOff>167640</xdr:rowOff>
    </xdr:from>
    <xdr:to>
      <xdr:col>20</xdr:col>
      <xdr:colOff>929640</xdr:colOff>
      <xdr:row>4</xdr:row>
      <xdr:rowOff>15240</xdr:rowOff>
    </xdr:to>
    <xdr:sp macro="" textlink="Pivots!E13">
      <xdr:nvSpPr>
        <xdr:cNvPr id="63" name="TextBox 62">
          <a:extLst>
            <a:ext uri="{FF2B5EF4-FFF2-40B4-BE49-F238E27FC236}">
              <a16:creationId xmlns:a16="http://schemas.microsoft.com/office/drawing/2014/main" id="{7F9F2712-CEE9-4B03-87FC-2453BB01D157}"/>
            </a:ext>
          </a:extLst>
        </xdr:cNvPr>
        <xdr:cNvSpPr txBox="1"/>
      </xdr:nvSpPr>
      <xdr:spPr>
        <a:xfrm>
          <a:off x="11430000" y="533400"/>
          <a:ext cx="116586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F774687-34BE-467E-A965-1ECFDC67E4E6}" type="TxLink">
            <a:rPr lang="en-US" sz="1100" b="0" i="0" u="none" strike="noStrike">
              <a:solidFill>
                <a:srgbClr val="000000"/>
              </a:solidFill>
              <a:latin typeface="Calibri"/>
              <a:ea typeface="Calibri"/>
              <a:cs typeface="Calibri"/>
            </a:rPr>
            <a:pPr algn="ctr"/>
            <a:t>307</a:t>
          </a:fld>
          <a:endParaRPr lang="en-IN" sz="1400"/>
        </a:p>
      </xdr:txBody>
    </xdr:sp>
    <xdr:clientData/>
  </xdr:twoCellAnchor>
  <xdr:twoCellAnchor editAs="oneCell">
    <xdr:from>
      <xdr:col>9</xdr:col>
      <xdr:colOff>525781</xdr:colOff>
      <xdr:row>0</xdr:row>
      <xdr:rowOff>121921</xdr:rowOff>
    </xdr:from>
    <xdr:to>
      <xdr:col>10</xdr:col>
      <xdr:colOff>188775</xdr:colOff>
      <xdr:row>1</xdr:row>
      <xdr:rowOff>175260</xdr:rowOff>
    </xdr:to>
    <xdr:pic>
      <xdr:nvPicPr>
        <xdr:cNvPr id="64" name="Graphic 63" descr="Shopping cart with solid fill">
          <a:extLst>
            <a:ext uri="{FF2B5EF4-FFF2-40B4-BE49-F238E27FC236}">
              <a16:creationId xmlns:a16="http://schemas.microsoft.com/office/drawing/2014/main" id="{16E29D25-512A-44A9-95CA-AFC513FD76C6}"/>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196841" y="121921"/>
          <a:ext cx="272594" cy="236219"/>
        </a:xfrm>
        <a:prstGeom prst="rect">
          <a:avLst/>
        </a:prstGeom>
      </xdr:spPr>
    </xdr:pic>
    <xdr:clientData/>
  </xdr:twoCellAnchor>
  <xdr:twoCellAnchor>
    <xdr:from>
      <xdr:col>11</xdr:col>
      <xdr:colOff>7620</xdr:colOff>
      <xdr:row>6</xdr:row>
      <xdr:rowOff>175260</xdr:rowOff>
    </xdr:from>
    <xdr:to>
      <xdr:col>13</xdr:col>
      <xdr:colOff>175260</xdr:colOff>
      <xdr:row>14</xdr:row>
      <xdr:rowOff>129540</xdr:rowOff>
    </xdr:to>
    <xdr:graphicFrame macro="">
      <xdr:nvGraphicFramePr>
        <xdr:cNvPr id="25" name="Chart 24">
          <a:extLst>
            <a:ext uri="{FF2B5EF4-FFF2-40B4-BE49-F238E27FC236}">
              <a16:creationId xmlns:a16="http://schemas.microsoft.com/office/drawing/2014/main" id="{C31130E5-DC95-421B-B0EB-5FB5F0BC63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13</xdr:col>
      <xdr:colOff>190500</xdr:colOff>
      <xdr:row>0</xdr:row>
      <xdr:rowOff>91441</xdr:rowOff>
    </xdr:from>
    <xdr:to>
      <xdr:col>13</xdr:col>
      <xdr:colOff>456125</xdr:colOff>
      <xdr:row>1</xdr:row>
      <xdr:rowOff>175260</xdr:rowOff>
    </xdr:to>
    <xdr:pic>
      <xdr:nvPicPr>
        <xdr:cNvPr id="65" name="Graphic 64" descr="Hourglass Finished with solid fill">
          <a:extLst>
            <a:ext uri="{FF2B5EF4-FFF2-40B4-BE49-F238E27FC236}">
              <a16:creationId xmlns:a16="http://schemas.microsoft.com/office/drawing/2014/main" id="{81FD42F5-E88D-4350-8BFD-951BBCFE4362}"/>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7299960" y="91441"/>
          <a:ext cx="265625" cy="266699"/>
        </a:xfrm>
        <a:prstGeom prst="rect">
          <a:avLst/>
        </a:prstGeom>
      </xdr:spPr>
    </xdr:pic>
    <xdr:clientData/>
  </xdr:twoCellAnchor>
  <xdr:twoCellAnchor editAs="oneCell">
    <xdr:from>
      <xdr:col>16</xdr:col>
      <xdr:colOff>228721</xdr:colOff>
      <xdr:row>0</xdr:row>
      <xdr:rowOff>91440</xdr:rowOff>
    </xdr:from>
    <xdr:to>
      <xdr:col>16</xdr:col>
      <xdr:colOff>480060</xdr:colOff>
      <xdr:row>2</xdr:row>
      <xdr:rowOff>60960</xdr:rowOff>
    </xdr:to>
    <xdr:pic>
      <xdr:nvPicPr>
        <xdr:cNvPr id="66" name="Graphic 65" descr="Rating Star with solid fill">
          <a:extLst>
            <a:ext uri="{FF2B5EF4-FFF2-40B4-BE49-F238E27FC236}">
              <a16:creationId xmlns:a16="http://schemas.microsoft.com/office/drawing/2014/main" id="{43ABFCB6-2A28-4051-81AD-598F743789BB}"/>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rcRect/>
        <a:stretch/>
      </xdr:blipFill>
      <xdr:spPr>
        <a:xfrm>
          <a:off x="9456541" y="91440"/>
          <a:ext cx="251339" cy="335280"/>
        </a:xfrm>
        <a:prstGeom prst="rect">
          <a:avLst/>
        </a:prstGeom>
      </xdr:spPr>
    </xdr:pic>
    <xdr:clientData/>
  </xdr:twoCellAnchor>
  <xdr:twoCellAnchor editAs="oneCell">
    <xdr:from>
      <xdr:col>19</xdr:col>
      <xdr:colOff>320040</xdr:colOff>
      <xdr:row>0</xdr:row>
      <xdr:rowOff>106680</xdr:rowOff>
    </xdr:from>
    <xdr:to>
      <xdr:col>20</xdr:col>
      <xdr:colOff>36640</xdr:colOff>
      <xdr:row>2</xdr:row>
      <xdr:rowOff>38100</xdr:rowOff>
    </xdr:to>
    <xdr:pic>
      <xdr:nvPicPr>
        <xdr:cNvPr id="67" name="Graphic 66" descr="Star-struck face outline with solid fill">
          <a:extLst>
            <a:ext uri="{FF2B5EF4-FFF2-40B4-BE49-F238E27FC236}">
              <a16:creationId xmlns:a16="http://schemas.microsoft.com/office/drawing/2014/main" id="{1FB2393E-2CB8-489D-9C92-059936DDEAC8}"/>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11376660" y="106680"/>
          <a:ext cx="326200" cy="297180"/>
        </a:xfrm>
        <a:prstGeom prst="rect">
          <a:avLst/>
        </a:prstGeom>
      </xdr:spPr>
    </xdr:pic>
    <xdr:clientData/>
  </xdr:twoCellAnchor>
  <xdr:twoCellAnchor>
    <xdr:from>
      <xdr:col>3</xdr:col>
      <xdr:colOff>342900</xdr:colOff>
      <xdr:row>6</xdr:row>
      <xdr:rowOff>22860</xdr:rowOff>
    </xdr:from>
    <xdr:to>
      <xdr:col>10</xdr:col>
      <xdr:colOff>325582</xdr:colOff>
      <xdr:row>15</xdr:row>
      <xdr:rowOff>96982</xdr:rowOff>
    </xdr:to>
    <xdr:graphicFrame macro="">
      <xdr:nvGraphicFramePr>
        <xdr:cNvPr id="70" name="Chart 69">
          <a:extLst>
            <a:ext uri="{FF2B5EF4-FFF2-40B4-BE49-F238E27FC236}">
              <a16:creationId xmlns:a16="http://schemas.microsoft.com/office/drawing/2014/main" id="{C00F8B35-7C44-4FA0-B83F-3339F25308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xdr:col>
      <xdr:colOff>327660</xdr:colOff>
      <xdr:row>16</xdr:row>
      <xdr:rowOff>144780</xdr:rowOff>
    </xdr:from>
    <xdr:to>
      <xdr:col>10</xdr:col>
      <xdr:colOff>464820</xdr:colOff>
      <xdr:row>35</xdr:row>
      <xdr:rowOff>175260</xdr:rowOff>
    </xdr:to>
    <xdr:sp macro="" textlink="">
      <xdr:nvSpPr>
        <xdr:cNvPr id="3" name="Rectangle 2">
          <a:extLst>
            <a:ext uri="{FF2B5EF4-FFF2-40B4-BE49-F238E27FC236}">
              <a16:creationId xmlns:a16="http://schemas.microsoft.com/office/drawing/2014/main" id="{2666E582-77FE-4C53-85BB-471203213DCE}"/>
            </a:ext>
          </a:extLst>
        </xdr:cNvPr>
        <xdr:cNvSpPr/>
      </xdr:nvSpPr>
      <xdr:spPr>
        <a:xfrm>
          <a:off x="1339042" y="3026525"/>
          <a:ext cx="4404360" cy="3452553"/>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27709</xdr:colOff>
      <xdr:row>17</xdr:row>
      <xdr:rowOff>60960</xdr:rowOff>
    </xdr:from>
    <xdr:to>
      <xdr:col>10</xdr:col>
      <xdr:colOff>419100</xdr:colOff>
      <xdr:row>34</xdr:row>
      <xdr:rowOff>60960</xdr:rowOff>
    </xdr:to>
    <xdr:graphicFrame macro="">
      <xdr:nvGraphicFramePr>
        <xdr:cNvPr id="27" name="Chart 26">
          <a:extLst>
            <a:ext uri="{FF2B5EF4-FFF2-40B4-BE49-F238E27FC236}">
              <a16:creationId xmlns:a16="http://schemas.microsoft.com/office/drawing/2014/main" id="{F6D84BFC-FEEB-4A57-BF90-69297550B5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xdr:col>
      <xdr:colOff>472440</xdr:colOff>
      <xdr:row>17</xdr:row>
      <xdr:rowOff>106680</xdr:rowOff>
    </xdr:from>
    <xdr:to>
      <xdr:col>7</xdr:col>
      <xdr:colOff>0</xdr:colOff>
      <xdr:row>34</xdr:row>
      <xdr:rowOff>68580</xdr:rowOff>
    </xdr:to>
    <xdr:graphicFrame macro="">
      <xdr:nvGraphicFramePr>
        <xdr:cNvPr id="26" name="Chart 25">
          <a:extLst>
            <a:ext uri="{FF2B5EF4-FFF2-40B4-BE49-F238E27FC236}">
              <a16:creationId xmlns:a16="http://schemas.microsoft.com/office/drawing/2014/main" id="{D473E2D3-6F80-4E57-BE0C-DA36E160EA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18</xdr:col>
      <xdr:colOff>220980</xdr:colOff>
      <xdr:row>6</xdr:row>
      <xdr:rowOff>38100</xdr:rowOff>
    </xdr:from>
    <xdr:to>
      <xdr:col>20</xdr:col>
      <xdr:colOff>1036320</xdr:colOff>
      <xdr:row>15</xdr:row>
      <xdr:rowOff>30480</xdr:rowOff>
    </xdr:to>
    <xdr:graphicFrame macro="">
      <xdr:nvGraphicFramePr>
        <xdr:cNvPr id="30" name="Chart 29">
          <a:extLst>
            <a:ext uri="{FF2B5EF4-FFF2-40B4-BE49-F238E27FC236}">
              <a16:creationId xmlns:a16="http://schemas.microsoft.com/office/drawing/2014/main" id="{5B07D9A4-B0D3-434B-8D3B-6F77985AF3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14</xdr:col>
      <xdr:colOff>0</xdr:colOff>
      <xdr:row>6</xdr:row>
      <xdr:rowOff>38100</xdr:rowOff>
    </xdr:from>
    <xdr:to>
      <xdr:col>18</xdr:col>
      <xdr:colOff>160020</xdr:colOff>
      <xdr:row>15</xdr:row>
      <xdr:rowOff>83820</xdr:rowOff>
    </xdr:to>
    <xdr:graphicFrame macro="">
      <xdr:nvGraphicFramePr>
        <xdr:cNvPr id="31" name="Chart 30">
          <a:extLst>
            <a:ext uri="{FF2B5EF4-FFF2-40B4-BE49-F238E27FC236}">
              <a16:creationId xmlns:a16="http://schemas.microsoft.com/office/drawing/2014/main" id="{EF8E34B4-1D98-4E96-9911-11F660786F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oneCellAnchor>
    <xdr:from>
      <xdr:col>1</xdr:col>
      <xdr:colOff>22860</xdr:colOff>
      <xdr:row>0</xdr:row>
      <xdr:rowOff>121920</xdr:rowOff>
    </xdr:from>
    <xdr:ext cx="2907376" cy="468013"/>
    <xdr:sp macro="" textlink="">
      <xdr:nvSpPr>
        <xdr:cNvPr id="9" name="TextBox 8">
          <a:extLst>
            <a:ext uri="{FF2B5EF4-FFF2-40B4-BE49-F238E27FC236}">
              <a16:creationId xmlns:a16="http://schemas.microsoft.com/office/drawing/2014/main" id="{882376C9-B0AE-42F0-9A09-C9E2BEB46959}"/>
            </a:ext>
          </a:extLst>
        </xdr:cNvPr>
        <xdr:cNvSpPr txBox="1"/>
      </xdr:nvSpPr>
      <xdr:spPr>
        <a:xfrm>
          <a:off x="168333" y="121920"/>
          <a:ext cx="290737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IN" sz="2400">
              <a:solidFill>
                <a:schemeClr val="tx1"/>
              </a:solidFill>
            </a:rPr>
            <a:t>CALL CENTRE REPORT</a:t>
          </a:r>
        </a:p>
      </xdr:txBody>
    </xdr:sp>
    <xdr:clientData/>
  </xdr:oneCellAnchor>
  <xdr:twoCellAnchor editAs="oneCell">
    <xdr:from>
      <xdr:col>0</xdr:col>
      <xdr:colOff>129540</xdr:colOff>
      <xdr:row>16</xdr:row>
      <xdr:rowOff>0</xdr:rowOff>
    </xdr:from>
    <xdr:to>
      <xdr:col>3</xdr:col>
      <xdr:colOff>121920</xdr:colOff>
      <xdr:row>24</xdr:row>
      <xdr:rowOff>114300</xdr:rowOff>
    </xdr:to>
    <mc:AlternateContent xmlns:mc="http://schemas.openxmlformats.org/markup-compatibility/2006" xmlns:a14="http://schemas.microsoft.com/office/drawing/2010/main">
      <mc:Choice Requires="a14">
        <xdr:graphicFrame macro="">
          <xdr:nvGraphicFramePr>
            <xdr:cNvPr id="33" name="Representative 1">
              <a:extLst>
                <a:ext uri="{FF2B5EF4-FFF2-40B4-BE49-F238E27FC236}">
                  <a16:creationId xmlns:a16="http://schemas.microsoft.com/office/drawing/2014/main" id="{9581A64D-CE06-4F56-9828-DFCD75694869}"/>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129540" y="2926080"/>
              <a:ext cx="1005840" cy="15773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15240</xdr:colOff>
      <xdr:row>10</xdr:row>
      <xdr:rowOff>45721</xdr:rowOff>
    </xdr:from>
    <xdr:to>
      <xdr:col>3</xdr:col>
      <xdr:colOff>106680</xdr:colOff>
      <xdr:row>14</xdr:row>
      <xdr:rowOff>144781</xdr:rowOff>
    </xdr:to>
    <mc:AlternateContent xmlns:mc="http://schemas.openxmlformats.org/markup-compatibility/2006" xmlns:a14="http://schemas.microsoft.com/office/drawing/2010/main">
      <mc:Choice Requires="a14">
        <xdr:graphicFrame macro="">
          <xdr:nvGraphicFramePr>
            <xdr:cNvPr id="37" name="FY 1">
              <a:extLst>
                <a:ext uri="{FF2B5EF4-FFF2-40B4-BE49-F238E27FC236}">
                  <a16:creationId xmlns:a16="http://schemas.microsoft.com/office/drawing/2014/main" id="{37A07436-183C-4667-811A-BBC1F3802D9D}"/>
                </a:ext>
              </a:extLst>
            </xdr:cNvPr>
            <xdr:cNvGraphicFramePr/>
          </xdr:nvGraphicFramePr>
          <xdr:xfrm>
            <a:off x="0" y="0"/>
            <a:ext cx="0" cy="0"/>
          </xdr:xfrm>
          <a:graphic>
            <a:graphicData uri="http://schemas.microsoft.com/office/drawing/2010/slicer">
              <sle:slicer xmlns:sle="http://schemas.microsoft.com/office/drawing/2010/slicer" name="FY 1"/>
            </a:graphicData>
          </a:graphic>
        </xdr:graphicFrame>
      </mc:Choice>
      <mc:Fallback xmlns="">
        <xdr:sp macro="" textlink="">
          <xdr:nvSpPr>
            <xdr:cNvPr id="0" name=""/>
            <xdr:cNvSpPr>
              <a:spLocks noTextEdit="1"/>
            </xdr:cNvSpPr>
          </xdr:nvSpPr>
          <xdr:spPr>
            <a:xfrm>
              <a:off x="160020" y="1874521"/>
              <a:ext cx="960120" cy="830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594360</xdr:colOff>
      <xdr:row>17</xdr:row>
      <xdr:rowOff>0</xdr:rowOff>
    </xdr:from>
    <xdr:to>
      <xdr:col>13</xdr:col>
      <xdr:colOff>373380</xdr:colOff>
      <xdr:row>23</xdr:row>
      <xdr:rowOff>160020</xdr:rowOff>
    </xdr:to>
    <xdr:graphicFrame macro="">
      <xdr:nvGraphicFramePr>
        <xdr:cNvPr id="40" name="Chart 39">
          <a:extLst>
            <a:ext uri="{FF2B5EF4-FFF2-40B4-BE49-F238E27FC236}">
              <a16:creationId xmlns:a16="http://schemas.microsoft.com/office/drawing/2014/main" id="{079C617C-2FA8-4F09-864D-400852D8EC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9</xdr:row>
      <xdr:rowOff>178160</xdr:rowOff>
    </xdr:from>
    <xdr:to>
      <xdr:col>0</xdr:col>
      <xdr:colOff>409650</xdr:colOff>
      <xdr:row>12</xdr:row>
      <xdr:rowOff>2726</xdr:rowOff>
    </xdr:to>
    <xdr:pic>
      <xdr:nvPicPr>
        <xdr:cNvPr id="2" name="Graphic 1" descr="Star-struck face outline with solid fill">
          <a:extLst>
            <a:ext uri="{FF2B5EF4-FFF2-40B4-BE49-F238E27FC236}">
              <a16:creationId xmlns:a16="http://schemas.microsoft.com/office/drawing/2014/main" id="{2DFC0B40-3493-40CA-9A78-E1F6F0C1524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0" y="1824080"/>
          <a:ext cx="409650" cy="373206"/>
        </a:xfrm>
        <a:prstGeom prst="rect">
          <a:avLst/>
        </a:prstGeom>
      </xdr:spPr>
    </xdr:pic>
    <xdr:clientData/>
  </xdr:twoCellAnchor>
  <xdr:twoCellAnchor editAs="oneCell">
    <xdr:from>
      <xdr:col>0</xdr:col>
      <xdr:colOff>0</xdr:colOff>
      <xdr:row>0</xdr:row>
      <xdr:rowOff>0</xdr:rowOff>
    </xdr:from>
    <xdr:to>
      <xdr:col>0</xdr:col>
      <xdr:colOff>409650</xdr:colOff>
      <xdr:row>2</xdr:row>
      <xdr:rowOff>45547</xdr:rowOff>
    </xdr:to>
    <xdr:pic>
      <xdr:nvPicPr>
        <xdr:cNvPr id="3" name="Graphic 2" descr="Hourglass Finished with solid fill">
          <a:extLst>
            <a:ext uri="{FF2B5EF4-FFF2-40B4-BE49-F238E27FC236}">
              <a16:creationId xmlns:a16="http://schemas.microsoft.com/office/drawing/2014/main" id="{89CE7AC6-8503-46DD-A7EE-4518E2D43053}"/>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0" y="0"/>
          <a:ext cx="409650" cy="411307"/>
        </a:xfrm>
        <a:prstGeom prst="rect">
          <a:avLst/>
        </a:prstGeom>
      </xdr:spPr>
    </xdr:pic>
    <xdr:clientData/>
  </xdr:twoCellAnchor>
  <xdr:twoCellAnchor editAs="oneCell">
    <xdr:from>
      <xdr:col>0</xdr:col>
      <xdr:colOff>0</xdr:colOff>
      <xdr:row>15</xdr:row>
      <xdr:rowOff>156212</xdr:rowOff>
    </xdr:from>
    <xdr:to>
      <xdr:col>0</xdr:col>
      <xdr:colOff>409650</xdr:colOff>
      <xdr:row>17</xdr:row>
      <xdr:rowOff>145437</xdr:rowOff>
    </xdr:to>
    <xdr:pic>
      <xdr:nvPicPr>
        <xdr:cNvPr id="4" name="Graphic 3" descr="Shopping cart with solid fill">
          <a:extLst>
            <a:ext uri="{FF2B5EF4-FFF2-40B4-BE49-F238E27FC236}">
              <a16:creationId xmlns:a16="http://schemas.microsoft.com/office/drawing/2014/main" id="{A1D1FE63-2983-4B9C-A038-6EFC8C72C4D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0" y="2899412"/>
          <a:ext cx="409650" cy="354985"/>
        </a:xfrm>
        <a:prstGeom prst="rect">
          <a:avLst/>
        </a:prstGeom>
      </xdr:spPr>
    </xdr:pic>
    <xdr:clientData/>
  </xdr:twoCellAnchor>
  <xdr:twoCellAnchor editAs="oneCell">
    <xdr:from>
      <xdr:col>0</xdr:col>
      <xdr:colOff>0</xdr:colOff>
      <xdr:row>4</xdr:row>
      <xdr:rowOff>117572</xdr:rowOff>
    </xdr:from>
    <xdr:to>
      <xdr:col>0</xdr:col>
      <xdr:colOff>409650</xdr:colOff>
      <xdr:row>6</xdr:row>
      <xdr:rowOff>154543</xdr:rowOff>
    </xdr:to>
    <xdr:pic>
      <xdr:nvPicPr>
        <xdr:cNvPr id="5" name="Graphic 4" descr="Call center with solid fill">
          <a:extLst>
            <a:ext uri="{FF2B5EF4-FFF2-40B4-BE49-F238E27FC236}">
              <a16:creationId xmlns:a16="http://schemas.microsoft.com/office/drawing/2014/main" id="{198B527D-5A3A-4436-80DA-AC3F721B80F9}"/>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0" y="849092"/>
          <a:ext cx="409650" cy="402731"/>
        </a:xfrm>
        <a:prstGeom prst="rect">
          <a:avLst/>
        </a:prstGeom>
      </xdr:spPr>
    </xdr:pic>
    <xdr:clientData/>
  </xdr:twoCellAnchor>
  <xdr:twoCellAnchor editAs="oneCell">
    <xdr:from>
      <xdr:col>0</xdr:col>
      <xdr:colOff>0</xdr:colOff>
      <xdr:row>12</xdr:row>
      <xdr:rowOff>167185</xdr:rowOff>
    </xdr:from>
    <xdr:to>
      <xdr:col>0</xdr:col>
      <xdr:colOff>409650</xdr:colOff>
      <xdr:row>14</xdr:row>
      <xdr:rowOff>174632</xdr:rowOff>
    </xdr:to>
    <xdr:pic>
      <xdr:nvPicPr>
        <xdr:cNvPr id="6" name="Graphic 5" descr="Receiver with solid fill">
          <a:extLst>
            <a:ext uri="{FF2B5EF4-FFF2-40B4-BE49-F238E27FC236}">
              <a16:creationId xmlns:a16="http://schemas.microsoft.com/office/drawing/2014/main" id="{6412FF5B-EFED-4442-9318-CF435EAFB7EC}"/>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0" y="2361745"/>
          <a:ext cx="409650" cy="373207"/>
        </a:xfrm>
        <a:prstGeom prst="rect">
          <a:avLst/>
        </a:prstGeom>
      </xdr:spPr>
    </xdr:pic>
    <xdr:clientData/>
  </xdr:twoCellAnchor>
  <xdr:twoCellAnchor editAs="oneCell">
    <xdr:from>
      <xdr:col>0</xdr:col>
      <xdr:colOff>19049</xdr:colOff>
      <xdr:row>18</xdr:row>
      <xdr:rowOff>88706</xdr:rowOff>
    </xdr:from>
    <xdr:to>
      <xdr:col>0</xdr:col>
      <xdr:colOff>430529</xdr:colOff>
      <xdr:row>20</xdr:row>
      <xdr:rowOff>97983</xdr:rowOff>
    </xdr:to>
    <xdr:pic>
      <xdr:nvPicPr>
        <xdr:cNvPr id="7" name="Graphic 6" descr="Rating Star with solid fill">
          <a:extLst>
            <a:ext uri="{FF2B5EF4-FFF2-40B4-BE49-F238E27FC236}">
              <a16:creationId xmlns:a16="http://schemas.microsoft.com/office/drawing/2014/main" id="{4C8699F0-2D08-4A59-A128-AD3E4B389D6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19049" y="3380546"/>
          <a:ext cx="411480" cy="375037"/>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k" refreshedDate="45587.845371064817" backgroundQuery="1" createdVersion="7" refreshedVersion="7" minRefreshableVersion="3" recordCount="0" supportSubquery="1" supportAdvancedDrill="1" xr:uid="{84745EE3-579D-4E57-8DD6-9BD6AC094F8B}">
  <cacheSource type="external" connectionId="1"/>
  <cacheFields count="3">
    <cacheField name="[calls].[FY].[FY]" caption="FY" numFmtId="0" hierarchy="7" level="1">
      <sharedItems containsSemiMixedTypes="0" containsString="0" containsNumber="1" containsInteger="1" minValue="2023" maxValue="2024" count="2">
        <n v="2023"/>
        <n v="2024"/>
      </sharedItems>
      <extLst>
        <ext xmlns:x15="http://schemas.microsoft.com/office/spreadsheetml/2010/11/main" uri="{4F2E5C28-24EA-4eb8-9CBF-B6C8F9C3D259}">
          <x15:cachedUniqueNames>
            <x15:cachedUniqueName index="0" name="[calls].[FY].&amp;[2023]"/>
            <x15:cachedUniqueName index="1" name="[calls].[FY].&amp;[2024]"/>
          </x15:cachedUniqueNames>
        </ext>
      </extLst>
    </cacheField>
    <cacheField name="[Measures].[Call Count]" caption="Call Count" numFmtId="0" hierarchy="17" level="32767"/>
    <cacheField name="[customers].[City].[City]" caption="City" numFmtId="0" hierarchy="15"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2" memberValueDatatype="130" unbalanced="0"/>
    <cacheHierarchy uniqueName="[calls].[Customer ID]" caption="Customer ID" attribute="1" defaultMemberUniqueName="[calls].[Customer ID].[All]" allUniqueName="[calls].[Customer ID].[All]" dimensionUniqueName="[calls]" displayFolder="" count="2" memberValueDatatype="130" unbalanced="0"/>
    <cacheHierarchy uniqueName="[calls].[Duration]" caption="Duration" attribute="1" defaultMemberUniqueName="[calls].[Duration].[All]" allUniqueName="[calls].[Duration].[All]" dimensionUniqueName="[calls]" displayFolder="" count="2"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2" memberValueDatatype="20" unbalanced="0"/>
    <cacheHierarchy uniqueName="[calls].[Satisfaction Rating]" caption="Satisfaction Rating" attribute="1" defaultMemberUniqueName="[calls].[Satisfaction Rating].[All]" allUniqueName="[calls].[Satisfaction Rating].[All]" dimensionUniqueName="[calls]" displayFolder="" count="2" memberValueDatatype="5" unbalanced="0"/>
    <cacheHierarchy uniqueName="[calls].[FY]" caption="FY" attribute="1" defaultMemberUniqueName="[calls].[FY].[All]" allUniqueName="[calls].[FY].[All]" dimensionUniqueName="[calls]" displayFolder="" count="2" memberValueDatatype="20" unbalanced="0">
      <fieldsUsage count="2">
        <fieldUsage x="-1"/>
        <fieldUsage x="0"/>
      </fieldsUsage>
    </cacheHierarchy>
    <cacheHierarchy uniqueName="[calls].[Day of week]" caption="Day of week" attribute="1" defaultMemberUniqueName="[calls].[Day of week].[All]" allUniqueName="[calls].[Day of week].[All]" dimensionUniqueName="[calls]" displayFolder="" count="2" memberValueDatatype="130" unbalanced="0"/>
    <cacheHierarchy uniqueName="[calls].[Duration Bucket]" caption="Duration Bucket" attribute="1" defaultMemberUniqueName="[calls].[Duration Bucket].[All]" allUniqueName="[calls].[Duration Bucket].[All]" dimensionUniqueName="[calls]" displayFolder="" count="2"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2"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2"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k" refreshedDate="45587.845372337964" backgroundQuery="1" createdVersion="7" refreshedVersion="7" minRefreshableVersion="3" recordCount="0" supportSubquery="1" supportAdvancedDrill="1" xr:uid="{A6F140F6-0297-4897-9B34-385AA32FEC56}">
  <cacheSource type="external" connectionId="1"/>
  <cacheFields count="5">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 Amount]" caption="Total Amount" numFmtId="0" hierarchy="18" level="32767"/>
    <cacheField name="[calls].[FY].[FY]" caption="FY" numFmtId="0" hierarchy="7"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2" memberValueDatatype="20" unbalanced="0">
      <fieldsUsage count="2">
        <fieldUsage x="-1"/>
        <fieldUsage x="4"/>
      </fieldsUsage>
    </cacheHierarchy>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k" refreshedDate="45587.845372916665" backgroundQuery="1" createdVersion="7" refreshedVersion="7" minRefreshableVersion="3" recordCount="0" supportSubquery="1" supportAdvancedDrill="1" xr:uid="{6ECD1049-FE8B-4C89-8241-B73BC242E277}">
  <cacheSource type="external" connectionId="1"/>
  <cacheFields count="6">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calls].[FY].[FY]" caption="FY" numFmtId="0" hierarchy="7"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2" memberValueDatatype="130" unbalanced="0"/>
    <cacheHierarchy uniqueName="[calls].[Customer ID]" caption="Customer ID" attribute="1" defaultMemberUniqueName="[calls].[Customer ID].[All]" allUniqueName="[calls].[Customer ID].[All]" dimensionUniqueName="[calls]" displayFolder="" count="2" memberValueDatatype="130" unbalanced="0"/>
    <cacheHierarchy uniqueName="[calls].[Duration]" caption="Duration" attribute="1" defaultMemberUniqueName="[calls].[Duration].[All]" allUniqueName="[calls].[Duration].[All]" dimensionUniqueName="[calls]" displayFolder="" count="2"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2" memberValueDatatype="20" unbalanced="0"/>
    <cacheHierarchy uniqueName="[calls].[Satisfaction Rating]" caption="Satisfaction Rating" attribute="1" defaultMemberUniqueName="[calls].[Satisfaction Rating].[All]" allUniqueName="[calls].[Satisfaction Rating].[All]" dimensionUniqueName="[calls]" displayFolder="" count="2" memberValueDatatype="5" unbalanced="0"/>
    <cacheHierarchy uniqueName="[calls].[FY]" caption="FY" attribute="1" defaultMemberUniqueName="[calls].[FY].[All]" allUniqueName="[calls].[FY].[All]" dimensionUniqueName="[calls]" displayFolder="" count="2" memberValueDatatype="20" unbalanced="0">
      <fieldsUsage count="2">
        <fieldUsage x="-1"/>
        <fieldUsage x="5"/>
      </fieldsUsage>
    </cacheHierarchy>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2"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4"/>
      </fieldsUsage>
    </cacheHierarchy>
    <cacheHierarchy uniqueName="[customers].[Age]" caption="Age" attribute="1" defaultMemberUniqueName="[customers].[Age].[All]" allUniqueName="[customers].[Age].[All]" dimensionUniqueName="[customers]" displayFolder="" count="2"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3"/>
      </fieldsUsage>
    </cacheHierarchy>
    <cacheHierarchy uniqueName="[calls].[Date of Call (Month Index)]" caption="Date of Call (Month Index)" attribute="1" defaultMemberUniqueName="[calls].[Date of Call (Month Index)].[All]" allUniqueName="[calls].[Date of Call (Month Index)].[All]" dimensionUniqueName="[calls]" displayFolder="" count="2"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k" refreshedDate="45587.845376157406" backgroundQuery="1" createdVersion="7" refreshedVersion="7" minRefreshableVersion="3" recordCount="0" supportSubquery="1" supportAdvancedDrill="1" xr:uid="{72422AD8-301D-4A9A-8AC3-C68412B523E9}">
  <cacheSource type="external" connectionId="1"/>
  <cacheFields count="5">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unt="5">
        <s v="R01"/>
        <s v="R02"/>
        <s v="R03"/>
        <s v="R04"/>
        <s v="R05"/>
      </sharedItems>
    </cacheField>
    <cacheField name="[Measures].[Total Amount]" caption="Total Amount" numFmtId="0" hierarchy="18" level="32767"/>
    <cacheField name="[calls].[FY].[FY]" caption="FY" numFmtId="0" hierarchy="7"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2" memberValueDatatype="20" unbalanced="0">
      <fieldsUsage count="2">
        <fieldUsage x="-1"/>
        <fieldUsage x="4"/>
      </fieldsUsage>
    </cacheHierarchy>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k" refreshedDate="45587.845376620367" backgroundQuery="1" createdVersion="7" refreshedVersion="7" minRefreshableVersion="3" recordCount="0" supportSubquery="1" supportAdvancedDrill="1" xr:uid="{E7AE2FC6-559D-4250-9F2A-E148B4404111}">
  <cacheSource type="external" connectionId="1"/>
  <cacheFields count="7">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 name="[calls].[FY].[FY]" caption="FY" numFmtId="0" hierarchy="7"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2" memberValueDatatype="20" unbalanced="0">
      <fieldsUsage count="2">
        <fieldUsage x="-1"/>
        <fieldUsage x="6"/>
      </fieldsUsage>
    </cacheHierarchy>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k" refreshedDate="45587.845432754628" backgroundQuery="1" createdVersion="7" refreshedVersion="7" minRefreshableVersion="3" recordCount="0" supportSubquery="1" supportAdvancedDrill="1" xr:uid="{6127CEFC-51C1-4B58-9D0D-7FFAE0B7ED14}">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2"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k" refreshedDate="45587.845433912036" backgroundQuery="1" createdVersion="7" refreshedVersion="7" minRefreshableVersion="3" recordCount="0" supportSubquery="1" supportAdvancedDrill="1" xr:uid="{986003B7-0966-48B7-9BE3-EA3713FCCD9D}">
  <cacheSource type="external" connectionId="1"/>
  <cacheFields count="4">
    <cacheField name="[Measures].[Call Count]" caption="Call Count" numFmtId="0" hierarchy="17" level="32767"/>
    <cacheField name="[calls].[Date of Call (Month)].[Date of Call (Month)]" caption="Date of Call (Month)" numFmtId="0" hierarchy="11" level="1">
      <sharedItems count="12">
        <s v="Jan"/>
        <s v="Feb"/>
        <s v="Mar"/>
        <s v="Apr"/>
        <s v="May"/>
        <s v="Jun"/>
        <s v="Jul"/>
        <s v="Aug"/>
        <s v="Sep"/>
        <s v="Oct"/>
        <s v="Nov"/>
        <s v="Dec"/>
      </sharedItems>
    </cacheField>
    <cacheField name="[calls].[Representative].[Representative]" caption="Representative" numFmtId="0" hierarchy="3" level="1">
      <sharedItems containsSemiMixedTypes="0" containsNonDate="0" containsString="0"/>
    </cacheField>
    <cacheField name="Dummy0" numFmtId="0" hierarchy="27" level="32767">
      <extLst>
        <ext xmlns:x14="http://schemas.microsoft.com/office/spreadsheetml/2009/9/main" uri="{63CAB8AC-B538-458d-9737-405883B0398D}">
          <x14:cacheField ignore="1"/>
        </ext>
      </extLst>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2"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k" refreshedDate="45587.845434490744" backgroundQuery="1" createdVersion="7" refreshedVersion="7" minRefreshableVersion="3" recordCount="0" supportSubquery="1" supportAdvancedDrill="1" xr:uid="{6014AE79-763C-48E8-BD09-F5E409135BB6}">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2"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k" refreshedDate="45587.845435069445" backgroundQuery="1" createdVersion="7" refreshedVersion="7" minRefreshableVersion="3" recordCount="0" supportSubquery="1" supportAdvancedDrill="1" xr:uid="{61E50BC9-2ABA-43CB-9A61-C08E334627F5}">
  <cacheSource type="external" connectionId="1"/>
  <cacheFields count="1">
    <cacheField name="[calls].[Representative].[Representative]" caption="Representative" numFmtId="0" hierarchy="3" level="1">
      <sharedItems count="5">
        <s v="R01"/>
        <s v="R02"/>
        <s v="R03"/>
        <s v="R04"/>
        <s v="R05"/>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2"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k" refreshedDate="45587.845435995368" backgroundQuery="1" createdVersion="7" refreshedVersion="7" minRefreshableVersion="3" recordCount="0" supportSubquery="1" supportAdvancedDrill="1" xr:uid="{B74D5738-4021-4C60-8233-5217D67B8ADA}">
  <cacheSource type="external" connectionId="1"/>
  <cacheFields count="4">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2"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2"/>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k" refreshedDate="45587.076571064812" backgroundQuery="1" createdVersion="3" refreshedVersion="7" minRefreshableVersion="3" recordCount="0" supportSubquery="1" supportAdvancedDrill="1" xr:uid="{AD99D733-CB25-4823-84FA-82FD90521885}">
  <cacheSource type="external" connectionId="1">
    <extLst>
      <ext xmlns:x14="http://schemas.microsoft.com/office/spreadsheetml/2009/9/main" uri="{F057638F-6D5F-4e77-A914-E7F072B9BCA8}">
        <x14:sourceConnection name="ThisWorkbookDataModel"/>
      </ext>
    </extLst>
  </cacheSource>
  <cacheFields count="0"/>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extLst>
    <ext xmlns:x14="http://schemas.microsoft.com/office/spreadsheetml/2009/9/main" uri="{725AE2AE-9491-48be-B2B4-4EB974FC3084}">
      <x14:pivotCacheDefinition slicerData="1" pivotCacheId="1223407540"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k" refreshedDate="45587.673562384261" backgroundQuery="1" createdVersion="3" refreshedVersion="7" minRefreshableVersion="3" recordCount="0" supportSubquery="1" supportAdvancedDrill="1" xr:uid="{682F8A3B-69FA-49A9-9BFA-546C105BE9CF}">
  <cacheSource type="external" connectionId="1">
    <extLst>
      <ext xmlns:x14="http://schemas.microsoft.com/office/spreadsheetml/2009/9/main" uri="{F057638F-6D5F-4e77-A914-E7F072B9BCA8}">
        <x14:sourceConnection name="ThisWorkbookDataModel"/>
      </ext>
    </extLst>
  </cacheSource>
  <cacheFields count="0"/>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2"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extLst>
    <ext xmlns:x14="http://schemas.microsoft.com/office/spreadsheetml/2009/9/main" uri="{725AE2AE-9491-48be-B2B4-4EB974FC3084}">
      <x14:pivotCacheDefinition slicerData="1" pivotCacheId="214023974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A6F371C-81D8-45BB-B2E0-DB1ED78E7A5E}" name="summary pivot" cacheId="226"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A3:E4" firstHeaderRow="0" firstDataRow="1" firstDataCol="0"/>
  <pivotFields count="7">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datase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3E6AC6E-DBF7-4398-BF50-8B45E0426961}" name="PivotTable2" cacheId="202"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3" rowHeaderCaption="Fiscal Year">
  <location ref="A101:B104" firstHeaderRow="1" firstDataRow="1" firstDataCol="1"/>
  <pivotFields count="3">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3">
    <i>
      <x/>
    </i>
    <i>
      <x v="1"/>
    </i>
    <i t="grand">
      <x/>
    </i>
  </rowItems>
  <colItems count="1">
    <i/>
  </colItems>
  <dataFields count="1">
    <dataField fld="1" subtotal="count" baseField="0" baseItem="0"/>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0"/>
          </reference>
        </references>
      </pivotArea>
    </chartFormat>
    <chartFormat chart="2" format="6">
      <pivotArea type="data" outline="0" fieldPosition="0">
        <references count="2">
          <reference field="4294967294" count="1" selected="0">
            <x v="0"/>
          </reference>
          <reference field="0" count="1" selected="0">
            <x v="1"/>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customers].[City].&amp;[Cincinnati]"/>
      </members>
    </pivotHierarchy>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dataset.xlsx!call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3039CD3-5F90-46E4-AF17-CA802683FB0F}" name="rating call trend" cacheId="244"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17" rowHeaderCaption="Rating">
  <location ref="A65:B72" firstHeaderRow="1" firstDataRow="1" firstDataCol="1"/>
  <pivotFields count="4">
    <pivotField allDrilled="1" subtotalTop="0" showAll="0" sortType="ascending" defaultSubtotal="0" defaultAttributeDrillState="1">
      <items count="7">
        <item x="1"/>
        <item x="5"/>
        <item x="6"/>
        <item x="4"/>
        <item x="0"/>
        <item x="2"/>
        <item x="3"/>
      </items>
    </pivotField>
    <pivotField dataField="1" subtotalTop="0" showAll="0" defaultSubtotal="0"/>
    <pivotField axis="axisRow" allDrilled="1" subtotalTop="0" showAll="0" measureFilter="1"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2"/>
  </rowFields>
  <rowItems count="7">
    <i>
      <x/>
    </i>
    <i>
      <x v="1"/>
    </i>
    <i>
      <x v="2"/>
    </i>
    <i>
      <x v="3"/>
    </i>
    <i>
      <x v="4"/>
    </i>
    <i>
      <x v="5"/>
    </i>
    <i t="grand">
      <x/>
    </i>
  </rowItems>
  <colItems count="1">
    <i/>
  </colItems>
  <dataFields count="1">
    <dataField fld="1" subtotal="count" baseField="0" baseItem="0"/>
  </dataFields>
  <chartFormats count="2">
    <chartFormat chart="12" format="2"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filters count="1">
    <filter fld="2" type="count" id="1" iMeasureHier="17">
      <autoFilter ref="A1">
        <filterColumn colId="0">
          <top10 val="10" filterVal="10"/>
        </filterColumn>
      </autoFilter>
    </filter>
  </filters>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datase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2665E02-590F-498B-BB96-9EEBD86914FB}" name="rep pivot" cacheId="232"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A12:E13"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datase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C6ED231-8796-4E8A-84BC-4B1E3FFB2581}" name="representative" cacheId="241"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outline="1" outlineData="1" multipleFieldFilters="0" rowHeaderCaption="Representative">
  <location ref="A51:A56" firstHeaderRow="1" firstDataRow="1" firstDataCol="1"/>
  <pivotFields count="1">
    <pivotField axis="axisRow" allDrilled="1" subtotalTop="0" showAll="0" dataSourceSort="1" defaultSubtotal="0" defaultAttributeDrillState="1">
      <items count="5">
        <item x="0"/>
        <item x="1"/>
        <item x="2"/>
        <item x="3"/>
        <item x="4"/>
      </items>
    </pivotField>
  </pivotFields>
  <rowFields count="1">
    <field x="0"/>
  </rowFields>
  <rowItems count="5">
    <i>
      <x/>
    </i>
    <i>
      <x v="1"/>
    </i>
    <i>
      <x v="2"/>
    </i>
    <i>
      <x v="3"/>
    </i>
    <i>
      <x v="4"/>
    </i>
  </rowItems>
  <pivotHierarchies count="27">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datase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9DAAD5-6959-42A5-BA32-160169C0DF51}" name="gender call trend" cacheId="208"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16" rowHeaderCaption="Gender" colHeaderCaption="City">
  <location ref="A58:D63" firstHeaderRow="1" firstDataRow="2" firstDataCol="1"/>
  <pivotFields count="6">
    <pivotField allDrilled="1" subtotalTop="0" showAll="0" sortType="ascending" defaultSubtotal="0" defaultAttributeDrillState="1">
      <items count="7">
        <item x="1"/>
        <item x="5"/>
        <item x="6"/>
        <item x="4"/>
        <item x="0"/>
        <item x="2"/>
        <item x="3"/>
      </items>
    </pivotField>
    <pivotField dataField="1" subtotalTop="0" showAll="0" defaultSubtotal="0"/>
    <pivotField allDrilled="1" subtotalTop="0" showAll="0" dataSourceSort="1" defaultSubtotal="0" defaultAttributeDrillState="1"/>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3"/>
  </rowFields>
  <rowItems count="4">
    <i>
      <x/>
    </i>
    <i>
      <x v="1"/>
    </i>
    <i>
      <x v="2"/>
    </i>
    <i t="grand">
      <x/>
    </i>
  </rowItems>
  <colFields count="1">
    <field x="4"/>
  </colFields>
  <colItems count="3">
    <i>
      <x/>
    </i>
    <i>
      <x v="1"/>
    </i>
    <i t="grand">
      <x/>
    </i>
  </colItems>
  <dataFields count="1">
    <dataField fld="1" subtotal="count" baseField="0" baseItem="0"/>
  </dataFields>
  <chartFormats count="5">
    <chartFormat chart="12" format="2" series="1">
      <pivotArea type="data" outline="0" fieldPosition="0">
        <references count="1">
          <reference field="4294967294" count="1" selected="0">
            <x v="0"/>
          </reference>
        </references>
      </pivotArea>
    </chartFormat>
    <chartFormat chart="14" format="2" series="1">
      <pivotArea type="data" outline="0" fieldPosition="0">
        <references count="2">
          <reference field="4294967294" count="1" selected="0">
            <x v="0"/>
          </reference>
          <reference field="4" count="1" selected="0">
            <x v="0"/>
          </reference>
        </references>
      </pivotArea>
    </chartFormat>
    <chartFormat chart="14" format="3" series="1">
      <pivotArea type="data" outline="0" fieldPosition="0">
        <references count="2">
          <reference field="4294967294" count="1" selected="0">
            <x v="0"/>
          </reference>
          <reference field="4" count="1" selected="0">
            <x v="1"/>
          </reference>
        </references>
      </pivotArea>
    </chartFormat>
    <chartFormat chart="15" format="4" series="1">
      <pivotArea type="data" outline="0" fieldPosition="0">
        <references count="2">
          <reference field="4294967294" count="1" selected="0">
            <x v="0"/>
          </reference>
          <reference field="4" count="1" selected="0">
            <x v="0"/>
          </reference>
        </references>
      </pivotArea>
    </chartFormat>
    <chartFormat chart="15" format="5" series="1">
      <pivotArea type="data" outline="0" fieldPosition="0">
        <references count="2">
          <reference field="4294967294" count="1" selected="0">
            <x v="0"/>
          </reference>
          <reference field="4" count="1" selected="0">
            <x v="1"/>
          </reference>
        </references>
      </pivotArea>
    </chartFormat>
  </chartFormats>
  <pivotHierarchies count="27">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FAE1FD4-F959-4D2A-9B02-8AD1EB871103}" name="monthly call trend" cacheId="235"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10" rowHeaderCaption="Month">
  <location ref="A17:C30" firstHeaderRow="0" firstDataRow="1" firstDataCol="1"/>
  <pivotFields count="4">
    <pivotField dataField="1" subtotalTop="0" showAll="0" defaultSubtotal="0"/>
    <pivotField axis="axisRow" allDrilled="1" subtotalTop="0" showAll="0" dataSourceSort="1" defaultSubtotal="0" defaultAttributeDrillState="1">
      <items count="12">
        <item x="0"/>
        <item x="1"/>
        <item x="2"/>
        <item x="3"/>
        <item x="4"/>
        <item x="5"/>
        <item x="6"/>
        <item x="7"/>
        <item x="8"/>
        <item x="9"/>
        <item x="10"/>
        <item x="11"/>
      </items>
    </pivotField>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1"/>
  </rowFields>
  <rowItems count="13">
    <i>
      <x/>
    </i>
    <i>
      <x v="1"/>
    </i>
    <i>
      <x v="2"/>
    </i>
    <i>
      <x v="3"/>
    </i>
    <i>
      <x v="4"/>
    </i>
    <i>
      <x v="5"/>
    </i>
    <i>
      <x v="6"/>
    </i>
    <i>
      <x v="7"/>
    </i>
    <i>
      <x v="8"/>
    </i>
    <i>
      <x v="9"/>
    </i>
    <i>
      <x v="10"/>
    </i>
    <i>
      <x v="11"/>
    </i>
    <i t="grand">
      <x/>
    </i>
  </rowItems>
  <colFields count="1">
    <field x="-2"/>
  </colFields>
  <colItems count="2">
    <i>
      <x/>
    </i>
    <i i="1">
      <x v="1"/>
    </i>
  </colItems>
  <dataFields count="2">
    <dataField fld="0" subtotal="count" baseField="0" baseItem="0"/>
    <dataField name="Call Count2" fld="3" subtotal="count" baseField="0" baseItem="0">
      <extLst>
        <ext xmlns:x14="http://schemas.microsoft.com/office/spreadsheetml/2009/9/main" uri="{E15A36E0-9728-4e99-A89B-3F7291B0FE68}">
          <x14:dataField sourceField="0" uniqueName="[__Xl2].[Measures].[Call Count]"/>
        </ext>
      </extLst>
    </dataField>
  </dataFields>
  <chartFormats count="8">
    <chartFormat chart="2" format="2"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2" format="3" series="1">
      <pivotArea type="data" outline="0" fieldPosition="0">
        <references count="1">
          <reference field="4294967294" count="1" selected="0">
            <x v="1"/>
          </reference>
        </references>
      </pivotArea>
    </chartFormat>
    <chartFormat chart="8" format="2" series="1">
      <pivotArea type="data" outline="0" fieldPosition="0">
        <references count="1">
          <reference field="4294967294" count="1" selected="0">
            <x v="1"/>
          </reference>
        </references>
      </pivotArea>
    </chartFormat>
    <chartFormat chart="8" format="3"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1"/>
          </reference>
        </references>
      </pivotArea>
    </chartFormat>
    <chartFormat chart="9" format="5"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datase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E57FF0E-CBCF-46B2-9F7E-84FA6904E893}" name="weekday call trend" cacheId="238"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13" rowHeaderCaption="Weekday">
  <location ref="A32:B40" firstHeaderRow="1" firstDataRow="1" firstDataCol="1"/>
  <pivotFields count="3">
    <pivotField axis="axisRow" allDrilled="1" subtotalTop="0" showAll="0" sortType="ascending" defaultSubtotal="0" defaultAttributeDrillState="1">
      <items count="7">
        <item x="1"/>
        <item x="5"/>
        <item x="6"/>
        <item x="4"/>
        <item x="0"/>
        <item x="2"/>
        <item x="3"/>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12"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datase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7648B3F-D658-4673-8284-782E4A41E771}" name="representative call trend" cacheId="223"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13" rowHeaderCaption="Representative">
  <location ref="A42:C48" firstHeaderRow="0" firstDataRow="1" firstDataCol="1"/>
  <pivotFields count="5">
    <pivotField allDrilled="1" subtotalTop="0" showAll="0" sortType="ascending" defaultSubtotal="0" defaultAttributeDrillState="1">
      <items count="7">
        <item x="1"/>
        <item x="5"/>
        <item x="6"/>
        <item x="4"/>
        <item x="0"/>
        <item x="2"/>
        <item x="3"/>
      </items>
    </pivotField>
    <pivotField dataField="1" subtotalTop="0" showAll="0" defaultSubtotal="0"/>
    <pivotField axis="axisRow" allDrilled="1" subtotalTop="0" showAll="0"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1">
    <field x="2"/>
  </rowFields>
  <rowItems count="6">
    <i>
      <x/>
    </i>
    <i>
      <x v="1"/>
    </i>
    <i>
      <x v="2"/>
    </i>
    <i>
      <x v="3"/>
    </i>
    <i>
      <x v="4"/>
    </i>
    <i t="grand">
      <x/>
    </i>
  </rowItems>
  <colFields count="1">
    <field x="-2"/>
  </colFields>
  <colItems count="2">
    <i>
      <x/>
    </i>
    <i i="1">
      <x v="1"/>
    </i>
  </colItems>
  <dataFields count="2">
    <dataField fld="1" subtotal="count" baseField="0" baseItem="0"/>
    <dataField fld="3" subtotal="count" baseField="0" baseItem="0"/>
  </dataFields>
  <chartFormats count="2">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6A80B2A-89B5-4993-AE4A-0A5AEC64D18B}" name="city call trend" cacheId="205"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rowHeaderCaption="City">
  <location ref="A75:G95" firstHeaderRow="1" firstDataRow="2" firstDataCol="1"/>
  <pivotFields count="5">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2">
    <field x="0"/>
    <field x="1"/>
  </rowFields>
  <rowItems count="19">
    <i>
      <x/>
    </i>
    <i r="1">
      <x/>
    </i>
    <i r="1">
      <x v="1"/>
    </i>
    <i r="1">
      <x v="2"/>
    </i>
    <i r="1">
      <x v="3"/>
    </i>
    <i>
      <x v="1"/>
    </i>
    <i r="1">
      <x v="4"/>
    </i>
    <i r="1">
      <x v="5"/>
    </i>
    <i r="1">
      <x v="6"/>
    </i>
    <i r="1">
      <x v="7"/>
    </i>
    <i r="1">
      <x v="8"/>
    </i>
    <i r="1">
      <x v="9"/>
    </i>
    <i>
      <x v="2"/>
    </i>
    <i r="1">
      <x v="10"/>
    </i>
    <i r="1">
      <x v="11"/>
    </i>
    <i r="1">
      <x v="12"/>
    </i>
    <i r="1">
      <x v="13"/>
    </i>
    <i r="1">
      <x v="14"/>
    </i>
    <i t="grand">
      <x/>
    </i>
  </rowItems>
  <colFields count="1">
    <field x="2"/>
  </colFields>
  <colItems count="6">
    <i>
      <x/>
    </i>
    <i>
      <x v="1"/>
    </i>
    <i>
      <x v="2"/>
    </i>
    <i>
      <x v="3"/>
    </i>
    <i>
      <x v="4"/>
    </i>
    <i t="grand">
      <x/>
    </i>
  </colItems>
  <dataFields count="1">
    <dataField fld="3" subtotal="count" baseField="0" baseItem="0"/>
  </dataFields>
  <pivotHierarchies count="27">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16948974-7EC8-4CE3-94EC-57362BBCCAED}" sourceName="[calls].[Representative]">
  <pivotTables>
    <pivotTable tabId="4" name="rep pivot"/>
    <pivotTable tabId="4" name="monthly call trend"/>
    <pivotTable tabId="4" name="weekday call trend"/>
    <pivotTable tabId="4" name="representative"/>
    <pivotTable tabId="4" name="rating call trend"/>
  </pivotTables>
  <data>
    <olap pivotCacheId="1223407540">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Y" xr10:uid="{1C0ABAAE-0066-4053-8D42-A8AB2380FC72}" sourceName="[calls].[FY]">
  <pivotTables>
    <pivotTable tabId="4" name="PivotTable2"/>
    <pivotTable tabId="4" name="city call trend"/>
    <pivotTable tabId="4" name="gender call trend"/>
    <pivotTable tabId="4" name="monthly call trend"/>
    <pivotTable tabId="4" name="rating call trend"/>
    <pivotTable tabId="4" name="rep pivot"/>
    <pivotTable tabId="4" name="representative"/>
    <pivotTable tabId="4" name="representative call trend"/>
    <pivotTable tabId="4" name="summary pivot"/>
    <pivotTable tabId="4" name="weekday call trend"/>
  </pivotTables>
  <data>
    <olap pivotCacheId="2140239742">
      <levels count="2">
        <level uniqueName="[calls].[FY].[(All)]" sourceCaption="(All)" count="0"/>
        <level uniqueName="[calls].[FY].[FY]" sourceCaption="FY" count="2">
          <ranges>
            <range startItem="0">
              <i n="[calls].[FY].&amp;[2023]" c="2023"/>
              <i n="[calls].[FY].&amp;[2024]" c="2024"/>
            </range>
          </ranges>
        </level>
      </levels>
      <selections count="1">
        <selection n="[calls].[F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C18574A3-5FAB-4723-B6C8-0655D2383BBE}" cache="Slicer_Representative" caption="Representative" showCaption="0" level="1" style="SlicerStyleOther1 3 2" rowHeight="234950"/>
  <slicer name="FY 1" xr10:uid="{D4B4AED3-14AB-4B36-A37A-14CA2499A7FA}" cache="Slicer_FY" caption="FY" showCaption="0" level="1" style="SlicerStyleOther1 3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754D53E-607A-4B3E-A205-2A991961D993}" name="calls" displayName="calls" ref="A1:K1001" totalsRowShown="0" headerRowBorderDxfId="22" tableBorderDxfId="21" totalsRowBorderDxfId="20">
  <autoFilter ref="A1:K1001" xr:uid="{1754D53E-607A-4B3E-A205-2A991961D993}"/>
  <tableColumns count="11">
    <tableColumn id="1" xr3:uid="{D091091B-33F5-4595-AC17-41565F776DFD}" name="Call number" dataDxfId="19"/>
    <tableColumn id="2" xr3:uid="{E6BC7F59-2CFD-492F-9C82-8B69B33132E8}" name="Customer ID" dataDxfId="18"/>
    <tableColumn id="3" xr3:uid="{B11A5237-99D4-49CE-A2A9-FD15482ED189}" name="Duration" dataDxfId="17"/>
    <tableColumn id="4" xr3:uid="{5D009D4B-19EB-4FDA-B898-481C10649A71}" name="Representative" dataDxfId="16"/>
    <tableColumn id="5" xr3:uid="{BF19D670-D8CA-4F60-BB13-8200CED7BBF1}" name="Date of Call" dataDxfId="15"/>
    <tableColumn id="6" xr3:uid="{C61CE06D-19D2-4F9E-92F6-67EAE1598E7F}" name="Purchase Amount" dataDxfId="14"/>
    <tableColumn id="7" xr3:uid="{E384D4E5-470C-4A31-9822-CEAB1B4C2B2E}" name="Satisfaction Rating" dataDxfId="13"/>
    <tableColumn id="8" xr3:uid="{DFE677BC-33CB-45CB-8B2D-4AE71A19C5A7}" name="FY" dataDxfId="12">
      <calculatedColumnFormula>IF(MONTH(calls[[#This Row],[Date of Call]])&lt;=6,YEAR(calls[[#This Row],[Date of Call]]),YEAR(calls[[#This Row],[Date of Call]])+1)</calculatedColumnFormula>
    </tableColumn>
    <tableColumn id="9" xr3:uid="{16F2D28F-34AC-4143-AC63-2875910DCC8B}" name="Day of week" dataDxfId="11">
      <calculatedColumnFormula>TEXT(calls[[#This Row],[Date of Call]],"DDDD")</calculatedColumnFormula>
    </tableColumn>
    <tableColumn id="10" xr3:uid="{DAB6BA08-6A13-4D4A-A239-2F0E5B1B68DA}" name="Duration Bucket" dataDxfId="10">
      <calculatedColumnFormula array="1">_xlfn.IFS(calls[[#This Row],[Duration]]&lt;=10,"Under 10 mins",calls[[#This Row],[Duration]]&lt;=30,"10 to 30 mins",calls[[#This Row],[Duration]]&lt;=60,"30 to 60 mins",calls[[#This Row],[Duration]]&lt;=120,"1 to 2 hours",TRUE,"More than 2 hours")</calculatedColumnFormula>
    </tableColumn>
    <tableColumn id="11" xr3:uid="{320AEDCD-DA3E-45AE-A46B-3D4C6DB7C9D3}" name="Rating Rounded" dataDxfId="9">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4AA54B0-1E7A-4636-9BB4-B3CA021120E2}" name="customers" displayName="customers" ref="M1:P16" totalsRowShown="0" headerRowDxfId="8" headerRowBorderDxfId="7" tableBorderDxfId="6" totalsRowBorderDxfId="5">
  <autoFilter ref="M1:P16" xr:uid="{F4AA54B0-1E7A-4636-9BB4-B3CA021120E2}"/>
  <tableColumns count="4">
    <tableColumn id="1" xr3:uid="{A91BE64D-EAF1-488B-815F-FFEC74C0C15F}" name="Customer ID" dataDxfId="4"/>
    <tableColumn id="2" xr3:uid="{8D4ACB1D-E03A-4D2C-ADA2-4D2453AC8EA8}" name="Gedner" dataDxfId="3"/>
    <tableColumn id="3" xr3:uid="{78DFDA84-487E-443D-B574-23237BA16240}" name="Age" dataDxfId="2"/>
    <tableColumn id="4" xr3:uid="{63A9D90B-F78C-4BD5-BDE7-B7E52F554AF1}" name="City" dataDxfId="1"/>
  </tableColumns>
  <tableStyleInfo name="TableStyleMedium2" showFirstColumn="0" showLastColumn="0" showRowStripes="1" showColumnStripes="0"/>
</table>
</file>

<file path=xl/theme/theme1.xml><?xml version="1.0" encoding="utf-8"?>
<a:theme xmlns:a="http://schemas.openxmlformats.org/drawingml/2006/main" name="Retrospect">
  <a:themeElements>
    <a:clrScheme name="Retrospect">
      <a:dk1>
        <a:srgbClr val="000000"/>
      </a:dk1>
      <a:lt1>
        <a:sysClr val="window" lastClr="FFFFFF"/>
      </a:lt1>
      <a:dk2>
        <a:srgbClr val="637052"/>
      </a:dk2>
      <a:lt2>
        <a:srgbClr val="CCDDEA"/>
      </a:lt2>
      <a:accent1>
        <a:srgbClr val="E48312"/>
      </a:accent1>
      <a:accent2>
        <a:srgbClr val="BD582C"/>
      </a:accent2>
      <a:accent3>
        <a:srgbClr val="865640"/>
      </a:accent3>
      <a:accent4>
        <a:srgbClr val="9B8357"/>
      </a:accent4>
      <a:accent5>
        <a:srgbClr val="C2BC80"/>
      </a:accent5>
      <a:accent6>
        <a:srgbClr val="94A088"/>
      </a:accent6>
      <a:hlink>
        <a:srgbClr val="2998E3"/>
      </a:hlink>
      <a:folHlink>
        <a:srgbClr val="8C8C8C"/>
      </a:folHlink>
    </a:clrScheme>
    <a:fontScheme name="Retrospect">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Retrospect">
      <a:fillStyleLst>
        <a:solidFill>
          <a:schemeClr val="phClr"/>
        </a:solidFill>
        <a:gradFill rotWithShape="1">
          <a:gsLst>
            <a:gs pos="0">
              <a:schemeClr val="phClr">
                <a:tint val="65000"/>
                <a:shade val="92000"/>
                <a:satMod val="130000"/>
              </a:schemeClr>
            </a:gs>
            <a:gs pos="45000">
              <a:schemeClr val="phClr">
                <a:tint val="60000"/>
                <a:shade val="99000"/>
                <a:satMod val="120000"/>
              </a:schemeClr>
            </a:gs>
            <a:gs pos="100000">
              <a:schemeClr val="phClr">
                <a:tint val="55000"/>
                <a:satMod val="140000"/>
              </a:schemeClr>
            </a:gs>
          </a:gsLst>
          <a:path path="circle">
            <a:fillToRect l="100000" t="100000" r="100000" b="100000"/>
          </a:path>
        </a:gradFill>
        <a:gradFill rotWithShape="1">
          <a:gsLst>
            <a:gs pos="0">
              <a:schemeClr val="phClr">
                <a:shade val="85000"/>
                <a:satMod val="130000"/>
              </a:schemeClr>
            </a:gs>
            <a:gs pos="34000">
              <a:schemeClr val="phClr">
                <a:shade val="87000"/>
                <a:satMod val="125000"/>
              </a:schemeClr>
            </a:gs>
            <a:gs pos="70000">
              <a:schemeClr val="phClr">
                <a:tint val="100000"/>
                <a:shade val="90000"/>
                <a:satMod val="130000"/>
              </a:schemeClr>
            </a:gs>
            <a:gs pos="100000">
              <a:schemeClr val="phClr">
                <a:tint val="100000"/>
                <a:shade val="100000"/>
                <a:satMod val="110000"/>
              </a:schemeClr>
            </a:gs>
          </a:gsLst>
          <a:path path="circle">
            <a:fillToRect l="100000" t="100000" r="100000" b="100000"/>
          </a:path>
        </a:gradFill>
      </a:fillStyleLst>
      <a:lnStyleLst>
        <a:ln w="12700" cap="flat" cmpd="sng" algn="ctr">
          <a:solidFill>
            <a:schemeClr val="phClr"/>
          </a:solidFill>
          <a:prstDash val="solid"/>
        </a:ln>
        <a:ln w="15875"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a:effectStyle>
      </a:effectStyleLst>
      <a:bgFillStyleLst>
        <a:solidFill>
          <a:schemeClr val="phClr"/>
        </a:solidFill>
        <a:solidFill>
          <a:schemeClr val="phClr">
            <a:tint val="90000"/>
            <a:shade val="97000"/>
            <a:satMod val="130000"/>
          </a:schemeClr>
        </a:solidFill>
        <a:gradFill rotWithShape="1">
          <a:gsLst>
            <a:gs pos="0">
              <a:schemeClr val="phClr">
                <a:tint val="96000"/>
                <a:shade val="99000"/>
                <a:satMod val="140000"/>
              </a:schemeClr>
            </a:gs>
            <a:gs pos="65000">
              <a:schemeClr val="phClr">
                <a:tint val="100000"/>
                <a:shade val="80000"/>
                <a:satMod val="130000"/>
              </a:schemeClr>
            </a:gs>
            <a:gs pos="100000">
              <a:schemeClr val="phClr">
                <a:tint val="100000"/>
                <a:shade val="48000"/>
                <a:satMod val="120000"/>
              </a:schemeClr>
            </a:gs>
          </a:gsLst>
          <a:lin ang="16200000" scaled="0"/>
        </a:gradFill>
      </a:bgFillStyleLst>
    </a:fmtScheme>
  </a:themeElements>
  <a:objectDefaults/>
  <a:extraClrSchemeLst/>
  <a:extLst>
    <a:ext uri="{05A4C25C-085E-4340-85A3-A5531E510DB2}">
      <thm15:themeFamily xmlns:thm15="http://schemas.microsoft.com/office/thememl/2012/main" name="Retrospect" id="{5F128B03-DCCA-4EEB-AB3B-CF2899314A46}" vid="{3F1AAB62-24C6-49D2-8E01-B56FAC9A3DCD}"/>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2.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03B11-6322-4499-99F9-8A72ABC1B332}">
  <dimension ref="A1:P1001"/>
  <sheetViews>
    <sheetView workbookViewId="0">
      <selection activeCell="D6" sqref="D6"/>
    </sheetView>
  </sheetViews>
  <sheetFormatPr defaultRowHeight="14.4" x14ac:dyDescent="0.3"/>
  <cols>
    <col min="1" max="1" width="13" customWidth="1"/>
    <col min="2" max="2" width="13.21875" customWidth="1"/>
    <col min="3" max="3" width="10.21875" customWidth="1"/>
    <col min="4" max="4" width="15.44140625" customWidth="1"/>
    <col min="5" max="5" width="12.44140625" customWidth="1"/>
    <col min="6" max="6" width="17.88671875" customWidth="1"/>
    <col min="7" max="7" width="18.44140625" customWidth="1"/>
    <col min="8" max="8" width="12.88671875" customWidth="1"/>
    <col min="9" max="9" width="13.5546875" customWidth="1"/>
    <col min="10" max="10" width="16.88671875" customWidth="1"/>
    <col min="11" max="11" width="16.77734375" customWidth="1"/>
    <col min="13" max="13" width="13.5546875" customWidth="1"/>
    <col min="14" max="14" width="9.33203125" customWidth="1"/>
    <col min="15" max="15" width="6.44140625" customWidth="1"/>
    <col min="16" max="16" width="9" customWidth="1"/>
  </cols>
  <sheetData>
    <row r="1" spans="1:16" x14ac:dyDescent="0.3">
      <c r="A1" s="7" t="s">
        <v>0</v>
      </c>
      <c r="B1" s="7" t="s">
        <v>1</v>
      </c>
      <c r="C1" s="8" t="s">
        <v>2</v>
      </c>
      <c r="D1" s="9" t="s">
        <v>3</v>
      </c>
      <c r="E1" s="9" t="s">
        <v>4</v>
      </c>
      <c r="F1" s="7" t="s">
        <v>5</v>
      </c>
      <c r="G1" s="7" t="s">
        <v>6</v>
      </c>
      <c r="H1" s="13" t="s">
        <v>7</v>
      </c>
      <c r="I1" s="13" t="s">
        <v>8</v>
      </c>
      <c r="J1" s="13" t="s">
        <v>9</v>
      </c>
      <c r="K1" s="13" t="s">
        <v>1030</v>
      </c>
      <c r="M1" s="14" t="s">
        <v>1</v>
      </c>
      <c r="N1" s="15" t="s">
        <v>1031</v>
      </c>
      <c r="O1" s="15" t="s">
        <v>1032</v>
      </c>
      <c r="P1" s="16" t="s">
        <v>1033</v>
      </c>
    </row>
    <row r="2" spans="1:16" x14ac:dyDescent="0.3">
      <c r="A2" s="1" t="s">
        <v>10</v>
      </c>
      <c r="B2" s="1" t="s">
        <v>11</v>
      </c>
      <c r="C2" s="1">
        <v>116</v>
      </c>
      <c r="D2" s="2" t="s">
        <v>12</v>
      </c>
      <c r="E2" s="3">
        <v>44927</v>
      </c>
      <c r="F2" s="1">
        <v>128</v>
      </c>
      <c r="G2" s="1">
        <v>4.9000000000000004</v>
      </c>
      <c r="H2" s="13">
        <f>IF(MONTH(calls[[#This Row],[Date of Call]])&lt;=6,YEAR(calls[[#This Row],[Date of Call]]),YEAR(calls[[#This Row],[Date of Call]])+1)</f>
        <v>2023</v>
      </c>
      <c r="I2" t="str">
        <f>TEXT(calls[[#This Row],[Date of Call]],"DDDD")</f>
        <v>Sunday</v>
      </c>
      <c r="J2" t="str" cm="1">
        <f t="array" ref="J2">_xlfn.IFS(calls[[#This Row],[Duration]]&lt;=10,"Under 10 mins",calls[[#This Row],[Duration]]&lt;=30,"10 to 30 mins",calls[[#This Row],[Duration]]&lt;=60,"30 to 60 mins",calls[[#This Row],[Duration]]&lt;=120,"1 to 2 hours",TRUE,"More than 2 hours")</f>
        <v>1 to 2 hours</v>
      </c>
      <c r="K2">
        <f>ROUND(calls[[#This Row],[Satisfaction Rating]],0)</f>
        <v>5</v>
      </c>
      <c r="M2" s="17" t="s">
        <v>63</v>
      </c>
      <c r="N2" s="18" t="s">
        <v>1034</v>
      </c>
      <c r="O2" s="19">
        <v>41</v>
      </c>
      <c r="P2" s="20" t="s">
        <v>1035</v>
      </c>
    </row>
    <row r="3" spans="1:16" x14ac:dyDescent="0.3">
      <c r="A3" s="4" t="s">
        <v>13</v>
      </c>
      <c r="B3" s="4" t="s">
        <v>14</v>
      </c>
      <c r="C3" s="4">
        <v>119</v>
      </c>
      <c r="D3" s="5" t="s">
        <v>12</v>
      </c>
      <c r="E3" s="6">
        <v>44927</v>
      </c>
      <c r="F3" s="4">
        <v>135</v>
      </c>
      <c r="G3" s="4">
        <v>2.9</v>
      </c>
      <c r="H3" s="4">
        <f>IF(MONTH(calls[[#This Row],[Date of Call]])&lt;=6,YEAR(calls[[#This Row],[Date of Call]]),YEAR(calls[[#This Row],[Date of Call]])+1)</f>
        <v>2023</v>
      </c>
      <c r="I3" t="str">
        <f>TEXT(calls[[#This Row],[Date of Call]],"DDDD")</f>
        <v>Sunday</v>
      </c>
      <c r="J3" t="str" cm="1">
        <f t="array" ref="J3">_xlfn.IFS(calls[[#This Row],[Duration]]&lt;=10,"Under 10 mins",calls[[#This Row],[Duration]]&lt;=30,"10 to 30 mins",calls[[#This Row],[Duration]]&lt;=60,"30 to 60 mins",calls[[#This Row],[Duration]]&lt;=120,"1 to 2 hours",TRUE,"More than 2 hours")</f>
        <v>1 to 2 hours</v>
      </c>
      <c r="K3">
        <f>ROUND(calls[[#This Row],[Satisfaction Rating]],0)</f>
        <v>3</v>
      </c>
      <c r="M3" s="17" t="s">
        <v>36</v>
      </c>
      <c r="N3" s="18" t="s">
        <v>1034</v>
      </c>
      <c r="O3" s="19">
        <v>31</v>
      </c>
      <c r="P3" s="20" t="s">
        <v>1036</v>
      </c>
    </row>
    <row r="4" spans="1:16" x14ac:dyDescent="0.3">
      <c r="A4" s="1" t="s">
        <v>15</v>
      </c>
      <c r="B4" s="1" t="s">
        <v>16</v>
      </c>
      <c r="C4" s="1">
        <v>68</v>
      </c>
      <c r="D4" s="2" t="s">
        <v>17</v>
      </c>
      <c r="E4" s="3">
        <v>44927</v>
      </c>
      <c r="F4" s="1">
        <v>66</v>
      </c>
      <c r="G4" s="1">
        <v>4.7</v>
      </c>
      <c r="H4" s="4">
        <f>IF(MONTH(calls[[#This Row],[Date of Call]])&lt;=6,YEAR(calls[[#This Row],[Date of Call]]),YEAR(calls[[#This Row],[Date of Call]])+1)</f>
        <v>2023</v>
      </c>
      <c r="I4" t="str">
        <f>TEXT(calls[[#This Row],[Date of Call]],"DDDD")</f>
        <v>Sunday</v>
      </c>
      <c r="J4" t="str" cm="1">
        <f t="array" ref="J4">_xlfn.IFS(calls[[#This Row],[Duration]]&lt;=10,"Under 10 mins",calls[[#This Row],[Duration]]&lt;=30,"10 to 30 mins",calls[[#This Row],[Duration]]&lt;=60,"30 to 60 mins",calls[[#This Row],[Duration]]&lt;=120,"1 to 2 hours",TRUE,"More than 2 hours")</f>
        <v>1 to 2 hours</v>
      </c>
      <c r="K4">
        <f>ROUND(calls[[#This Row],[Satisfaction Rating]],0)</f>
        <v>5</v>
      </c>
      <c r="M4" s="17" t="s">
        <v>11</v>
      </c>
      <c r="N4" s="18" t="s">
        <v>1034</v>
      </c>
      <c r="O4" s="19">
        <v>26</v>
      </c>
      <c r="P4" s="20" t="s">
        <v>1037</v>
      </c>
    </row>
    <row r="5" spans="1:16" x14ac:dyDescent="0.3">
      <c r="A5" s="4" t="s">
        <v>18</v>
      </c>
      <c r="B5" s="4" t="s">
        <v>19</v>
      </c>
      <c r="C5" s="4">
        <v>119</v>
      </c>
      <c r="D5" s="5" t="s">
        <v>17</v>
      </c>
      <c r="E5" s="6">
        <v>44927</v>
      </c>
      <c r="F5" s="4">
        <v>22</v>
      </c>
      <c r="G5" s="4">
        <v>2.9</v>
      </c>
      <c r="H5" s="4">
        <f>IF(MONTH(calls[[#This Row],[Date of Call]])&lt;=6,YEAR(calls[[#This Row],[Date of Call]]),YEAR(calls[[#This Row],[Date of Call]])+1)</f>
        <v>2023</v>
      </c>
      <c r="I5" t="str">
        <f>TEXT(calls[[#This Row],[Date of Call]],"DDDD")</f>
        <v>Sunday</v>
      </c>
      <c r="J5" t="str" cm="1">
        <f t="array" ref="J5">_xlfn.IFS(calls[[#This Row],[Duration]]&lt;=10,"Under 10 mins",calls[[#This Row],[Duration]]&lt;=30,"10 to 30 mins",calls[[#This Row],[Duration]]&lt;=60,"30 to 60 mins",calls[[#This Row],[Duration]]&lt;=120,"1 to 2 hours",TRUE,"More than 2 hours")</f>
        <v>1 to 2 hours</v>
      </c>
      <c r="K5">
        <f>ROUND(calls[[#This Row],[Satisfaction Rating]],0)</f>
        <v>3</v>
      </c>
      <c r="M5" s="17" t="s">
        <v>14</v>
      </c>
      <c r="N5" s="18" t="s">
        <v>1034</v>
      </c>
      <c r="O5" s="19">
        <v>36</v>
      </c>
      <c r="P5" s="20" t="s">
        <v>1037</v>
      </c>
    </row>
    <row r="6" spans="1:16" x14ac:dyDescent="0.3">
      <c r="A6" s="1" t="s">
        <v>20</v>
      </c>
      <c r="B6" s="1" t="s">
        <v>21</v>
      </c>
      <c r="C6" s="1">
        <v>128</v>
      </c>
      <c r="D6" s="2" t="s">
        <v>22</v>
      </c>
      <c r="E6" s="3">
        <v>44928</v>
      </c>
      <c r="F6" s="1">
        <v>31</v>
      </c>
      <c r="G6" s="1">
        <v>2.8</v>
      </c>
      <c r="H6" s="4">
        <f>IF(MONTH(calls[[#This Row],[Date of Call]])&lt;=6,YEAR(calls[[#This Row],[Date of Call]]),YEAR(calls[[#This Row],[Date of Call]])+1)</f>
        <v>2023</v>
      </c>
      <c r="I6" t="str">
        <f>TEXT(calls[[#This Row],[Date of Call]],"DDDD")</f>
        <v>Monday</v>
      </c>
      <c r="J6" t="str" cm="1">
        <f t="array" ref="J6">_xlfn.IFS(calls[[#This Row],[Duration]]&lt;=10,"Under 10 mins",calls[[#This Row],[Duration]]&lt;=30,"10 to 30 mins",calls[[#This Row],[Duration]]&lt;=60,"30 to 60 mins",calls[[#This Row],[Duration]]&lt;=120,"1 to 2 hours",TRUE,"More than 2 hours")</f>
        <v>More than 2 hours</v>
      </c>
      <c r="K6">
        <f>ROUND(calls[[#This Row],[Satisfaction Rating]],0)</f>
        <v>3</v>
      </c>
      <c r="M6" s="17" t="s">
        <v>16</v>
      </c>
      <c r="N6" s="18" t="s">
        <v>1034</v>
      </c>
      <c r="O6" s="19">
        <v>37</v>
      </c>
      <c r="P6" s="20" t="s">
        <v>1035</v>
      </c>
    </row>
    <row r="7" spans="1:16" x14ac:dyDescent="0.3">
      <c r="A7" s="4" t="s">
        <v>23</v>
      </c>
      <c r="B7" s="4" t="s">
        <v>21</v>
      </c>
      <c r="C7" s="4">
        <v>49</v>
      </c>
      <c r="D7" s="5" t="s">
        <v>17</v>
      </c>
      <c r="E7" s="6">
        <v>44929</v>
      </c>
      <c r="F7" s="4">
        <v>135</v>
      </c>
      <c r="G7" s="4">
        <v>4.8</v>
      </c>
      <c r="H7" s="4">
        <f>IF(MONTH(calls[[#This Row],[Date of Call]])&lt;=6,YEAR(calls[[#This Row],[Date of Call]]),YEAR(calls[[#This Row],[Date of Call]])+1)</f>
        <v>2023</v>
      </c>
      <c r="I7" t="str">
        <f>TEXT(calls[[#This Row],[Date of Call]],"DDDD")</f>
        <v>Tuesday</v>
      </c>
      <c r="J7" t="str" cm="1">
        <f t="array" ref="J7">_xlfn.IFS(calls[[#This Row],[Duration]]&lt;=10,"Under 10 mins",calls[[#This Row],[Duration]]&lt;=30,"10 to 30 mins",calls[[#This Row],[Duration]]&lt;=60,"30 to 60 mins",calls[[#This Row],[Duration]]&lt;=120,"1 to 2 hours",TRUE,"More than 2 hours")</f>
        <v>30 to 60 mins</v>
      </c>
      <c r="K7">
        <f>ROUND(calls[[#This Row],[Satisfaction Rating]],0)</f>
        <v>5</v>
      </c>
      <c r="M7" s="17" t="s">
        <v>45</v>
      </c>
      <c r="N7" s="18" t="s">
        <v>1034</v>
      </c>
      <c r="O7" s="19">
        <v>23</v>
      </c>
      <c r="P7" s="20" t="s">
        <v>1035</v>
      </c>
    </row>
    <row r="8" spans="1:16" x14ac:dyDescent="0.3">
      <c r="A8" s="1" t="s">
        <v>24</v>
      </c>
      <c r="B8" s="1" t="s">
        <v>25</v>
      </c>
      <c r="C8" s="1">
        <v>84</v>
      </c>
      <c r="D8" s="2" t="s">
        <v>12</v>
      </c>
      <c r="E8" s="3">
        <v>44929</v>
      </c>
      <c r="F8" s="1">
        <v>60</v>
      </c>
      <c r="G8" s="1">
        <v>4.7</v>
      </c>
      <c r="H8" s="4">
        <f>IF(MONTH(calls[[#This Row],[Date of Call]])&lt;=6,YEAR(calls[[#This Row],[Date of Call]]),YEAR(calls[[#This Row],[Date of Call]])+1)</f>
        <v>2023</v>
      </c>
      <c r="I8" t="str">
        <f>TEXT(calls[[#This Row],[Date of Call]],"DDDD")</f>
        <v>Tuesday</v>
      </c>
      <c r="J8" t="str" cm="1">
        <f t="array" ref="J8">_xlfn.IFS(calls[[#This Row],[Duration]]&lt;=10,"Under 10 mins",calls[[#This Row],[Duration]]&lt;=30,"10 to 30 mins",calls[[#This Row],[Duration]]&lt;=60,"30 to 60 mins",calls[[#This Row],[Duration]]&lt;=120,"1 to 2 hours",TRUE,"More than 2 hours")</f>
        <v>1 to 2 hours</v>
      </c>
      <c r="K8">
        <f>ROUND(calls[[#This Row],[Satisfaction Rating]],0)</f>
        <v>5</v>
      </c>
      <c r="M8" s="17" t="s">
        <v>25</v>
      </c>
      <c r="N8" s="18" t="s">
        <v>1038</v>
      </c>
      <c r="O8" s="19">
        <v>22</v>
      </c>
      <c r="P8" s="20" t="s">
        <v>1036</v>
      </c>
    </row>
    <row r="9" spans="1:16" x14ac:dyDescent="0.3">
      <c r="A9" s="4" t="s">
        <v>26</v>
      </c>
      <c r="B9" s="4" t="s">
        <v>11</v>
      </c>
      <c r="C9" s="4">
        <v>103</v>
      </c>
      <c r="D9" s="5" t="s">
        <v>27</v>
      </c>
      <c r="E9" s="6">
        <v>44929</v>
      </c>
      <c r="F9" s="4">
        <v>148</v>
      </c>
      <c r="G9" s="4">
        <v>4.4000000000000004</v>
      </c>
      <c r="H9" s="4">
        <f>IF(MONTH(calls[[#This Row],[Date of Call]])&lt;=6,YEAR(calls[[#This Row],[Date of Call]]),YEAR(calls[[#This Row],[Date of Call]])+1)</f>
        <v>2023</v>
      </c>
      <c r="I9" t="str">
        <f>TEXT(calls[[#This Row],[Date of Call]],"DDDD")</f>
        <v>Tuesday</v>
      </c>
      <c r="J9" t="str" cm="1">
        <f t="array" ref="J9">_xlfn.IFS(calls[[#This Row],[Duration]]&lt;=10,"Under 10 mins",calls[[#This Row],[Duration]]&lt;=30,"10 to 30 mins",calls[[#This Row],[Duration]]&lt;=60,"30 to 60 mins",calls[[#This Row],[Duration]]&lt;=120,"1 to 2 hours",TRUE,"More than 2 hours")</f>
        <v>1 to 2 hours</v>
      </c>
      <c r="K9">
        <f>ROUND(calls[[#This Row],[Satisfaction Rating]],0)</f>
        <v>4</v>
      </c>
      <c r="M9" s="17" t="s">
        <v>83</v>
      </c>
      <c r="N9" s="18" t="s">
        <v>1038</v>
      </c>
      <c r="O9" s="19">
        <v>42</v>
      </c>
      <c r="P9" s="20" t="s">
        <v>1036</v>
      </c>
    </row>
    <row r="10" spans="1:16" x14ac:dyDescent="0.3">
      <c r="A10" s="1" t="s">
        <v>28</v>
      </c>
      <c r="B10" s="1" t="s">
        <v>16</v>
      </c>
      <c r="C10" s="1">
        <v>31</v>
      </c>
      <c r="D10" s="2" t="s">
        <v>17</v>
      </c>
      <c r="E10" s="3">
        <v>44929</v>
      </c>
      <c r="F10" s="1">
        <v>135</v>
      </c>
      <c r="G10" s="1">
        <v>3.6</v>
      </c>
      <c r="H10" s="4">
        <f>IF(MONTH(calls[[#This Row],[Date of Call]])&lt;=6,YEAR(calls[[#This Row],[Date of Call]]),YEAR(calls[[#This Row],[Date of Call]])+1)</f>
        <v>2023</v>
      </c>
      <c r="I10" t="str">
        <f>TEXT(calls[[#This Row],[Date of Call]],"DDDD")</f>
        <v>Tuesday</v>
      </c>
      <c r="J10" t="str" cm="1">
        <f t="array" ref="J10">_xlfn.IFS(calls[[#This Row],[Duration]]&lt;=10,"Under 10 mins",calls[[#This Row],[Duration]]&lt;=30,"10 to 30 mins",calls[[#This Row],[Duration]]&lt;=60,"30 to 60 mins",calls[[#This Row],[Duration]]&lt;=120,"1 to 2 hours",TRUE,"More than 2 hours")</f>
        <v>30 to 60 mins</v>
      </c>
      <c r="K10">
        <f>ROUND(calls[[#This Row],[Satisfaction Rating]],0)</f>
        <v>4</v>
      </c>
      <c r="M10" s="17" t="s">
        <v>42</v>
      </c>
      <c r="N10" s="18" t="s">
        <v>1038</v>
      </c>
      <c r="O10" s="19">
        <v>25</v>
      </c>
      <c r="P10" s="20" t="s">
        <v>1035</v>
      </c>
    </row>
    <row r="11" spans="1:16" x14ac:dyDescent="0.3">
      <c r="A11" s="4" t="s">
        <v>29</v>
      </c>
      <c r="B11" s="4" t="s">
        <v>30</v>
      </c>
      <c r="C11" s="4">
        <v>44</v>
      </c>
      <c r="D11" s="5" t="s">
        <v>31</v>
      </c>
      <c r="E11" s="6">
        <v>44929</v>
      </c>
      <c r="F11" s="4">
        <v>105</v>
      </c>
      <c r="G11" s="4">
        <v>2.9</v>
      </c>
      <c r="H11" s="4">
        <f>IF(MONTH(calls[[#This Row],[Date of Call]])&lt;=6,YEAR(calls[[#This Row],[Date of Call]]),YEAR(calls[[#This Row],[Date of Call]])+1)</f>
        <v>2023</v>
      </c>
      <c r="I11" t="str">
        <f>TEXT(calls[[#This Row],[Date of Call]],"DDDD")</f>
        <v>Tuesday</v>
      </c>
      <c r="J11" t="str" cm="1">
        <f t="array" ref="J11">_xlfn.IFS(calls[[#This Row],[Duration]]&lt;=10,"Under 10 mins",calls[[#This Row],[Duration]]&lt;=30,"10 to 30 mins",calls[[#This Row],[Duration]]&lt;=60,"30 to 60 mins",calls[[#This Row],[Duration]]&lt;=120,"1 to 2 hours",TRUE,"More than 2 hours")</f>
        <v>30 to 60 mins</v>
      </c>
      <c r="K11">
        <f>ROUND(calls[[#This Row],[Satisfaction Rating]],0)</f>
        <v>3</v>
      </c>
      <c r="M11" s="17" t="s">
        <v>30</v>
      </c>
      <c r="N11" s="18" t="s">
        <v>1038</v>
      </c>
      <c r="O11" s="19">
        <v>30</v>
      </c>
      <c r="P11" s="20" t="s">
        <v>1036</v>
      </c>
    </row>
    <row r="12" spans="1:16" x14ac:dyDescent="0.3">
      <c r="A12" s="1" t="s">
        <v>32</v>
      </c>
      <c r="B12" s="1" t="s">
        <v>21</v>
      </c>
      <c r="C12" s="1">
        <v>102</v>
      </c>
      <c r="D12" s="2" t="s">
        <v>17</v>
      </c>
      <c r="E12" s="3">
        <v>44929</v>
      </c>
      <c r="F12" s="1">
        <v>69</v>
      </c>
      <c r="G12" s="1">
        <v>4.9000000000000004</v>
      </c>
      <c r="H12" s="4">
        <f>IF(MONTH(calls[[#This Row],[Date of Call]])&lt;=6,YEAR(calls[[#This Row],[Date of Call]]),YEAR(calls[[#This Row],[Date of Call]])+1)</f>
        <v>2023</v>
      </c>
      <c r="I12" t="str">
        <f>TEXT(calls[[#This Row],[Date of Call]],"DDDD")</f>
        <v>Tuesday</v>
      </c>
      <c r="J12" t="str" cm="1">
        <f t="array" ref="J12">_xlfn.IFS(calls[[#This Row],[Duration]]&lt;=10,"Under 10 mins",calls[[#This Row],[Duration]]&lt;=30,"10 to 30 mins",calls[[#This Row],[Duration]]&lt;=60,"30 to 60 mins",calls[[#This Row],[Duration]]&lt;=120,"1 to 2 hours",TRUE,"More than 2 hours")</f>
        <v>1 to 2 hours</v>
      </c>
      <c r="K12">
        <f>ROUND(calls[[#This Row],[Satisfaction Rating]],0)</f>
        <v>5</v>
      </c>
      <c r="M12" s="17" t="s">
        <v>21</v>
      </c>
      <c r="N12" s="18" t="s">
        <v>1038</v>
      </c>
      <c r="O12" s="19">
        <v>30</v>
      </c>
      <c r="P12" s="20" t="s">
        <v>1037</v>
      </c>
    </row>
    <row r="13" spans="1:16" x14ac:dyDescent="0.3">
      <c r="A13" s="4" t="s">
        <v>33</v>
      </c>
      <c r="B13" s="4" t="s">
        <v>34</v>
      </c>
      <c r="C13" s="4">
        <v>135</v>
      </c>
      <c r="D13" s="5" t="s">
        <v>12</v>
      </c>
      <c r="E13" s="6">
        <v>44929</v>
      </c>
      <c r="F13" s="4">
        <v>46</v>
      </c>
      <c r="G13" s="4">
        <v>3.4</v>
      </c>
      <c r="H13" s="4">
        <f>IF(MONTH(calls[[#This Row],[Date of Call]])&lt;=6,YEAR(calls[[#This Row],[Date of Call]]),YEAR(calls[[#This Row],[Date of Call]])+1)</f>
        <v>2023</v>
      </c>
      <c r="I13" t="str">
        <f>TEXT(calls[[#This Row],[Date of Call]],"DDDD")</f>
        <v>Tuesday</v>
      </c>
      <c r="J13" t="str" cm="1">
        <f t="array" ref="J13">_xlfn.IFS(calls[[#This Row],[Duration]]&lt;=10,"Under 10 mins",calls[[#This Row],[Duration]]&lt;=30,"10 to 30 mins",calls[[#This Row],[Duration]]&lt;=60,"30 to 60 mins",calls[[#This Row],[Duration]]&lt;=120,"1 to 2 hours",TRUE,"More than 2 hours")</f>
        <v>More than 2 hours</v>
      </c>
      <c r="K13">
        <f>ROUND(calls[[#This Row],[Satisfaction Rating]],0)</f>
        <v>3</v>
      </c>
      <c r="M13" s="17" t="s">
        <v>53</v>
      </c>
      <c r="N13" s="18" t="s">
        <v>1038</v>
      </c>
      <c r="O13" s="19">
        <v>28</v>
      </c>
      <c r="P13" s="20" t="s">
        <v>1037</v>
      </c>
    </row>
    <row r="14" spans="1:16" x14ac:dyDescent="0.3">
      <c r="A14" s="1" t="s">
        <v>35</v>
      </c>
      <c r="B14" s="1" t="s">
        <v>36</v>
      </c>
      <c r="C14" s="1">
        <v>98</v>
      </c>
      <c r="D14" s="2" t="s">
        <v>17</v>
      </c>
      <c r="E14" s="3">
        <v>44930</v>
      </c>
      <c r="F14" s="1">
        <v>108</v>
      </c>
      <c r="G14" s="1">
        <v>3.5</v>
      </c>
      <c r="H14" s="4">
        <f>IF(MONTH(calls[[#This Row],[Date of Call]])&lt;=6,YEAR(calls[[#This Row],[Date of Call]]),YEAR(calls[[#This Row],[Date of Call]])+1)</f>
        <v>2023</v>
      </c>
      <c r="I14" t="str">
        <f>TEXT(calls[[#This Row],[Date of Call]],"DDDD")</f>
        <v>Wednesday</v>
      </c>
      <c r="J14" t="str" cm="1">
        <f t="array" ref="J14">_xlfn.IFS(calls[[#This Row],[Duration]]&lt;=10,"Under 10 mins",calls[[#This Row],[Duration]]&lt;=30,"10 to 30 mins",calls[[#This Row],[Duration]]&lt;=60,"30 to 60 mins",calls[[#This Row],[Duration]]&lt;=120,"1 to 2 hours",TRUE,"More than 2 hours")</f>
        <v>1 to 2 hours</v>
      </c>
      <c r="K14">
        <f>ROUND(calls[[#This Row],[Satisfaction Rating]],0)</f>
        <v>4</v>
      </c>
      <c r="M14" s="17" t="s">
        <v>34</v>
      </c>
      <c r="N14" s="18" t="s">
        <v>1038</v>
      </c>
      <c r="O14" s="19">
        <v>37</v>
      </c>
      <c r="P14" s="20" t="s">
        <v>1036</v>
      </c>
    </row>
    <row r="15" spans="1:16" x14ac:dyDescent="0.3">
      <c r="A15" s="4" t="s">
        <v>37</v>
      </c>
      <c r="B15" s="4" t="s">
        <v>30</v>
      </c>
      <c r="C15" s="4">
        <v>139</v>
      </c>
      <c r="D15" s="5" t="s">
        <v>17</v>
      </c>
      <c r="E15" s="6">
        <v>44930</v>
      </c>
      <c r="F15" s="4">
        <v>96</v>
      </c>
      <c r="G15" s="4">
        <v>4</v>
      </c>
      <c r="H15" s="4">
        <f>IF(MONTH(calls[[#This Row],[Date of Call]])&lt;=6,YEAR(calls[[#This Row],[Date of Call]]),YEAR(calls[[#This Row],[Date of Call]])+1)</f>
        <v>2023</v>
      </c>
      <c r="I15" t="str">
        <f>TEXT(calls[[#This Row],[Date of Call]],"DDDD")</f>
        <v>Wednesday</v>
      </c>
      <c r="J15" t="str" cm="1">
        <f t="array" ref="J15">_xlfn.IFS(calls[[#This Row],[Duration]]&lt;=10,"Under 10 mins",calls[[#This Row],[Duration]]&lt;=30,"10 to 30 mins",calls[[#This Row],[Duration]]&lt;=60,"30 to 60 mins",calls[[#This Row],[Duration]]&lt;=120,"1 to 2 hours",TRUE,"More than 2 hours")</f>
        <v>More than 2 hours</v>
      </c>
      <c r="K15">
        <f>ROUND(calls[[#This Row],[Satisfaction Rating]],0)</f>
        <v>4</v>
      </c>
      <c r="M15" s="17" t="s">
        <v>19</v>
      </c>
      <c r="N15" s="18" t="s">
        <v>1038</v>
      </c>
      <c r="O15" s="19">
        <v>38</v>
      </c>
      <c r="P15" s="20" t="s">
        <v>1035</v>
      </c>
    </row>
    <row r="16" spans="1:16" x14ac:dyDescent="0.3">
      <c r="A16" s="1" t="s">
        <v>38</v>
      </c>
      <c r="B16" s="1" t="s">
        <v>34</v>
      </c>
      <c r="C16" s="1">
        <v>48</v>
      </c>
      <c r="D16" s="2" t="s">
        <v>22</v>
      </c>
      <c r="E16" s="3">
        <v>44930</v>
      </c>
      <c r="F16" s="1">
        <v>68</v>
      </c>
      <c r="G16" s="1">
        <v>4.9000000000000004</v>
      </c>
      <c r="H16" s="4">
        <f>IF(MONTH(calls[[#This Row],[Date of Call]])&lt;=6,YEAR(calls[[#This Row],[Date of Call]]),YEAR(calls[[#This Row],[Date of Call]])+1)</f>
        <v>2023</v>
      </c>
      <c r="I16" t="str">
        <f>TEXT(calls[[#This Row],[Date of Call]],"DDDD")</f>
        <v>Wednesday</v>
      </c>
      <c r="J16" t="str" cm="1">
        <f t="array" ref="J16">_xlfn.IFS(calls[[#This Row],[Duration]]&lt;=10,"Under 10 mins",calls[[#This Row],[Duration]]&lt;=30,"10 to 30 mins",calls[[#This Row],[Duration]]&lt;=60,"30 to 60 mins",calls[[#This Row],[Duration]]&lt;=120,"1 to 2 hours",TRUE,"More than 2 hours")</f>
        <v>30 to 60 mins</v>
      </c>
      <c r="K16">
        <f>ROUND(calls[[#This Row],[Satisfaction Rating]],0)</f>
        <v>5</v>
      </c>
      <c r="M16" s="21" t="s">
        <v>50</v>
      </c>
      <c r="N16" s="22" t="s">
        <v>1038</v>
      </c>
      <c r="O16" s="23">
        <v>43</v>
      </c>
      <c r="P16" s="24" t="s">
        <v>1036</v>
      </c>
    </row>
    <row r="17" spans="1:11" x14ac:dyDescent="0.3">
      <c r="A17" s="4" t="s">
        <v>39</v>
      </c>
      <c r="B17" s="4" t="s">
        <v>30</v>
      </c>
      <c r="C17" s="4">
        <v>176</v>
      </c>
      <c r="D17" s="5" t="s">
        <v>12</v>
      </c>
      <c r="E17" s="6">
        <v>44931</v>
      </c>
      <c r="F17" s="4">
        <v>24</v>
      </c>
      <c r="G17" s="4">
        <v>4.8</v>
      </c>
      <c r="H17" s="4">
        <f>IF(MONTH(calls[[#This Row],[Date of Call]])&lt;=6,YEAR(calls[[#This Row],[Date of Call]]),YEAR(calls[[#This Row],[Date of Call]])+1)</f>
        <v>2023</v>
      </c>
      <c r="I17" t="str">
        <f>TEXT(calls[[#This Row],[Date of Call]],"DDDD")</f>
        <v>Thursday</v>
      </c>
      <c r="J17" t="str" cm="1">
        <f t="array" ref="J17">_xlfn.IFS(calls[[#This Row],[Duration]]&lt;=10,"Under 10 mins",calls[[#This Row],[Duration]]&lt;=30,"10 to 30 mins",calls[[#This Row],[Duration]]&lt;=60,"30 to 60 mins",calls[[#This Row],[Duration]]&lt;=120,"1 to 2 hours",TRUE,"More than 2 hours")</f>
        <v>More than 2 hours</v>
      </c>
      <c r="K17">
        <f>ROUND(calls[[#This Row],[Satisfaction Rating]],0)</f>
        <v>5</v>
      </c>
    </row>
    <row r="18" spans="1:11" x14ac:dyDescent="0.3">
      <c r="A18" s="1" t="s">
        <v>40</v>
      </c>
      <c r="B18" s="1" t="s">
        <v>30</v>
      </c>
      <c r="C18" s="1">
        <v>99</v>
      </c>
      <c r="D18" s="2" t="s">
        <v>22</v>
      </c>
      <c r="E18" s="3">
        <v>44931</v>
      </c>
      <c r="F18" s="1">
        <v>195</v>
      </c>
      <c r="G18" s="1">
        <v>3.9</v>
      </c>
      <c r="H18" s="4">
        <f>IF(MONTH(calls[[#This Row],[Date of Call]])&lt;=6,YEAR(calls[[#This Row],[Date of Call]]),YEAR(calls[[#This Row],[Date of Call]])+1)</f>
        <v>2023</v>
      </c>
      <c r="I18" t="str">
        <f>TEXT(calls[[#This Row],[Date of Call]],"DDDD")</f>
        <v>Thursday</v>
      </c>
      <c r="J18" t="str" cm="1">
        <f t="array" ref="J18">_xlfn.IFS(calls[[#This Row],[Duration]]&lt;=10,"Under 10 mins",calls[[#This Row],[Duration]]&lt;=30,"10 to 30 mins",calls[[#This Row],[Duration]]&lt;=60,"30 to 60 mins",calls[[#This Row],[Duration]]&lt;=120,"1 to 2 hours",TRUE,"More than 2 hours")</f>
        <v>1 to 2 hours</v>
      </c>
      <c r="K18">
        <f>ROUND(calls[[#This Row],[Satisfaction Rating]],0)</f>
        <v>4</v>
      </c>
    </row>
    <row r="19" spans="1:11" x14ac:dyDescent="0.3">
      <c r="A19" s="4" t="s">
        <v>41</v>
      </c>
      <c r="B19" s="4" t="s">
        <v>42</v>
      </c>
      <c r="C19" s="4">
        <v>28</v>
      </c>
      <c r="D19" s="5" t="s">
        <v>31</v>
      </c>
      <c r="E19" s="6">
        <v>44931</v>
      </c>
      <c r="F19" s="4">
        <v>28</v>
      </c>
      <c r="G19" s="4">
        <v>3.8</v>
      </c>
      <c r="H19" s="4">
        <f>IF(MONTH(calls[[#This Row],[Date of Call]])&lt;=6,YEAR(calls[[#This Row],[Date of Call]]),YEAR(calls[[#This Row],[Date of Call]])+1)</f>
        <v>2023</v>
      </c>
      <c r="I19" t="str">
        <f>TEXT(calls[[#This Row],[Date of Call]],"DDDD")</f>
        <v>Thursday</v>
      </c>
      <c r="J19" t="str" cm="1">
        <f t="array" ref="J19">_xlfn.IFS(calls[[#This Row],[Duration]]&lt;=10,"Under 10 mins",calls[[#This Row],[Duration]]&lt;=30,"10 to 30 mins",calls[[#This Row],[Duration]]&lt;=60,"30 to 60 mins",calls[[#This Row],[Duration]]&lt;=120,"1 to 2 hours",TRUE,"More than 2 hours")</f>
        <v>10 to 30 mins</v>
      </c>
      <c r="K19">
        <f>ROUND(calls[[#This Row],[Satisfaction Rating]],0)</f>
        <v>4</v>
      </c>
    </row>
    <row r="20" spans="1:11" x14ac:dyDescent="0.3">
      <c r="A20" s="1" t="s">
        <v>43</v>
      </c>
      <c r="B20" s="1" t="s">
        <v>25</v>
      </c>
      <c r="C20" s="1">
        <v>54</v>
      </c>
      <c r="D20" s="2" t="s">
        <v>17</v>
      </c>
      <c r="E20" s="3">
        <v>44931</v>
      </c>
      <c r="F20" s="1">
        <v>170</v>
      </c>
      <c r="G20" s="1">
        <v>4.3</v>
      </c>
      <c r="H20" s="4">
        <f>IF(MONTH(calls[[#This Row],[Date of Call]])&lt;=6,YEAR(calls[[#This Row],[Date of Call]]),YEAR(calls[[#This Row],[Date of Call]])+1)</f>
        <v>2023</v>
      </c>
      <c r="I20" t="str">
        <f>TEXT(calls[[#This Row],[Date of Call]],"DDDD")</f>
        <v>Thursday</v>
      </c>
      <c r="J20" t="str" cm="1">
        <f t="array" ref="J20">_xlfn.IFS(calls[[#This Row],[Duration]]&lt;=10,"Under 10 mins",calls[[#This Row],[Duration]]&lt;=30,"10 to 30 mins",calls[[#This Row],[Duration]]&lt;=60,"30 to 60 mins",calls[[#This Row],[Duration]]&lt;=120,"1 to 2 hours",TRUE,"More than 2 hours")</f>
        <v>30 to 60 mins</v>
      </c>
      <c r="K20">
        <f>ROUND(calls[[#This Row],[Satisfaction Rating]],0)</f>
        <v>4</v>
      </c>
    </row>
    <row r="21" spans="1:11" x14ac:dyDescent="0.3">
      <c r="A21" s="4" t="s">
        <v>44</v>
      </c>
      <c r="B21" s="4" t="s">
        <v>45</v>
      </c>
      <c r="C21" s="4">
        <v>48</v>
      </c>
      <c r="D21" s="5" t="s">
        <v>12</v>
      </c>
      <c r="E21" s="6">
        <v>44932</v>
      </c>
      <c r="F21" s="4">
        <v>30</v>
      </c>
      <c r="G21" s="4">
        <v>4.4000000000000004</v>
      </c>
      <c r="H21" s="4">
        <f>IF(MONTH(calls[[#This Row],[Date of Call]])&lt;=6,YEAR(calls[[#This Row],[Date of Call]]),YEAR(calls[[#This Row],[Date of Call]])+1)</f>
        <v>2023</v>
      </c>
      <c r="I21" t="str">
        <f>TEXT(calls[[#This Row],[Date of Call]],"DDDD")</f>
        <v>Friday</v>
      </c>
      <c r="J21" t="str" cm="1">
        <f t="array" ref="J21">_xlfn.IFS(calls[[#This Row],[Duration]]&lt;=10,"Under 10 mins",calls[[#This Row],[Duration]]&lt;=30,"10 to 30 mins",calls[[#This Row],[Duration]]&lt;=60,"30 to 60 mins",calls[[#This Row],[Duration]]&lt;=120,"1 to 2 hours",TRUE,"More than 2 hours")</f>
        <v>30 to 60 mins</v>
      </c>
      <c r="K21">
        <f>ROUND(calls[[#This Row],[Satisfaction Rating]],0)</f>
        <v>4</v>
      </c>
    </row>
    <row r="22" spans="1:11" x14ac:dyDescent="0.3">
      <c r="A22" s="1" t="s">
        <v>46</v>
      </c>
      <c r="B22" s="1" t="s">
        <v>14</v>
      </c>
      <c r="C22" s="1">
        <v>128</v>
      </c>
      <c r="D22" s="2" t="s">
        <v>12</v>
      </c>
      <c r="E22" s="3">
        <v>44932</v>
      </c>
      <c r="F22" s="1">
        <v>72</v>
      </c>
      <c r="G22" s="1">
        <v>5</v>
      </c>
      <c r="H22" s="4">
        <f>IF(MONTH(calls[[#This Row],[Date of Call]])&lt;=6,YEAR(calls[[#This Row],[Date of Call]]),YEAR(calls[[#This Row],[Date of Call]])+1)</f>
        <v>2023</v>
      </c>
      <c r="I22" t="str">
        <f>TEXT(calls[[#This Row],[Date of Call]],"DDDD")</f>
        <v>Friday</v>
      </c>
      <c r="J22" t="str" cm="1">
        <f t="array" ref="J22">_xlfn.IFS(calls[[#This Row],[Duration]]&lt;=10,"Under 10 mins",calls[[#This Row],[Duration]]&lt;=30,"10 to 30 mins",calls[[#This Row],[Duration]]&lt;=60,"30 to 60 mins",calls[[#This Row],[Duration]]&lt;=120,"1 to 2 hours",TRUE,"More than 2 hours")</f>
        <v>More than 2 hours</v>
      </c>
      <c r="K22">
        <f>ROUND(calls[[#This Row],[Satisfaction Rating]],0)</f>
        <v>5</v>
      </c>
    </row>
    <row r="23" spans="1:11" x14ac:dyDescent="0.3">
      <c r="A23" s="4" t="s">
        <v>47</v>
      </c>
      <c r="B23" s="4" t="s">
        <v>14</v>
      </c>
      <c r="C23" s="4">
        <v>38</v>
      </c>
      <c r="D23" s="5" t="s">
        <v>27</v>
      </c>
      <c r="E23" s="6">
        <v>44933</v>
      </c>
      <c r="F23" s="4">
        <v>92</v>
      </c>
      <c r="G23" s="4">
        <v>4.9000000000000004</v>
      </c>
      <c r="H23" s="4">
        <f>IF(MONTH(calls[[#This Row],[Date of Call]])&lt;=6,YEAR(calls[[#This Row],[Date of Call]]),YEAR(calls[[#This Row],[Date of Call]])+1)</f>
        <v>2023</v>
      </c>
      <c r="I23" t="str">
        <f>TEXT(calls[[#This Row],[Date of Call]],"DDDD")</f>
        <v>Saturday</v>
      </c>
      <c r="J23" t="str" cm="1">
        <f t="array" ref="J23">_xlfn.IFS(calls[[#This Row],[Duration]]&lt;=10,"Under 10 mins",calls[[#This Row],[Duration]]&lt;=30,"10 to 30 mins",calls[[#This Row],[Duration]]&lt;=60,"30 to 60 mins",calls[[#This Row],[Duration]]&lt;=120,"1 to 2 hours",TRUE,"More than 2 hours")</f>
        <v>30 to 60 mins</v>
      </c>
      <c r="K23">
        <f>ROUND(calls[[#This Row],[Satisfaction Rating]],0)</f>
        <v>5</v>
      </c>
    </row>
    <row r="24" spans="1:11" x14ac:dyDescent="0.3">
      <c r="A24" s="1" t="s">
        <v>48</v>
      </c>
      <c r="B24" s="1" t="s">
        <v>11</v>
      </c>
      <c r="C24" s="1">
        <v>67</v>
      </c>
      <c r="D24" s="2" t="s">
        <v>27</v>
      </c>
      <c r="E24" s="3">
        <v>44934</v>
      </c>
      <c r="F24" s="1">
        <v>165</v>
      </c>
      <c r="G24" s="1">
        <v>4.5</v>
      </c>
      <c r="H24" s="4">
        <f>IF(MONTH(calls[[#This Row],[Date of Call]])&lt;=6,YEAR(calls[[#This Row],[Date of Call]]),YEAR(calls[[#This Row],[Date of Call]])+1)</f>
        <v>2023</v>
      </c>
      <c r="I24" t="str">
        <f>TEXT(calls[[#This Row],[Date of Call]],"DDDD")</f>
        <v>Sunday</v>
      </c>
      <c r="J24" t="str" cm="1">
        <f t="array" ref="J24">_xlfn.IFS(calls[[#This Row],[Duration]]&lt;=10,"Under 10 mins",calls[[#This Row],[Duration]]&lt;=30,"10 to 30 mins",calls[[#This Row],[Duration]]&lt;=60,"30 to 60 mins",calls[[#This Row],[Duration]]&lt;=120,"1 to 2 hours",TRUE,"More than 2 hours")</f>
        <v>1 to 2 hours</v>
      </c>
      <c r="K24">
        <f>ROUND(calls[[#This Row],[Satisfaction Rating]],0)</f>
        <v>5</v>
      </c>
    </row>
    <row r="25" spans="1:11" x14ac:dyDescent="0.3">
      <c r="A25" s="4" t="s">
        <v>49</v>
      </c>
      <c r="B25" s="4" t="s">
        <v>50</v>
      </c>
      <c r="C25" s="4">
        <v>58</v>
      </c>
      <c r="D25" s="5" t="s">
        <v>17</v>
      </c>
      <c r="E25" s="6">
        <v>44934</v>
      </c>
      <c r="F25" s="4">
        <v>140</v>
      </c>
      <c r="G25" s="4">
        <v>2.1</v>
      </c>
      <c r="H25" s="4">
        <f>IF(MONTH(calls[[#This Row],[Date of Call]])&lt;=6,YEAR(calls[[#This Row],[Date of Call]]),YEAR(calls[[#This Row],[Date of Call]])+1)</f>
        <v>2023</v>
      </c>
      <c r="I25" t="str">
        <f>TEXT(calls[[#This Row],[Date of Call]],"DDDD")</f>
        <v>Sunday</v>
      </c>
      <c r="J25" t="str" cm="1">
        <f t="array" ref="J25">_xlfn.IFS(calls[[#This Row],[Duration]]&lt;=10,"Under 10 mins",calls[[#This Row],[Duration]]&lt;=30,"10 to 30 mins",calls[[#This Row],[Duration]]&lt;=60,"30 to 60 mins",calls[[#This Row],[Duration]]&lt;=120,"1 to 2 hours",TRUE,"More than 2 hours")</f>
        <v>30 to 60 mins</v>
      </c>
      <c r="K25">
        <f>ROUND(calls[[#This Row],[Satisfaction Rating]],0)</f>
        <v>2</v>
      </c>
    </row>
    <row r="26" spans="1:11" x14ac:dyDescent="0.3">
      <c r="A26" s="1" t="s">
        <v>51</v>
      </c>
      <c r="B26" s="1" t="s">
        <v>30</v>
      </c>
      <c r="C26" s="1">
        <v>54</v>
      </c>
      <c r="D26" s="2" t="s">
        <v>22</v>
      </c>
      <c r="E26" s="3">
        <v>44934</v>
      </c>
      <c r="F26" s="1">
        <v>111</v>
      </c>
      <c r="G26" s="1">
        <v>3.3</v>
      </c>
      <c r="H26" s="4">
        <f>IF(MONTH(calls[[#This Row],[Date of Call]])&lt;=6,YEAR(calls[[#This Row],[Date of Call]]),YEAR(calls[[#This Row],[Date of Call]])+1)</f>
        <v>2023</v>
      </c>
      <c r="I26" t="str">
        <f>TEXT(calls[[#This Row],[Date of Call]],"DDDD")</f>
        <v>Sunday</v>
      </c>
      <c r="J26" t="str" cm="1">
        <f t="array" ref="J26">_xlfn.IFS(calls[[#This Row],[Duration]]&lt;=10,"Under 10 mins",calls[[#This Row],[Duration]]&lt;=30,"10 to 30 mins",calls[[#This Row],[Duration]]&lt;=60,"30 to 60 mins",calls[[#This Row],[Duration]]&lt;=120,"1 to 2 hours",TRUE,"More than 2 hours")</f>
        <v>30 to 60 mins</v>
      </c>
      <c r="K26">
        <f>ROUND(calls[[#This Row],[Satisfaction Rating]],0)</f>
        <v>3</v>
      </c>
    </row>
    <row r="27" spans="1:11" x14ac:dyDescent="0.3">
      <c r="A27" s="4" t="s">
        <v>52</v>
      </c>
      <c r="B27" s="4" t="s">
        <v>53</v>
      </c>
      <c r="C27" s="4">
        <v>28</v>
      </c>
      <c r="D27" s="5" t="s">
        <v>12</v>
      </c>
      <c r="E27" s="6">
        <v>44935</v>
      </c>
      <c r="F27" s="4">
        <v>63</v>
      </c>
      <c r="G27" s="4">
        <v>4.0999999999999996</v>
      </c>
      <c r="H27" s="4">
        <f>IF(MONTH(calls[[#This Row],[Date of Call]])&lt;=6,YEAR(calls[[#This Row],[Date of Call]]),YEAR(calls[[#This Row],[Date of Call]])+1)</f>
        <v>2023</v>
      </c>
      <c r="I27" t="str">
        <f>TEXT(calls[[#This Row],[Date of Call]],"DDDD")</f>
        <v>Monday</v>
      </c>
      <c r="J27" t="str" cm="1">
        <f t="array" ref="J27">_xlfn.IFS(calls[[#This Row],[Duration]]&lt;=10,"Under 10 mins",calls[[#This Row],[Duration]]&lt;=30,"10 to 30 mins",calls[[#This Row],[Duration]]&lt;=60,"30 to 60 mins",calls[[#This Row],[Duration]]&lt;=120,"1 to 2 hours",TRUE,"More than 2 hours")</f>
        <v>10 to 30 mins</v>
      </c>
      <c r="K27">
        <f>ROUND(calls[[#This Row],[Satisfaction Rating]],0)</f>
        <v>4</v>
      </c>
    </row>
    <row r="28" spans="1:11" x14ac:dyDescent="0.3">
      <c r="A28" s="1" t="s">
        <v>54</v>
      </c>
      <c r="B28" s="1" t="s">
        <v>36</v>
      </c>
      <c r="C28" s="1">
        <v>73</v>
      </c>
      <c r="D28" s="2" t="s">
        <v>12</v>
      </c>
      <c r="E28" s="3">
        <v>44935</v>
      </c>
      <c r="F28" s="1">
        <v>80</v>
      </c>
      <c r="G28" s="1">
        <v>4.2</v>
      </c>
      <c r="H28" s="4">
        <f>IF(MONTH(calls[[#This Row],[Date of Call]])&lt;=6,YEAR(calls[[#This Row],[Date of Call]]),YEAR(calls[[#This Row],[Date of Call]])+1)</f>
        <v>2023</v>
      </c>
      <c r="I28" t="str">
        <f>TEXT(calls[[#This Row],[Date of Call]],"DDDD")</f>
        <v>Monday</v>
      </c>
      <c r="J28" t="str" cm="1">
        <f t="array" ref="J28">_xlfn.IFS(calls[[#This Row],[Duration]]&lt;=10,"Under 10 mins",calls[[#This Row],[Duration]]&lt;=30,"10 to 30 mins",calls[[#This Row],[Duration]]&lt;=60,"30 to 60 mins",calls[[#This Row],[Duration]]&lt;=120,"1 to 2 hours",TRUE,"More than 2 hours")</f>
        <v>1 to 2 hours</v>
      </c>
      <c r="K28">
        <f>ROUND(calls[[#This Row],[Satisfaction Rating]],0)</f>
        <v>4</v>
      </c>
    </row>
    <row r="29" spans="1:11" x14ac:dyDescent="0.3">
      <c r="A29" s="4" t="s">
        <v>55</v>
      </c>
      <c r="B29" s="4" t="s">
        <v>21</v>
      </c>
      <c r="C29" s="4">
        <v>81</v>
      </c>
      <c r="D29" s="5" t="s">
        <v>12</v>
      </c>
      <c r="E29" s="6">
        <v>44936</v>
      </c>
      <c r="F29" s="4">
        <v>50</v>
      </c>
      <c r="G29" s="4">
        <v>4.5999999999999996</v>
      </c>
      <c r="H29" s="4">
        <f>IF(MONTH(calls[[#This Row],[Date of Call]])&lt;=6,YEAR(calls[[#This Row],[Date of Call]]),YEAR(calls[[#This Row],[Date of Call]])+1)</f>
        <v>2023</v>
      </c>
      <c r="I29" t="str">
        <f>TEXT(calls[[#This Row],[Date of Call]],"DDDD")</f>
        <v>Tuesday</v>
      </c>
      <c r="J29" t="str" cm="1">
        <f t="array" ref="J29">_xlfn.IFS(calls[[#This Row],[Duration]]&lt;=10,"Under 10 mins",calls[[#This Row],[Duration]]&lt;=30,"10 to 30 mins",calls[[#This Row],[Duration]]&lt;=60,"30 to 60 mins",calls[[#This Row],[Duration]]&lt;=120,"1 to 2 hours",TRUE,"More than 2 hours")</f>
        <v>1 to 2 hours</v>
      </c>
      <c r="K29">
        <f>ROUND(calls[[#This Row],[Satisfaction Rating]],0)</f>
        <v>5</v>
      </c>
    </row>
    <row r="30" spans="1:11" x14ac:dyDescent="0.3">
      <c r="A30" s="1" t="s">
        <v>56</v>
      </c>
      <c r="B30" s="1" t="s">
        <v>42</v>
      </c>
      <c r="C30" s="1">
        <v>31</v>
      </c>
      <c r="D30" s="2" t="s">
        <v>27</v>
      </c>
      <c r="E30" s="3">
        <v>44936</v>
      </c>
      <c r="F30" s="1">
        <v>123</v>
      </c>
      <c r="G30" s="1">
        <v>2.9</v>
      </c>
      <c r="H30" s="4">
        <f>IF(MONTH(calls[[#This Row],[Date of Call]])&lt;=6,YEAR(calls[[#This Row],[Date of Call]]),YEAR(calls[[#This Row],[Date of Call]])+1)</f>
        <v>2023</v>
      </c>
      <c r="I30" t="str">
        <f>TEXT(calls[[#This Row],[Date of Call]],"DDDD")</f>
        <v>Tuesday</v>
      </c>
      <c r="J30" t="str" cm="1">
        <f t="array" ref="J30">_xlfn.IFS(calls[[#This Row],[Duration]]&lt;=10,"Under 10 mins",calls[[#This Row],[Duration]]&lt;=30,"10 to 30 mins",calls[[#This Row],[Duration]]&lt;=60,"30 to 60 mins",calls[[#This Row],[Duration]]&lt;=120,"1 to 2 hours",TRUE,"More than 2 hours")</f>
        <v>30 to 60 mins</v>
      </c>
      <c r="K30">
        <f>ROUND(calls[[#This Row],[Satisfaction Rating]],0)</f>
        <v>3</v>
      </c>
    </row>
    <row r="31" spans="1:11" x14ac:dyDescent="0.3">
      <c r="A31" s="4" t="s">
        <v>57</v>
      </c>
      <c r="B31" s="4" t="s">
        <v>50</v>
      </c>
      <c r="C31" s="4">
        <v>155</v>
      </c>
      <c r="D31" s="5" t="s">
        <v>22</v>
      </c>
      <c r="E31" s="6">
        <v>44936</v>
      </c>
      <c r="F31" s="4">
        <v>110</v>
      </c>
      <c r="G31" s="4">
        <v>4.8</v>
      </c>
      <c r="H31" s="4">
        <f>IF(MONTH(calls[[#This Row],[Date of Call]])&lt;=6,YEAR(calls[[#This Row],[Date of Call]]),YEAR(calls[[#This Row],[Date of Call]])+1)</f>
        <v>2023</v>
      </c>
      <c r="I31" t="str">
        <f>TEXT(calls[[#This Row],[Date of Call]],"DDDD")</f>
        <v>Tuesday</v>
      </c>
      <c r="J31" t="str" cm="1">
        <f t="array" ref="J31">_xlfn.IFS(calls[[#This Row],[Duration]]&lt;=10,"Under 10 mins",calls[[#This Row],[Duration]]&lt;=30,"10 to 30 mins",calls[[#This Row],[Duration]]&lt;=60,"30 to 60 mins",calls[[#This Row],[Duration]]&lt;=120,"1 to 2 hours",TRUE,"More than 2 hours")</f>
        <v>More than 2 hours</v>
      </c>
      <c r="K31">
        <f>ROUND(calls[[#This Row],[Satisfaction Rating]],0)</f>
        <v>5</v>
      </c>
    </row>
    <row r="32" spans="1:11" x14ac:dyDescent="0.3">
      <c r="A32" s="1" t="s">
        <v>58</v>
      </c>
      <c r="B32" s="1" t="s">
        <v>42</v>
      </c>
      <c r="C32" s="1">
        <v>80</v>
      </c>
      <c r="D32" s="2" t="s">
        <v>12</v>
      </c>
      <c r="E32" s="3">
        <v>44936</v>
      </c>
      <c r="F32" s="1">
        <v>140</v>
      </c>
      <c r="G32" s="1">
        <v>4.2</v>
      </c>
      <c r="H32" s="4">
        <f>IF(MONTH(calls[[#This Row],[Date of Call]])&lt;=6,YEAR(calls[[#This Row],[Date of Call]]),YEAR(calls[[#This Row],[Date of Call]])+1)</f>
        <v>2023</v>
      </c>
      <c r="I32" t="str">
        <f>TEXT(calls[[#This Row],[Date of Call]],"DDDD")</f>
        <v>Tuesday</v>
      </c>
      <c r="J32" t="str" cm="1">
        <f t="array" ref="J32">_xlfn.IFS(calls[[#This Row],[Duration]]&lt;=10,"Under 10 mins",calls[[#This Row],[Duration]]&lt;=30,"10 to 30 mins",calls[[#This Row],[Duration]]&lt;=60,"30 to 60 mins",calls[[#This Row],[Duration]]&lt;=120,"1 to 2 hours",TRUE,"More than 2 hours")</f>
        <v>1 to 2 hours</v>
      </c>
      <c r="K32">
        <f>ROUND(calls[[#This Row],[Satisfaction Rating]],0)</f>
        <v>4</v>
      </c>
    </row>
    <row r="33" spans="1:11" x14ac:dyDescent="0.3">
      <c r="A33" s="4" t="s">
        <v>59</v>
      </c>
      <c r="B33" s="4" t="s">
        <v>21</v>
      </c>
      <c r="C33" s="4">
        <v>82</v>
      </c>
      <c r="D33" s="5" t="s">
        <v>12</v>
      </c>
      <c r="E33" s="6">
        <v>44938</v>
      </c>
      <c r="F33" s="4">
        <v>42</v>
      </c>
      <c r="G33" s="4">
        <v>3.7</v>
      </c>
      <c r="H33" s="4">
        <f>IF(MONTH(calls[[#This Row],[Date of Call]])&lt;=6,YEAR(calls[[#This Row],[Date of Call]]),YEAR(calls[[#This Row],[Date of Call]])+1)</f>
        <v>2023</v>
      </c>
      <c r="I33" t="str">
        <f>TEXT(calls[[#This Row],[Date of Call]],"DDDD")</f>
        <v>Thursday</v>
      </c>
      <c r="J33" t="str" cm="1">
        <f t="array" ref="J33">_xlfn.IFS(calls[[#This Row],[Duration]]&lt;=10,"Under 10 mins",calls[[#This Row],[Duration]]&lt;=30,"10 to 30 mins",calls[[#This Row],[Duration]]&lt;=60,"30 to 60 mins",calls[[#This Row],[Duration]]&lt;=120,"1 to 2 hours",TRUE,"More than 2 hours")</f>
        <v>1 to 2 hours</v>
      </c>
      <c r="K33">
        <f>ROUND(calls[[#This Row],[Satisfaction Rating]],0)</f>
        <v>4</v>
      </c>
    </row>
    <row r="34" spans="1:11" x14ac:dyDescent="0.3">
      <c r="A34" s="1" t="s">
        <v>60</v>
      </c>
      <c r="B34" s="1" t="s">
        <v>21</v>
      </c>
      <c r="C34" s="1">
        <v>29</v>
      </c>
      <c r="D34" s="2" t="s">
        <v>22</v>
      </c>
      <c r="E34" s="3">
        <v>44938</v>
      </c>
      <c r="F34" s="1">
        <v>170</v>
      </c>
      <c r="G34" s="1">
        <v>5</v>
      </c>
      <c r="H34" s="4">
        <f>IF(MONTH(calls[[#This Row],[Date of Call]])&lt;=6,YEAR(calls[[#This Row],[Date of Call]]),YEAR(calls[[#This Row],[Date of Call]])+1)</f>
        <v>2023</v>
      </c>
      <c r="I34" t="str">
        <f>TEXT(calls[[#This Row],[Date of Call]],"DDDD")</f>
        <v>Thursday</v>
      </c>
      <c r="J34" t="str" cm="1">
        <f t="array" ref="J34">_xlfn.IFS(calls[[#This Row],[Duration]]&lt;=10,"Under 10 mins",calls[[#This Row],[Duration]]&lt;=30,"10 to 30 mins",calls[[#This Row],[Duration]]&lt;=60,"30 to 60 mins",calls[[#This Row],[Duration]]&lt;=120,"1 to 2 hours",TRUE,"More than 2 hours")</f>
        <v>10 to 30 mins</v>
      </c>
      <c r="K34">
        <f>ROUND(calls[[#This Row],[Satisfaction Rating]],0)</f>
        <v>5</v>
      </c>
    </row>
    <row r="35" spans="1:11" x14ac:dyDescent="0.3">
      <c r="A35" s="4" t="s">
        <v>61</v>
      </c>
      <c r="B35" s="4" t="s">
        <v>45</v>
      </c>
      <c r="C35" s="4">
        <v>160</v>
      </c>
      <c r="D35" s="5" t="s">
        <v>17</v>
      </c>
      <c r="E35" s="6">
        <v>44940</v>
      </c>
      <c r="F35" s="4">
        <v>105</v>
      </c>
      <c r="G35" s="4">
        <v>5</v>
      </c>
      <c r="H35" s="4">
        <f>IF(MONTH(calls[[#This Row],[Date of Call]])&lt;=6,YEAR(calls[[#This Row],[Date of Call]]),YEAR(calls[[#This Row],[Date of Call]])+1)</f>
        <v>2023</v>
      </c>
      <c r="I35" t="str">
        <f>TEXT(calls[[#This Row],[Date of Call]],"DDDD")</f>
        <v>Saturday</v>
      </c>
      <c r="J35" t="str" cm="1">
        <f t="array" ref="J35">_xlfn.IFS(calls[[#This Row],[Duration]]&lt;=10,"Under 10 mins",calls[[#This Row],[Duration]]&lt;=30,"10 to 30 mins",calls[[#This Row],[Duration]]&lt;=60,"30 to 60 mins",calls[[#This Row],[Duration]]&lt;=120,"1 to 2 hours",TRUE,"More than 2 hours")</f>
        <v>More than 2 hours</v>
      </c>
      <c r="K35">
        <f>ROUND(calls[[#This Row],[Satisfaction Rating]],0)</f>
        <v>5</v>
      </c>
    </row>
    <row r="36" spans="1:11" x14ac:dyDescent="0.3">
      <c r="A36" s="1" t="s">
        <v>62</v>
      </c>
      <c r="B36" s="1" t="s">
        <v>63</v>
      </c>
      <c r="C36" s="1">
        <v>105</v>
      </c>
      <c r="D36" s="2" t="s">
        <v>12</v>
      </c>
      <c r="E36" s="3">
        <v>44941</v>
      </c>
      <c r="F36" s="1">
        <v>125</v>
      </c>
      <c r="G36" s="1">
        <v>4.8</v>
      </c>
      <c r="H36" s="4">
        <f>IF(MONTH(calls[[#This Row],[Date of Call]])&lt;=6,YEAR(calls[[#This Row],[Date of Call]]),YEAR(calls[[#This Row],[Date of Call]])+1)</f>
        <v>2023</v>
      </c>
      <c r="I36" t="str">
        <f>TEXT(calls[[#This Row],[Date of Call]],"DDDD")</f>
        <v>Sunday</v>
      </c>
      <c r="J36" t="str" cm="1">
        <f t="array" ref="J36">_xlfn.IFS(calls[[#This Row],[Duration]]&lt;=10,"Under 10 mins",calls[[#This Row],[Duration]]&lt;=30,"10 to 30 mins",calls[[#This Row],[Duration]]&lt;=60,"30 to 60 mins",calls[[#This Row],[Duration]]&lt;=120,"1 to 2 hours",TRUE,"More than 2 hours")</f>
        <v>1 to 2 hours</v>
      </c>
      <c r="K36">
        <f>ROUND(calls[[#This Row],[Satisfaction Rating]],0)</f>
        <v>5</v>
      </c>
    </row>
    <row r="37" spans="1:11" x14ac:dyDescent="0.3">
      <c r="A37" s="4" t="s">
        <v>64</v>
      </c>
      <c r="B37" s="4" t="s">
        <v>42</v>
      </c>
      <c r="C37" s="4">
        <v>75</v>
      </c>
      <c r="D37" s="5" t="s">
        <v>31</v>
      </c>
      <c r="E37" s="6">
        <v>44941</v>
      </c>
      <c r="F37" s="4">
        <v>26</v>
      </c>
      <c r="G37" s="4">
        <v>2.4</v>
      </c>
      <c r="H37" s="4">
        <f>IF(MONTH(calls[[#This Row],[Date of Call]])&lt;=6,YEAR(calls[[#This Row],[Date of Call]]),YEAR(calls[[#This Row],[Date of Call]])+1)</f>
        <v>2023</v>
      </c>
      <c r="I37" t="str">
        <f>TEXT(calls[[#This Row],[Date of Call]],"DDDD")</f>
        <v>Sunday</v>
      </c>
      <c r="J37" t="str" cm="1">
        <f t="array" ref="J37">_xlfn.IFS(calls[[#This Row],[Duration]]&lt;=10,"Under 10 mins",calls[[#This Row],[Duration]]&lt;=30,"10 to 30 mins",calls[[#This Row],[Duration]]&lt;=60,"30 to 60 mins",calls[[#This Row],[Duration]]&lt;=120,"1 to 2 hours",TRUE,"More than 2 hours")</f>
        <v>1 to 2 hours</v>
      </c>
      <c r="K37">
        <f>ROUND(calls[[#This Row],[Satisfaction Rating]],0)</f>
        <v>2</v>
      </c>
    </row>
    <row r="38" spans="1:11" x14ac:dyDescent="0.3">
      <c r="A38" s="1" t="s">
        <v>65</v>
      </c>
      <c r="B38" s="1" t="s">
        <v>50</v>
      </c>
      <c r="C38" s="1">
        <v>94</v>
      </c>
      <c r="D38" s="2" t="s">
        <v>31</v>
      </c>
      <c r="E38" s="3">
        <v>44942</v>
      </c>
      <c r="F38" s="1">
        <v>120</v>
      </c>
      <c r="G38" s="1">
        <v>3.1</v>
      </c>
      <c r="H38" s="4">
        <f>IF(MONTH(calls[[#This Row],[Date of Call]])&lt;=6,YEAR(calls[[#This Row],[Date of Call]]),YEAR(calls[[#This Row],[Date of Call]])+1)</f>
        <v>2023</v>
      </c>
      <c r="I38" t="str">
        <f>TEXT(calls[[#This Row],[Date of Call]],"DDDD")</f>
        <v>Monday</v>
      </c>
      <c r="J38" t="str" cm="1">
        <f t="array" ref="J38">_xlfn.IFS(calls[[#This Row],[Duration]]&lt;=10,"Under 10 mins",calls[[#This Row],[Duration]]&lt;=30,"10 to 30 mins",calls[[#This Row],[Duration]]&lt;=60,"30 to 60 mins",calls[[#This Row],[Duration]]&lt;=120,"1 to 2 hours",TRUE,"More than 2 hours")</f>
        <v>1 to 2 hours</v>
      </c>
      <c r="K38">
        <f>ROUND(calls[[#This Row],[Satisfaction Rating]],0)</f>
        <v>3</v>
      </c>
    </row>
    <row r="39" spans="1:11" x14ac:dyDescent="0.3">
      <c r="A39" s="4" t="s">
        <v>66</v>
      </c>
      <c r="B39" s="4" t="s">
        <v>14</v>
      </c>
      <c r="C39" s="4">
        <v>90</v>
      </c>
      <c r="D39" s="5" t="s">
        <v>17</v>
      </c>
      <c r="E39" s="6">
        <v>44942</v>
      </c>
      <c r="F39" s="4">
        <v>132</v>
      </c>
      <c r="G39" s="4">
        <v>3.2</v>
      </c>
      <c r="H39" s="4">
        <f>IF(MONTH(calls[[#This Row],[Date of Call]])&lt;=6,YEAR(calls[[#This Row],[Date of Call]]),YEAR(calls[[#This Row],[Date of Call]])+1)</f>
        <v>2023</v>
      </c>
      <c r="I39" t="str">
        <f>TEXT(calls[[#This Row],[Date of Call]],"DDDD")</f>
        <v>Monday</v>
      </c>
      <c r="J39" t="str" cm="1">
        <f t="array" ref="J39">_xlfn.IFS(calls[[#This Row],[Duration]]&lt;=10,"Under 10 mins",calls[[#This Row],[Duration]]&lt;=30,"10 to 30 mins",calls[[#This Row],[Duration]]&lt;=60,"30 to 60 mins",calls[[#This Row],[Duration]]&lt;=120,"1 to 2 hours",TRUE,"More than 2 hours")</f>
        <v>1 to 2 hours</v>
      </c>
      <c r="K39">
        <f>ROUND(calls[[#This Row],[Satisfaction Rating]],0)</f>
        <v>3</v>
      </c>
    </row>
    <row r="40" spans="1:11" x14ac:dyDescent="0.3">
      <c r="A40" s="1" t="s">
        <v>67</v>
      </c>
      <c r="B40" s="1" t="s">
        <v>50</v>
      </c>
      <c r="C40" s="1">
        <v>81</v>
      </c>
      <c r="D40" s="2" t="s">
        <v>27</v>
      </c>
      <c r="E40" s="3">
        <v>44943</v>
      </c>
      <c r="F40" s="1">
        <v>86</v>
      </c>
      <c r="G40" s="1">
        <v>2.4</v>
      </c>
      <c r="H40" s="4">
        <f>IF(MONTH(calls[[#This Row],[Date of Call]])&lt;=6,YEAR(calls[[#This Row],[Date of Call]]),YEAR(calls[[#This Row],[Date of Call]])+1)</f>
        <v>2023</v>
      </c>
      <c r="I40" t="str">
        <f>TEXT(calls[[#This Row],[Date of Call]],"DDDD")</f>
        <v>Tuesday</v>
      </c>
      <c r="J40" t="str" cm="1">
        <f t="array" ref="J40">_xlfn.IFS(calls[[#This Row],[Duration]]&lt;=10,"Under 10 mins",calls[[#This Row],[Duration]]&lt;=30,"10 to 30 mins",calls[[#This Row],[Duration]]&lt;=60,"30 to 60 mins",calls[[#This Row],[Duration]]&lt;=120,"1 to 2 hours",TRUE,"More than 2 hours")</f>
        <v>1 to 2 hours</v>
      </c>
      <c r="K40">
        <f>ROUND(calls[[#This Row],[Satisfaction Rating]],0)</f>
        <v>2</v>
      </c>
    </row>
    <row r="41" spans="1:11" x14ac:dyDescent="0.3">
      <c r="A41" s="4" t="s">
        <v>68</v>
      </c>
      <c r="B41" s="4" t="s">
        <v>42</v>
      </c>
      <c r="C41" s="4">
        <v>106</v>
      </c>
      <c r="D41" s="5" t="s">
        <v>12</v>
      </c>
      <c r="E41" s="6">
        <v>44943</v>
      </c>
      <c r="F41" s="4">
        <v>108</v>
      </c>
      <c r="G41" s="4">
        <v>5</v>
      </c>
      <c r="H41" s="4">
        <f>IF(MONTH(calls[[#This Row],[Date of Call]])&lt;=6,YEAR(calls[[#This Row],[Date of Call]]),YEAR(calls[[#This Row],[Date of Call]])+1)</f>
        <v>2023</v>
      </c>
      <c r="I41" t="str">
        <f>TEXT(calls[[#This Row],[Date of Call]],"DDDD")</f>
        <v>Tuesday</v>
      </c>
      <c r="J41" t="str" cm="1">
        <f t="array" ref="J41">_xlfn.IFS(calls[[#This Row],[Duration]]&lt;=10,"Under 10 mins",calls[[#This Row],[Duration]]&lt;=30,"10 to 30 mins",calls[[#This Row],[Duration]]&lt;=60,"30 to 60 mins",calls[[#This Row],[Duration]]&lt;=120,"1 to 2 hours",TRUE,"More than 2 hours")</f>
        <v>1 to 2 hours</v>
      </c>
      <c r="K41">
        <f>ROUND(calls[[#This Row],[Satisfaction Rating]],0)</f>
        <v>5</v>
      </c>
    </row>
    <row r="42" spans="1:11" x14ac:dyDescent="0.3">
      <c r="A42" s="1" t="s">
        <v>69</v>
      </c>
      <c r="B42" s="1" t="s">
        <v>14</v>
      </c>
      <c r="C42" s="1">
        <v>74</v>
      </c>
      <c r="D42" s="2" t="s">
        <v>27</v>
      </c>
      <c r="E42" s="3">
        <v>44943</v>
      </c>
      <c r="F42" s="1">
        <v>96</v>
      </c>
      <c r="G42" s="1">
        <v>4.7</v>
      </c>
      <c r="H42" s="4">
        <f>IF(MONTH(calls[[#This Row],[Date of Call]])&lt;=6,YEAR(calls[[#This Row],[Date of Call]]),YEAR(calls[[#This Row],[Date of Call]])+1)</f>
        <v>2023</v>
      </c>
      <c r="I42" t="str">
        <f>TEXT(calls[[#This Row],[Date of Call]],"DDDD")</f>
        <v>Tuesday</v>
      </c>
      <c r="J42" t="str" cm="1">
        <f t="array" ref="J42">_xlfn.IFS(calls[[#This Row],[Duration]]&lt;=10,"Under 10 mins",calls[[#This Row],[Duration]]&lt;=30,"10 to 30 mins",calls[[#This Row],[Duration]]&lt;=60,"30 to 60 mins",calls[[#This Row],[Duration]]&lt;=120,"1 to 2 hours",TRUE,"More than 2 hours")</f>
        <v>1 to 2 hours</v>
      </c>
      <c r="K42">
        <f>ROUND(calls[[#This Row],[Satisfaction Rating]],0)</f>
        <v>5</v>
      </c>
    </row>
    <row r="43" spans="1:11" x14ac:dyDescent="0.3">
      <c r="A43" s="4" t="s">
        <v>70</v>
      </c>
      <c r="B43" s="4" t="s">
        <v>30</v>
      </c>
      <c r="C43" s="4">
        <v>105</v>
      </c>
      <c r="D43" s="5" t="s">
        <v>17</v>
      </c>
      <c r="E43" s="6">
        <v>44944</v>
      </c>
      <c r="F43" s="4">
        <v>80</v>
      </c>
      <c r="G43" s="4">
        <v>4.7</v>
      </c>
      <c r="H43" s="4">
        <f>IF(MONTH(calls[[#This Row],[Date of Call]])&lt;=6,YEAR(calls[[#This Row],[Date of Call]]),YEAR(calls[[#This Row],[Date of Call]])+1)</f>
        <v>2023</v>
      </c>
      <c r="I43" t="str">
        <f>TEXT(calls[[#This Row],[Date of Call]],"DDDD")</f>
        <v>Wednesday</v>
      </c>
      <c r="J43" t="str" cm="1">
        <f t="array" ref="J43">_xlfn.IFS(calls[[#This Row],[Duration]]&lt;=10,"Under 10 mins",calls[[#This Row],[Duration]]&lt;=30,"10 to 30 mins",calls[[#This Row],[Duration]]&lt;=60,"30 to 60 mins",calls[[#This Row],[Duration]]&lt;=120,"1 to 2 hours",TRUE,"More than 2 hours")</f>
        <v>1 to 2 hours</v>
      </c>
      <c r="K43">
        <f>ROUND(calls[[#This Row],[Satisfaction Rating]],0)</f>
        <v>5</v>
      </c>
    </row>
    <row r="44" spans="1:11" x14ac:dyDescent="0.3">
      <c r="A44" s="1" t="s">
        <v>71</v>
      </c>
      <c r="B44" s="1" t="s">
        <v>42</v>
      </c>
      <c r="C44" s="1">
        <v>89</v>
      </c>
      <c r="D44" s="2" t="s">
        <v>12</v>
      </c>
      <c r="E44" s="3">
        <v>44944</v>
      </c>
      <c r="F44" s="1">
        <v>155</v>
      </c>
      <c r="G44" s="1">
        <v>4.0999999999999996</v>
      </c>
      <c r="H44" s="4">
        <f>IF(MONTH(calls[[#This Row],[Date of Call]])&lt;=6,YEAR(calls[[#This Row],[Date of Call]]),YEAR(calls[[#This Row],[Date of Call]])+1)</f>
        <v>2023</v>
      </c>
      <c r="I44" t="str">
        <f>TEXT(calls[[#This Row],[Date of Call]],"DDDD")</f>
        <v>Wednesday</v>
      </c>
      <c r="J44" t="str" cm="1">
        <f t="array" ref="J44">_xlfn.IFS(calls[[#This Row],[Duration]]&lt;=10,"Under 10 mins",calls[[#This Row],[Duration]]&lt;=30,"10 to 30 mins",calls[[#This Row],[Duration]]&lt;=60,"30 to 60 mins",calls[[#This Row],[Duration]]&lt;=120,"1 to 2 hours",TRUE,"More than 2 hours")</f>
        <v>1 to 2 hours</v>
      </c>
      <c r="K44">
        <f>ROUND(calls[[#This Row],[Satisfaction Rating]],0)</f>
        <v>4</v>
      </c>
    </row>
    <row r="45" spans="1:11" x14ac:dyDescent="0.3">
      <c r="A45" s="4" t="s">
        <v>72</v>
      </c>
      <c r="B45" s="4" t="s">
        <v>34</v>
      </c>
      <c r="C45" s="4">
        <v>132</v>
      </c>
      <c r="D45" s="5" t="s">
        <v>31</v>
      </c>
      <c r="E45" s="6">
        <v>44944</v>
      </c>
      <c r="F45" s="4">
        <v>168</v>
      </c>
      <c r="G45" s="4">
        <v>4.0999999999999996</v>
      </c>
      <c r="H45" s="4">
        <f>IF(MONTH(calls[[#This Row],[Date of Call]])&lt;=6,YEAR(calls[[#This Row],[Date of Call]]),YEAR(calls[[#This Row],[Date of Call]])+1)</f>
        <v>2023</v>
      </c>
      <c r="I45" t="str">
        <f>TEXT(calls[[#This Row],[Date of Call]],"DDDD")</f>
        <v>Wednesday</v>
      </c>
      <c r="J45" t="str" cm="1">
        <f t="array" ref="J45">_xlfn.IFS(calls[[#This Row],[Duration]]&lt;=10,"Under 10 mins",calls[[#This Row],[Duration]]&lt;=30,"10 to 30 mins",calls[[#This Row],[Duration]]&lt;=60,"30 to 60 mins",calls[[#This Row],[Duration]]&lt;=120,"1 to 2 hours",TRUE,"More than 2 hours")</f>
        <v>More than 2 hours</v>
      </c>
      <c r="K45">
        <f>ROUND(calls[[#This Row],[Satisfaction Rating]],0)</f>
        <v>4</v>
      </c>
    </row>
    <row r="46" spans="1:11" x14ac:dyDescent="0.3">
      <c r="A46" s="1" t="s">
        <v>73</v>
      </c>
      <c r="B46" s="1" t="s">
        <v>63</v>
      </c>
      <c r="C46" s="1">
        <v>105</v>
      </c>
      <c r="D46" s="2" t="s">
        <v>22</v>
      </c>
      <c r="E46" s="3">
        <v>44944</v>
      </c>
      <c r="F46" s="1">
        <v>56</v>
      </c>
      <c r="G46" s="1">
        <v>3.6</v>
      </c>
      <c r="H46" s="4">
        <f>IF(MONTH(calls[[#This Row],[Date of Call]])&lt;=6,YEAR(calls[[#This Row],[Date of Call]]),YEAR(calls[[#This Row],[Date of Call]])+1)</f>
        <v>2023</v>
      </c>
      <c r="I46" t="str">
        <f>TEXT(calls[[#This Row],[Date of Call]],"DDDD")</f>
        <v>Wednesday</v>
      </c>
      <c r="J46" t="str" cm="1">
        <f t="array" ref="J46">_xlfn.IFS(calls[[#This Row],[Duration]]&lt;=10,"Under 10 mins",calls[[#This Row],[Duration]]&lt;=30,"10 to 30 mins",calls[[#This Row],[Duration]]&lt;=60,"30 to 60 mins",calls[[#This Row],[Duration]]&lt;=120,"1 to 2 hours",TRUE,"More than 2 hours")</f>
        <v>1 to 2 hours</v>
      </c>
      <c r="K46">
        <f>ROUND(calls[[#This Row],[Satisfaction Rating]],0)</f>
        <v>4</v>
      </c>
    </row>
    <row r="47" spans="1:11" x14ac:dyDescent="0.3">
      <c r="A47" s="4" t="s">
        <v>74</v>
      </c>
      <c r="B47" s="4" t="s">
        <v>21</v>
      </c>
      <c r="C47" s="4">
        <v>13</v>
      </c>
      <c r="D47" s="5" t="s">
        <v>31</v>
      </c>
      <c r="E47" s="6">
        <v>44945</v>
      </c>
      <c r="F47" s="4">
        <v>32</v>
      </c>
      <c r="G47" s="4">
        <v>4.4000000000000004</v>
      </c>
      <c r="H47" s="4">
        <f>IF(MONTH(calls[[#This Row],[Date of Call]])&lt;=6,YEAR(calls[[#This Row],[Date of Call]]),YEAR(calls[[#This Row],[Date of Call]])+1)</f>
        <v>2023</v>
      </c>
      <c r="I47" t="str">
        <f>TEXT(calls[[#This Row],[Date of Call]],"DDDD")</f>
        <v>Thursday</v>
      </c>
      <c r="J47" t="str" cm="1">
        <f t="array" ref="J47">_xlfn.IFS(calls[[#This Row],[Duration]]&lt;=10,"Under 10 mins",calls[[#This Row],[Duration]]&lt;=30,"10 to 30 mins",calls[[#This Row],[Duration]]&lt;=60,"30 to 60 mins",calls[[#This Row],[Duration]]&lt;=120,"1 to 2 hours",TRUE,"More than 2 hours")</f>
        <v>10 to 30 mins</v>
      </c>
      <c r="K47">
        <f>ROUND(calls[[#This Row],[Satisfaction Rating]],0)</f>
        <v>4</v>
      </c>
    </row>
    <row r="48" spans="1:11" x14ac:dyDescent="0.3">
      <c r="A48" s="1" t="s">
        <v>75</v>
      </c>
      <c r="B48" s="1" t="s">
        <v>19</v>
      </c>
      <c r="C48" s="1">
        <v>131</v>
      </c>
      <c r="D48" s="2" t="s">
        <v>22</v>
      </c>
      <c r="E48" s="3">
        <v>44945</v>
      </c>
      <c r="F48" s="1">
        <v>78</v>
      </c>
      <c r="G48" s="1">
        <v>4.4000000000000004</v>
      </c>
      <c r="H48" s="4">
        <f>IF(MONTH(calls[[#This Row],[Date of Call]])&lt;=6,YEAR(calls[[#This Row],[Date of Call]]),YEAR(calls[[#This Row],[Date of Call]])+1)</f>
        <v>2023</v>
      </c>
      <c r="I48" t="str">
        <f>TEXT(calls[[#This Row],[Date of Call]],"DDDD")</f>
        <v>Thursday</v>
      </c>
      <c r="J48" t="str" cm="1">
        <f t="array" ref="J48">_xlfn.IFS(calls[[#This Row],[Duration]]&lt;=10,"Under 10 mins",calls[[#This Row],[Duration]]&lt;=30,"10 to 30 mins",calls[[#This Row],[Duration]]&lt;=60,"30 to 60 mins",calls[[#This Row],[Duration]]&lt;=120,"1 to 2 hours",TRUE,"More than 2 hours")</f>
        <v>More than 2 hours</v>
      </c>
      <c r="K48">
        <f>ROUND(calls[[#This Row],[Satisfaction Rating]],0)</f>
        <v>4</v>
      </c>
    </row>
    <row r="49" spans="1:11" x14ac:dyDescent="0.3">
      <c r="A49" s="4" t="s">
        <v>76</v>
      </c>
      <c r="B49" s="4" t="s">
        <v>14</v>
      </c>
      <c r="C49" s="4">
        <v>104</v>
      </c>
      <c r="D49" s="5" t="s">
        <v>12</v>
      </c>
      <c r="E49" s="6">
        <v>44945</v>
      </c>
      <c r="F49" s="4">
        <v>86</v>
      </c>
      <c r="G49" s="4">
        <v>4</v>
      </c>
      <c r="H49" s="4">
        <f>IF(MONTH(calls[[#This Row],[Date of Call]])&lt;=6,YEAR(calls[[#This Row],[Date of Call]]),YEAR(calls[[#This Row],[Date of Call]])+1)</f>
        <v>2023</v>
      </c>
      <c r="I49" t="str">
        <f>TEXT(calls[[#This Row],[Date of Call]],"DDDD")</f>
        <v>Thursday</v>
      </c>
      <c r="J49" t="str" cm="1">
        <f t="array" ref="J49">_xlfn.IFS(calls[[#This Row],[Duration]]&lt;=10,"Under 10 mins",calls[[#This Row],[Duration]]&lt;=30,"10 to 30 mins",calls[[#This Row],[Duration]]&lt;=60,"30 to 60 mins",calls[[#This Row],[Duration]]&lt;=120,"1 to 2 hours",TRUE,"More than 2 hours")</f>
        <v>1 to 2 hours</v>
      </c>
      <c r="K49">
        <f>ROUND(calls[[#This Row],[Satisfaction Rating]],0)</f>
        <v>4</v>
      </c>
    </row>
    <row r="50" spans="1:11" x14ac:dyDescent="0.3">
      <c r="A50" s="1" t="s">
        <v>77</v>
      </c>
      <c r="B50" s="1" t="s">
        <v>11</v>
      </c>
      <c r="C50" s="1">
        <v>90</v>
      </c>
      <c r="D50" s="2" t="s">
        <v>17</v>
      </c>
      <c r="E50" s="3">
        <v>44946</v>
      </c>
      <c r="F50" s="1">
        <v>64</v>
      </c>
      <c r="G50" s="1">
        <v>3.8</v>
      </c>
      <c r="H50" s="4">
        <f>IF(MONTH(calls[[#This Row],[Date of Call]])&lt;=6,YEAR(calls[[#This Row],[Date of Call]]),YEAR(calls[[#This Row],[Date of Call]])+1)</f>
        <v>2023</v>
      </c>
      <c r="I50" t="str">
        <f>TEXT(calls[[#This Row],[Date of Call]],"DDDD")</f>
        <v>Friday</v>
      </c>
      <c r="J50" t="str" cm="1">
        <f t="array" ref="J50">_xlfn.IFS(calls[[#This Row],[Duration]]&lt;=10,"Under 10 mins",calls[[#This Row],[Duration]]&lt;=30,"10 to 30 mins",calls[[#This Row],[Duration]]&lt;=60,"30 to 60 mins",calls[[#This Row],[Duration]]&lt;=120,"1 to 2 hours",TRUE,"More than 2 hours")</f>
        <v>1 to 2 hours</v>
      </c>
      <c r="K50">
        <f>ROUND(calls[[#This Row],[Satisfaction Rating]],0)</f>
        <v>4</v>
      </c>
    </row>
    <row r="51" spans="1:11" x14ac:dyDescent="0.3">
      <c r="A51" s="4" t="s">
        <v>78</v>
      </c>
      <c r="B51" s="4" t="s">
        <v>53</v>
      </c>
      <c r="C51" s="4">
        <v>37</v>
      </c>
      <c r="D51" s="5" t="s">
        <v>17</v>
      </c>
      <c r="E51" s="6">
        <v>44946</v>
      </c>
      <c r="F51" s="4">
        <v>96</v>
      </c>
      <c r="G51" s="4">
        <v>3.6</v>
      </c>
      <c r="H51" s="4">
        <f>IF(MONTH(calls[[#This Row],[Date of Call]])&lt;=6,YEAR(calls[[#This Row],[Date of Call]]),YEAR(calls[[#This Row],[Date of Call]])+1)</f>
        <v>2023</v>
      </c>
      <c r="I51" t="str">
        <f>TEXT(calls[[#This Row],[Date of Call]],"DDDD")</f>
        <v>Friday</v>
      </c>
      <c r="J51" t="str" cm="1">
        <f t="array" ref="J51">_xlfn.IFS(calls[[#This Row],[Duration]]&lt;=10,"Under 10 mins",calls[[#This Row],[Duration]]&lt;=30,"10 to 30 mins",calls[[#This Row],[Duration]]&lt;=60,"30 to 60 mins",calls[[#This Row],[Duration]]&lt;=120,"1 to 2 hours",TRUE,"More than 2 hours")</f>
        <v>30 to 60 mins</v>
      </c>
      <c r="K51">
        <f>ROUND(calls[[#This Row],[Satisfaction Rating]],0)</f>
        <v>4</v>
      </c>
    </row>
    <row r="52" spans="1:11" x14ac:dyDescent="0.3">
      <c r="A52" s="1" t="s">
        <v>79</v>
      </c>
      <c r="B52" s="1" t="s">
        <v>36</v>
      </c>
      <c r="C52" s="1">
        <v>149</v>
      </c>
      <c r="D52" s="2" t="s">
        <v>22</v>
      </c>
      <c r="E52" s="3">
        <v>44946</v>
      </c>
      <c r="F52" s="1">
        <v>72</v>
      </c>
      <c r="G52" s="1">
        <v>4.3</v>
      </c>
      <c r="H52" s="4">
        <f>IF(MONTH(calls[[#This Row],[Date of Call]])&lt;=6,YEAR(calls[[#This Row],[Date of Call]]),YEAR(calls[[#This Row],[Date of Call]])+1)</f>
        <v>2023</v>
      </c>
      <c r="I52" t="str">
        <f>TEXT(calls[[#This Row],[Date of Call]],"DDDD")</f>
        <v>Friday</v>
      </c>
      <c r="J52" t="str" cm="1">
        <f t="array" ref="J52">_xlfn.IFS(calls[[#This Row],[Duration]]&lt;=10,"Under 10 mins",calls[[#This Row],[Duration]]&lt;=30,"10 to 30 mins",calls[[#This Row],[Duration]]&lt;=60,"30 to 60 mins",calls[[#This Row],[Duration]]&lt;=120,"1 to 2 hours",TRUE,"More than 2 hours")</f>
        <v>More than 2 hours</v>
      </c>
      <c r="K52">
        <f>ROUND(calls[[#This Row],[Satisfaction Rating]],0)</f>
        <v>4</v>
      </c>
    </row>
    <row r="53" spans="1:11" x14ac:dyDescent="0.3">
      <c r="A53" s="4" t="s">
        <v>80</v>
      </c>
      <c r="B53" s="4" t="s">
        <v>34</v>
      </c>
      <c r="C53" s="4">
        <v>100</v>
      </c>
      <c r="D53" s="5" t="s">
        <v>27</v>
      </c>
      <c r="E53" s="6">
        <v>44947</v>
      </c>
      <c r="F53" s="4">
        <v>135</v>
      </c>
      <c r="G53" s="4">
        <v>3.8</v>
      </c>
      <c r="H53" s="4">
        <f>IF(MONTH(calls[[#This Row],[Date of Call]])&lt;=6,YEAR(calls[[#This Row],[Date of Call]]),YEAR(calls[[#This Row],[Date of Call]])+1)</f>
        <v>2023</v>
      </c>
      <c r="I53" t="str">
        <f>TEXT(calls[[#This Row],[Date of Call]],"DDDD")</f>
        <v>Saturday</v>
      </c>
      <c r="J53" t="str" cm="1">
        <f t="array" ref="J53">_xlfn.IFS(calls[[#This Row],[Duration]]&lt;=10,"Under 10 mins",calls[[#This Row],[Duration]]&lt;=30,"10 to 30 mins",calls[[#This Row],[Duration]]&lt;=60,"30 to 60 mins",calls[[#This Row],[Duration]]&lt;=120,"1 to 2 hours",TRUE,"More than 2 hours")</f>
        <v>1 to 2 hours</v>
      </c>
      <c r="K53">
        <f>ROUND(calls[[#This Row],[Satisfaction Rating]],0)</f>
        <v>4</v>
      </c>
    </row>
    <row r="54" spans="1:11" x14ac:dyDescent="0.3">
      <c r="A54" s="1" t="s">
        <v>81</v>
      </c>
      <c r="B54" s="1" t="s">
        <v>34</v>
      </c>
      <c r="C54" s="1">
        <v>79</v>
      </c>
      <c r="D54" s="2" t="s">
        <v>31</v>
      </c>
      <c r="E54" s="3">
        <v>44947</v>
      </c>
      <c r="F54" s="1">
        <v>140</v>
      </c>
      <c r="G54" s="1">
        <v>4.5</v>
      </c>
      <c r="H54" s="4">
        <f>IF(MONTH(calls[[#This Row],[Date of Call]])&lt;=6,YEAR(calls[[#This Row],[Date of Call]]),YEAR(calls[[#This Row],[Date of Call]])+1)</f>
        <v>2023</v>
      </c>
      <c r="I54" t="str">
        <f>TEXT(calls[[#This Row],[Date of Call]],"DDDD")</f>
        <v>Saturday</v>
      </c>
      <c r="J54" t="str" cm="1">
        <f t="array" ref="J54">_xlfn.IFS(calls[[#This Row],[Duration]]&lt;=10,"Under 10 mins",calls[[#This Row],[Duration]]&lt;=30,"10 to 30 mins",calls[[#This Row],[Duration]]&lt;=60,"30 to 60 mins",calls[[#This Row],[Duration]]&lt;=120,"1 to 2 hours",TRUE,"More than 2 hours")</f>
        <v>1 to 2 hours</v>
      </c>
      <c r="K54">
        <f>ROUND(calls[[#This Row],[Satisfaction Rating]],0)</f>
        <v>5</v>
      </c>
    </row>
    <row r="55" spans="1:11" x14ac:dyDescent="0.3">
      <c r="A55" s="4" t="s">
        <v>82</v>
      </c>
      <c r="B55" s="4" t="s">
        <v>83</v>
      </c>
      <c r="C55" s="4">
        <v>157</v>
      </c>
      <c r="D55" s="5" t="s">
        <v>22</v>
      </c>
      <c r="E55" s="6">
        <v>44947</v>
      </c>
      <c r="F55" s="4">
        <v>69</v>
      </c>
      <c r="G55" s="4">
        <v>4.5</v>
      </c>
      <c r="H55" s="4">
        <f>IF(MONTH(calls[[#This Row],[Date of Call]])&lt;=6,YEAR(calls[[#This Row],[Date of Call]]),YEAR(calls[[#This Row],[Date of Call]])+1)</f>
        <v>2023</v>
      </c>
      <c r="I55" t="str">
        <f>TEXT(calls[[#This Row],[Date of Call]],"DDDD")</f>
        <v>Saturday</v>
      </c>
      <c r="J55" t="str" cm="1">
        <f t="array" ref="J55">_xlfn.IFS(calls[[#This Row],[Duration]]&lt;=10,"Under 10 mins",calls[[#This Row],[Duration]]&lt;=30,"10 to 30 mins",calls[[#This Row],[Duration]]&lt;=60,"30 to 60 mins",calls[[#This Row],[Duration]]&lt;=120,"1 to 2 hours",TRUE,"More than 2 hours")</f>
        <v>More than 2 hours</v>
      </c>
      <c r="K55">
        <f>ROUND(calls[[#This Row],[Satisfaction Rating]],0)</f>
        <v>5</v>
      </c>
    </row>
    <row r="56" spans="1:11" x14ac:dyDescent="0.3">
      <c r="A56" s="1" t="s">
        <v>84</v>
      </c>
      <c r="B56" s="1" t="s">
        <v>34</v>
      </c>
      <c r="C56" s="1">
        <v>59</v>
      </c>
      <c r="D56" s="2" t="s">
        <v>12</v>
      </c>
      <c r="E56" s="3">
        <v>44948</v>
      </c>
      <c r="F56" s="1">
        <v>136</v>
      </c>
      <c r="G56" s="1">
        <v>4.5999999999999996</v>
      </c>
      <c r="H56" s="4">
        <f>IF(MONTH(calls[[#This Row],[Date of Call]])&lt;=6,YEAR(calls[[#This Row],[Date of Call]]),YEAR(calls[[#This Row],[Date of Call]])+1)</f>
        <v>2023</v>
      </c>
      <c r="I56" t="str">
        <f>TEXT(calls[[#This Row],[Date of Call]],"DDDD")</f>
        <v>Sunday</v>
      </c>
      <c r="J56" t="str" cm="1">
        <f t="array" ref="J56">_xlfn.IFS(calls[[#This Row],[Duration]]&lt;=10,"Under 10 mins",calls[[#This Row],[Duration]]&lt;=30,"10 to 30 mins",calls[[#This Row],[Duration]]&lt;=60,"30 to 60 mins",calls[[#This Row],[Duration]]&lt;=120,"1 to 2 hours",TRUE,"More than 2 hours")</f>
        <v>30 to 60 mins</v>
      </c>
      <c r="K56">
        <f>ROUND(calls[[#This Row],[Satisfaction Rating]],0)</f>
        <v>5</v>
      </c>
    </row>
    <row r="57" spans="1:11" x14ac:dyDescent="0.3">
      <c r="A57" s="4" t="s">
        <v>85</v>
      </c>
      <c r="B57" s="4" t="s">
        <v>53</v>
      </c>
      <c r="C57" s="4">
        <v>83</v>
      </c>
      <c r="D57" s="5" t="s">
        <v>22</v>
      </c>
      <c r="E57" s="6">
        <v>44948</v>
      </c>
      <c r="F57" s="4">
        <v>28</v>
      </c>
      <c r="G57" s="4">
        <v>4.5</v>
      </c>
      <c r="H57" s="4">
        <f>IF(MONTH(calls[[#This Row],[Date of Call]])&lt;=6,YEAR(calls[[#This Row],[Date of Call]]),YEAR(calls[[#This Row],[Date of Call]])+1)</f>
        <v>2023</v>
      </c>
      <c r="I57" t="str">
        <f>TEXT(calls[[#This Row],[Date of Call]],"DDDD")</f>
        <v>Sunday</v>
      </c>
      <c r="J57" t="str" cm="1">
        <f t="array" ref="J57">_xlfn.IFS(calls[[#This Row],[Duration]]&lt;=10,"Under 10 mins",calls[[#This Row],[Duration]]&lt;=30,"10 to 30 mins",calls[[#This Row],[Duration]]&lt;=60,"30 to 60 mins",calls[[#This Row],[Duration]]&lt;=120,"1 to 2 hours",TRUE,"More than 2 hours")</f>
        <v>1 to 2 hours</v>
      </c>
      <c r="K57">
        <f>ROUND(calls[[#This Row],[Satisfaction Rating]],0)</f>
        <v>5</v>
      </c>
    </row>
    <row r="58" spans="1:11" x14ac:dyDescent="0.3">
      <c r="A58" s="1" t="s">
        <v>86</v>
      </c>
      <c r="B58" s="1" t="s">
        <v>83</v>
      </c>
      <c r="C58" s="1">
        <v>58</v>
      </c>
      <c r="D58" s="2" t="s">
        <v>17</v>
      </c>
      <c r="E58" s="3">
        <v>44949</v>
      </c>
      <c r="F58" s="1">
        <v>135</v>
      </c>
      <c r="G58" s="1">
        <v>3.3</v>
      </c>
      <c r="H58" s="4">
        <f>IF(MONTH(calls[[#This Row],[Date of Call]])&lt;=6,YEAR(calls[[#This Row],[Date of Call]]),YEAR(calls[[#This Row],[Date of Call]])+1)</f>
        <v>2023</v>
      </c>
      <c r="I58" t="str">
        <f>TEXT(calls[[#This Row],[Date of Call]],"DDDD")</f>
        <v>Monday</v>
      </c>
      <c r="J58" t="str" cm="1">
        <f t="array" ref="J58">_xlfn.IFS(calls[[#This Row],[Duration]]&lt;=10,"Under 10 mins",calls[[#This Row],[Duration]]&lt;=30,"10 to 30 mins",calls[[#This Row],[Duration]]&lt;=60,"30 to 60 mins",calls[[#This Row],[Duration]]&lt;=120,"1 to 2 hours",TRUE,"More than 2 hours")</f>
        <v>30 to 60 mins</v>
      </c>
      <c r="K58">
        <f>ROUND(calls[[#This Row],[Satisfaction Rating]],0)</f>
        <v>3</v>
      </c>
    </row>
    <row r="59" spans="1:11" x14ac:dyDescent="0.3">
      <c r="A59" s="4" t="s">
        <v>87</v>
      </c>
      <c r="B59" s="4" t="s">
        <v>50</v>
      </c>
      <c r="C59" s="4">
        <v>118</v>
      </c>
      <c r="D59" s="5" t="s">
        <v>17</v>
      </c>
      <c r="E59" s="6">
        <v>44949</v>
      </c>
      <c r="F59" s="4">
        <v>126</v>
      </c>
      <c r="G59" s="4">
        <v>2.2999999999999998</v>
      </c>
      <c r="H59" s="4">
        <f>IF(MONTH(calls[[#This Row],[Date of Call]])&lt;=6,YEAR(calls[[#This Row],[Date of Call]]),YEAR(calls[[#This Row],[Date of Call]])+1)</f>
        <v>2023</v>
      </c>
      <c r="I59" t="str">
        <f>TEXT(calls[[#This Row],[Date of Call]],"DDDD")</f>
        <v>Monday</v>
      </c>
      <c r="J59" t="str" cm="1">
        <f t="array" ref="J59">_xlfn.IFS(calls[[#This Row],[Duration]]&lt;=10,"Under 10 mins",calls[[#This Row],[Duration]]&lt;=30,"10 to 30 mins",calls[[#This Row],[Duration]]&lt;=60,"30 to 60 mins",calls[[#This Row],[Duration]]&lt;=120,"1 to 2 hours",TRUE,"More than 2 hours")</f>
        <v>1 to 2 hours</v>
      </c>
      <c r="K59">
        <f>ROUND(calls[[#This Row],[Satisfaction Rating]],0)</f>
        <v>2</v>
      </c>
    </row>
    <row r="60" spans="1:11" x14ac:dyDescent="0.3">
      <c r="A60" s="1" t="s">
        <v>88</v>
      </c>
      <c r="B60" s="1" t="s">
        <v>21</v>
      </c>
      <c r="C60" s="1">
        <v>63</v>
      </c>
      <c r="D60" s="2" t="s">
        <v>12</v>
      </c>
      <c r="E60" s="3">
        <v>44949</v>
      </c>
      <c r="F60" s="1">
        <v>160</v>
      </c>
      <c r="G60" s="1">
        <v>4.3</v>
      </c>
      <c r="H60" s="4">
        <f>IF(MONTH(calls[[#This Row],[Date of Call]])&lt;=6,YEAR(calls[[#This Row],[Date of Call]]),YEAR(calls[[#This Row],[Date of Call]])+1)</f>
        <v>2023</v>
      </c>
      <c r="I60" t="str">
        <f>TEXT(calls[[#This Row],[Date of Call]],"DDDD")</f>
        <v>Monday</v>
      </c>
      <c r="J60" t="str" cm="1">
        <f t="array" ref="J60">_xlfn.IFS(calls[[#This Row],[Duration]]&lt;=10,"Under 10 mins",calls[[#This Row],[Duration]]&lt;=30,"10 to 30 mins",calls[[#This Row],[Duration]]&lt;=60,"30 to 60 mins",calls[[#This Row],[Duration]]&lt;=120,"1 to 2 hours",TRUE,"More than 2 hours")</f>
        <v>1 to 2 hours</v>
      </c>
      <c r="K60">
        <f>ROUND(calls[[#This Row],[Satisfaction Rating]],0)</f>
        <v>4</v>
      </c>
    </row>
    <row r="61" spans="1:11" x14ac:dyDescent="0.3">
      <c r="A61" s="4" t="s">
        <v>89</v>
      </c>
      <c r="B61" s="4" t="s">
        <v>83</v>
      </c>
      <c r="C61" s="4">
        <v>95</v>
      </c>
      <c r="D61" s="5" t="s">
        <v>17</v>
      </c>
      <c r="E61" s="6">
        <v>44950</v>
      </c>
      <c r="F61" s="4">
        <v>48</v>
      </c>
      <c r="G61" s="4">
        <v>4.5999999999999996</v>
      </c>
      <c r="H61" s="4">
        <f>IF(MONTH(calls[[#This Row],[Date of Call]])&lt;=6,YEAR(calls[[#This Row],[Date of Call]]),YEAR(calls[[#This Row],[Date of Call]])+1)</f>
        <v>2023</v>
      </c>
      <c r="I61" t="str">
        <f>TEXT(calls[[#This Row],[Date of Call]],"DDDD")</f>
        <v>Tuesday</v>
      </c>
      <c r="J61" t="str" cm="1">
        <f t="array" ref="J61">_xlfn.IFS(calls[[#This Row],[Duration]]&lt;=10,"Under 10 mins",calls[[#This Row],[Duration]]&lt;=30,"10 to 30 mins",calls[[#This Row],[Duration]]&lt;=60,"30 to 60 mins",calls[[#This Row],[Duration]]&lt;=120,"1 to 2 hours",TRUE,"More than 2 hours")</f>
        <v>1 to 2 hours</v>
      </c>
      <c r="K61">
        <f>ROUND(calls[[#This Row],[Satisfaction Rating]],0)</f>
        <v>5</v>
      </c>
    </row>
    <row r="62" spans="1:11" x14ac:dyDescent="0.3">
      <c r="A62" s="1" t="s">
        <v>90</v>
      </c>
      <c r="B62" s="1" t="s">
        <v>34</v>
      </c>
      <c r="C62" s="1">
        <v>74</v>
      </c>
      <c r="D62" s="2" t="s">
        <v>22</v>
      </c>
      <c r="E62" s="3">
        <v>44950</v>
      </c>
      <c r="F62" s="1">
        <v>66</v>
      </c>
      <c r="G62" s="1">
        <v>4</v>
      </c>
      <c r="H62" s="4">
        <f>IF(MONTH(calls[[#This Row],[Date of Call]])&lt;=6,YEAR(calls[[#This Row],[Date of Call]]),YEAR(calls[[#This Row],[Date of Call]])+1)</f>
        <v>2023</v>
      </c>
      <c r="I62" t="str">
        <f>TEXT(calls[[#This Row],[Date of Call]],"DDDD")</f>
        <v>Tuesday</v>
      </c>
      <c r="J62" t="str" cm="1">
        <f t="array" ref="J62">_xlfn.IFS(calls[[#This Row],[Duration]]&lt;=10,"Under 10 mins",calls[[#This Row],[Duration]]&lt;=30,"10 to 30 mins",calls[[#This Row],[Duration]]&lt;=60,"30 to 60 mins",calls[[#This Row],[Duration]]&lt;=120,"1 to 2 hours",TRUE,"More than 2 hours")</f>
        <v>1 to 2 hours</v>
      </c>
      <c r="K62">
        <f>ROUND(calls[[#This Row],[Satisfaction Rating]],0)</f>
        <v>4</v>
      </c>
    </row>
    <row r="63" spans="1:11" x14ac:dyDescent="0.3">
      <c r="A63" s="4" t="s">
        <v>91</v>
      </c>
      <c r="B63" s="4" t="s">
        <v>30</v>
      </c>
      <c r="C63" s="4">
        <v>130</v>
      </c>
      <c r="D63" s="5" t="s">
        <v>27</v>
      </c>
      <c r="E63" s="6">
        <v>44950</v>
      </c>
      <c r="F63" s="4">
        <v>126</v>
      </c>
      <c r="G63" s="4">
        <v>2.5</v>
      </c>
      <c r="H63" s="4">
        <f>IF(MONTH(calls[[#This Row],[Date of Call]])&lt;=6,YEAR(calls[[#This Row],[Date of Call]]),YEAR(calls[[#This Row],[Date of Call]])+1)</f>
        <v>2023</v>
      </c>
      <c r="I63" t="str">
        <f>TEXT(calls[[#This Row],[Date of Call]],"DDDD")</f>
        <v>Tuesday</v>
      </c>
      <c r="J63" t="str" cm="1">
        <f t="array" ref="J63">_xlfn.IFS(calls[[#This Row],[Duration]]&lt;=10,"Under 10 mins",calls[[#This Row],[Duration]]&lt;=30,"10 to 30 mins",calls[[#This Row],[Duration]]&lt;=60,"30 to 60 mins",calls[[#This Row],[Duration]]&lt;=120,"1 to 2 hours",TRUE,"More than 2 hours")</f>
        <v>More than 2 hours</v>
      </c>
      <c r="K63">
        <f>ROUND(calls[[#This Row],[Satisfaction Rating]],0)</f>
        <v>3</v>
      </c>
    </row>
    <row r="64" spans="1:11" x14ac:dyDescent="0.3">
      <c r="A64" s="1" t="s">
        <v>92</v>
      </c>
      <c r="B64" s="1" t="s">
        <v>50</v>
      </c>
      <c r="C64" s="1">
        <v>110</v>
      </c>
      <c r="D64" s="2" t="s">
        <v>31</v>
      </c>
      <c r="E64" s="3">
        <v>44950</v>
      </c>
      <c r="F64" s="1">
        <v>96</v>
      </c>
      <c r="G64" s="1">
        <v>5</v>
      </c>
      <c r="H64" s="4">
        <f>IF(MONTH(calls[[#This Row],[Date of Call]])&lt;=6,YEAR(calls[[#This Row],[Date of Call]]),YEAR(calls[[#This Row],[Date of Call]])+1)</f>
        <v>2023</v>
      </c>
      <c r="I64" t="str">
        <f>TEXT(calls[[#This Row],[Date of Call]],"DDDD")</f>
        <v>Tuesday</v>
      </c>
      <c r="J64" t="str" cm="1">
        <f t="array" ref="J64">_xlfn.IFS(calls[[#This Row],[Duration]]&lt;=10,"Under 10 mins",calls[[#This Row],[Duration]]&lt;=30,"10 to 30 mins",calls[[#This Row],[Duration]]&lt;=60,"30 to 60 mins",calls[[#This Row],[Duration]]&lt;=120,"1 to 2 hours",TRUE,"More than 2 hours")</f>
        <v>1 to 2 hours</v>
      </c>
      <c r="K64">
        <f>ROUND(calls[[#This Row],[Satisfaction Rating]],0)</f>
        <v>5</v>
      </c>
    </row>
    <row r="65" spans="1:11" x14ac:dyDescent="0.3">
      <c r="A65" s="4" t="s">
        <v>93</v>
      </c>
      <c r="B65" s="4" t="s">
        <v>34</v>
      </c>
      <c r="C65" s="4">
        <v>71</v>
      </c>
      <c r="D65" s="5" t="s">
        <v>12</v>
      </c>
      <c r="E65" s="6">
        <v>44951</v>
      </c>
      <c r="F65" s="4">
        <v>90</v>
      </c>
      <c r="G65" s="4">
        <v>3.8</v>
      </c>
      <c r="H65" s="4">
        <f>IF(MONTH(calls[[#This Row],[Date of Call]])&lt;=6,YEAR(calls[[#This Row],[Date of Call]]),YEAR(calls[[#This Row],[Date of Call]])+1)</f>
        <v>2023</v>
      </c>
      <c r="I65" t="str">
        <f>TEXT(calls[[#This Row],[Date of Call]],"DDDD")</f>
        <v>Wednesday</v>
      </c>
      <c r="J65" t="str" cm="1">
        <f t="array" ref="J65">_xlfn.IFS(calls[[#This Row],[Duration]]&lt;=10,"Under 10 mins",calls[[#This Row],[Duration]]&lt;=30,"10 to 30 mins",calls[[#This Row],[Duration]]&lt;=60,"30 to 60 mins",calls[[#This Row],[Duration]]&lt;=120,"1 to 2 hours",TRUE,"More than 2 hours")</f>
        <v>1 to 2 hours</v>
      </c>
      <c r="K65">
        <f>ROUND(calls[[#This Row],[Satisfaction Rating]],0)</f>
        <v>4</v>
      </c>
    </row>
    <row r="66" spans="1:11" x14ac:dyDescent="0.3">
      <c r="A66" s="1" t="s">
        <v>94</v>
      </c>
      <c r="B66" s="1" t="s">
        <v>63</v>
      </c>
      <c r="C66" s="1">
        <v>147</v>
      </c>
      <c r="D66" s="2" t="s">
        <v>27</v>
      </c>
      <c r="E66" s="3">
        <v>44951</v>
      </c>
      <c r="F66" s="1">
        <v>105</v>
      </c>
      <c r="G66" s="1">
        <v>4.4000000000000004</v>
      </c>
      <c r="H66" s="4">
        <f>IF(MONTH(calls[[#This Row],[Date of Call]])&lt;=6,YEAR(calls[[#This Row],[Date of Call]]),YEAR(calls[[#This Row],[Date of Call]])+1)</f>
        <v>2023</v>
      </c>
      <c r="I66" t="str">
        <f>TEXT(calls[[#This Row],[Date of Call]],"DDDD")</f>
        <v>Wednesday</v>
      </c>
      <c r="J66" t="str" cm="1">
        <f t="array" ref="J66">_xlfn.IFS(calls[[#This Row],[Duration]]&lt;=10,"Under 10 mins",calls[[#This Row],[Duration]]&lt;=30,"10 to 30 mins",calls[[#This Row],[Duration]]&lt;=60,"30 to 60 mins",calls[[#This Row],[Duration]]&lt;=120,"1 to 2 hours",TRUE,"More than 2 hours")</f>
        <v>More than 2 hours</v>
      </c>
      <c r="K66">
        <f>ROUND(calls[[#This Row],[Satisfaction Rating]],0)</f>
        <v>4</v>
      </c>
    </row>
    <row r="67" spans="1:11" x14ac:dyDescent="0.3">
      <c r="A67" s="4" t="s">
        <v>95</v>
      </c>
      <c r="B67" s="4" t="s">
        <v>14</v>
      </c>
      <c r="C67" s="4">
        <v>69</v>
      </c>
      <c r="D67" s="5" t="s">
        <v>17</v>
      </c>
      <c r="E67" s="6">
        <v>44952</v>
      </c>
      <c r="F67" s="4">
        <v>40</v>
      </c>
      <c r="G67" s="4">
        <v>3.8</v>
      </c>
      <c r="H67" s="4">
        <f>IF(MONTH(calls[[#This Row],[Date of Call]])&lt;=6,YEAR(calls[[#This Row],[Date of Call]]),YEAR(calls[[#This Row],[Date of Call]])+1)</f>
        <v>2023</v>
      </c>
      <c r="I67" t="str">
        <f>TEXT(calls[[#This Row],[Date of Call]],"DDDD")</f>
        <v>Thursday</v>
      </c>
      <c r="J67" t="str" cm="1">
        <f t="array" ref="J67">_xlfn.IFS(calls[[#This Row],[Duration]]&lt;=10,"Under 10 mins",calls[[#This Row],[Duration]]&lt;=30,"10 to 30 mins",calls[[#This Row],[Duration]]&lt;=60,"30 to 60 mins",calls[[#This Row],[Duration]]&lt;=120,"1 to 2 hours",TRUE,"More than 2 hours")</f>
        <v>1 to 2 hours</v>
      </c>
      <c r="K67">
        <f>ROUND(calls[[#This Row],[Satisfaction Rating]],0)</f>
        <v>4</v>
      </c>
    </row>
    <row r="68" spans="1:11" x14ac:dyDescent="0.3">
      <c r="A68" s="1" t="s">
        <v>96</v>
      </c>
      <c r="B68" s="1" t="s">
        <v>50</v>
      </c>
      <c r="C68" s="1">
        <v>50</v>
      </c>
      <c r="D68" s="2" t="s">
        <v>12</v>
      </c>
      <c r="E68" s="3">
        <v>44952</v>
      </c>
      <c r="F68" s="1">
        <v>60</v>
      </c>
      <c r="G68" s="1">
        <v>2</v>
      </c>
      <c r="H68" s="4">
        <f>IF(MONTH(calls[[#This Row],[Date of Call]])&lt;=6,YEAR(calls[[#This Row],[Date of Call]]),YEAR(calls[[#This Row],[Date of Call]])+1)</f>
        <v>2023</v>
      </c>
      <c r="I68" t="str">
        <f>TEXT(calls[[#This Row],[Date of Call]],"DDDD")</f>
        <v>Thursday</v>
      </c>
      <c r="J68" t="str" cm="1">
        <f t="array" ref="J68">_xlfn.IFS(calls[[#This Row],[Duration]]&lt;=10,"Under 10 mins",calls[[#This Row],[Duration]]&lt;=30,"10 to 30 mins",calls[[#This Row],[Duration]]&lt;=60,"30 to 60 mins",calls[[#This Row],[Duration]]&lt;=120,"1 to 2 hours",TRUE,"More than 2 hours")</f>
        <v>30 to 60 mins</v>
      </c>
      <c r="K68">
        <f>ROUND(calls[[#This Row],[Satisfaction Rating]],0)</f>
        <v>2</v>
      </c>
    </row>
    <row r="69" spans="1:11" x14ac:dyDescent="0.3">
      <c r="A69" s="4" t="s">
        <v>97</v>
      </c>
      <c r="B69" s="4" t="s">
        <v>30</v>
      </c>
      <c r="C69" s="4">
        <v>124</v>
      </c>
      <c r="D69" s="5" t="s">
        <v>27</v>
      </c>
      <c r="E69" s="6">
        <v>44953</v>
      </c>
      <c r="F69" s="4">
        <v>215</v>
      </c>
      <c r="G69" s="4">
        <v>4.0999999999999996</v>
      </c>
      <c r="H69" s="4">
        <f>IF(MONTH(calls[[#This Row],[Date of Call]])&lt;=6,YEAR(calls[[#This Row],[Date of Call]]),YEAR(calls[[#This Row],[Date of Call]])+1)</f>
        <v>2023</v>
      </c>
      <c r="I69" t="str">
        <f>TEXT(calls[[#This Row],[Date of Call]],"DDDD")</f>
        <v>Friday</v>
      </c>
      <c r="J69" t="str" cm="1">
        <f t="array" ref="J69">_xlfn.IFS(calls[[#This Row],[Duration]]&lt;=10,"Under 10 mins",calls[[#This Row],[Duration]]&lt;=30,"10 to 30 mins",calls[[#This Row],[Duration]]&lt;=60,"30 to 60 mins",calls[[#This Row],[Duration]]&lt;=120,"1 to 2 hours",TRUE,"More than 2 hours")</f>
        <v>More than 2 hours</v>
      </c>
      <c r="K69">
        <f>ROUND(calls[[#This Row],[Satisfaction Rating]],0)</f>
        <v>4</v>
      </c>
    </row>
    <row r="70" spans="1:11" x14ac:dyDescent="0.3">
      <c r="A70" s="1" t="s">
        <v>98</v>
      </c>
      <c r="B70" s="1" t="s">
        <v>16</v>
      </c>
      <c r="C70" s="1">
        <v>81</v>
      </c>
      <c r="D70" s="2" t="s">
        <v>22</v>
      </c>
      <c r="E70" s="3">
        <v>44953</v>
      </c>
      <c r="F70" s="1">
        <v>156</v>
      </c>
      <c r="G70" s="1">
        <v>2.6</v>
      </c>
      <c r="H70" s="4">
        <f>IF(MONTH(calls[[#This Row],[Date of Call]])&lt;=6,YEAR(calls[[#This Row],[Date of Call]]),YEAR(calls[[#This Row],[Date of Call]])+1)</f>
        <v>2023</v>
      </c>
      <c r="I70" t="str">
        <f>TEXT(calls[[#This Row],[Date of Call]],"DDDD")</f>
        <v>Friday</v>
      </c>
      <c r="J70" t="str" cm="1">
        <f t="array" ref="J70">_xlfn.IFS(calls[[#This Row],[Duration]]&lt;=10,"Under 10 mins",calls[[#This Row],[Duration]]&lt;=30,"10 to 30 mins",calls[[#This Row],[Duration]]&lt;=60,"30 to 60 mins",calls[[#This Row],[Duration]]&lt;=120,"1 to 2 hours",TRUE,"More than 2 hours")</f>
        <v>1 to 2 hours</v>
      </c>
      <c r="K70">
        <f>ROUND(calls[[#This Row],[Satisfaction Rating]],0)</f>
        <v>3</v>
      </c>
    </row>
    <row r="71" spans="1:11" x14ac:dyDescent="0.3">
      <c r="A71" s="4" t="s">
        <v>99</v>
      </c>
      <c r="B71" s="4" t="s">
        <v>45</v>
      </c>
      <c r="C71" s="4">
        <v>141</v>
      </c>
      <c r="D71" s="5" t="s">
        <v>31</v>
      </c>
      <c r="E71" s="6">
        <v>44953</v>
      </c>
      <c r="F71" s="4">
        <v>54</v>
      </c>
      <c r="G71" s="4">
        <v>0</v>
      </c>
      <c r="H71" s="4">
        <f>IF(MONTH(calls[[#This Row],[Date of Call]])&lt;=6,YEAR(calls[[#This Row],[Date of Call]]),YEAR(calls[[#This Row],[Date of Call]])+1)</f>
        <v>2023</v>
      </c>
      <c r="I71" t="str">
        <f>TEXT(calls[[#This Row],[Date of Call]],"DDDD")</f>
        <v>Friday</v>
      </c>
      <c r="J71" t="str" cm="1">
        <f t="array" ref="J71">_xlfn.IFS(calls[[#This Row],[Duration]]&lt;=10,"Under 10 mins",calls[[#This Row],[Duration]]&lt;=30,"10 to 30 mins",calls[[#This Row],[Duration]]&lt;=60,"30 to 60 mins",calls[[#This Row],[Duration]]&lt;=120,"1 to 2 hours",TRUE,"More than 2 hours")</f>
        <v>More than 2 hours</v>
      </c>
      <c r="K71">
        <f>ROUND(calls[[#This Row],[Satisfaction Rating]],0)</f>
        <v>0</v>
      </c>
    </row>
    <row r="72" spans="1:11" x14ac:dyDescent="0.3">
      <c r="A72" s="1" t="s">
        <v>100</v>
      </c>
      <c r="B72" s="1" t="s">
        <v>45</v>
      </c>
      <c r="C72" s="1">
        <v>168</v>
      </c>
      <c r="D72" s="2" t="s">
        <v>31</v>
      </c>
      <c r="E72" s="3">
        <v>44954</v>
      </c>
      <c r="F72" s="1">
        <v>160</v>
      </c>
      <c r="G72" s="1">
        <v>3.9</v>
      </c>
      <c r="H72" s="4">
        <f>IF(MONTH(calls[[#This Row],[Date of Call]])&lt;=6,YEAR(calls[[#This Row],[Date of Call]]),YEAR(calls[[#This Row],[Date of Call]])+1)</f>
        <v>2023</v>
      </c>
      <c r="I72" t="str">
        <f>TEXT(calls[[#This Row],[Date of Call]],"DDDD")</f>
        <v>Saturday</v>
      </c>
      <c r="J72" t="str" cm="1">
        <f t="array" ref="J72">_xlfn.IFS(calls[[#This Row],[Duration]]&lt;=10,"Under 10 mins",calls[[#This Row],[Duration]]&lt;=30,"10 to 30 mins",calls[[#This Row],[Duration]]&lt;=60,"30 to 60 mins",calls[[#This Row],[Duration]]&lt;=120,"1 to 2 hours",TRUE,"More than 2 hours")</f>
        <v>More than 2 hours</v>
      </c>
      <c r="K72">
        <f>ROUND(calls[[#This Row],[Satisfaction Rating]],0)</f>
        <v>4</v>
      </c>
    </row>
    <row r="73" spans="1:11" x14ac:dyDescent="0.3">
      <c r="A73" s="4" t="s">
        <v>101</v>
      </c>
      <c r="B73" s="4" t="s">
        <v>63</v>
      </c>
      <c r="C73" s="4">
        <v>101</v>
      </c>
      <c r="D73" s="5" t="s">
        <v>22</v>
      </c>
      <c r="E73" s="6">
        <v>44954</v>
      </c>
      <c r="F73" s="4">
        <v>80</v>
      </c>
      <c r="G73" s="4">
        <v>4.8</v>
      </c>
      <c r="H73" s="4">
        <f>IF(MONTH(calls[[#This Row],[Date of Call]])&lt;=6,YEAR(calls[[#This Row],[Date of Call]]),YEAR(calls[[#This Row],[Date of Call]])+1)</f>
        <v>2023</v>
      </c>
      <c r="I73" t="str">
        <f>TEXT(calls[[#This Row],[Date of Call]],"DDDD")</f>
        <v>Saturday</v>
      </c>
      <c r="J73" t="str" cm="1">
        <f t="array" ref="J73">_xlfn.IFS(calls[[#This Row],[Duration]]&lt;=10,"Under 10 mins",calls[[#This Row],[Duration]]&lt;=30,"10 to 30 mins",calls[[#This Row],[Duration]]&lt;=60,"30 to 60 mins",calls[[#This Row],[Duration]]&lt;=120,"1 to 2 hours",TRUE,"More than 2 hours")</f>
        <v>1 to 2 hours</v>
      </c>
      <c r="K73">
        <f>ROUND(calls[[#This Row],[Satisfaction Rating]],0)</f>
        <v>5</v>
      </c>
    </row>
    <row r="74" spans="1:11" x14ac:dyDescent="0.3">
      <c r="A74" s="1" t="s">
        <v>102</v>
      </c>
      <c r="B74" s="1" t="s">
        <v>34</v>
      </c>
      <c r="C74" s="1">
        <v>67</v>
      </c>
      <c r="D74" s="2" t="s">
        <v>22</v>
      </c>
      <c r="E74" s="3">
        <v>44954</v>
      </c>
      <c r="F74" s="1">
        <v>168</v>
      </c>
      <c r="G74" s="1">
        <v>2.6</v>
      </c>
      <c r="H74" s="4">
        <f>IF(MONTH(calls[[#This Row],[Date of Call]])&lt;=6,YEAR(calls[[#This Row],[Date of Call]]),YEAR(calls[[#This Row],[Date of Call]])+1)</f>
        <v>2023</v>
      </c>
      <c r="I74" t="str">
        <f>TEXT(calls[[#This Row],[Date of Call]],"DDDD")</f>
        <v>Saturday</v>
      </c>
      <c r="J74" t="str" cm="1">
        <f t="array" ref="J74">_xlfn.IFS(calls[[#This Row],[Duration]]&lt;=10,"Under 10 mins",calls[[#This Row],[Duration]]&lt;=30,"10 to 30 mins",calls[[#This Row],[Duration]]&lt;=60,"30 to 60 mins",calls[[#This Row],[Duration]]&lt;=120,"1 to 2 hours",TRUE,"More than 2 hours")</f>
        <v>1 to 2 hours</v>
      </c>
      <c r="K74">
        <f>ROUND(calls[[#This Row],[Satisfaction Rating]],0)</f>
        <v>3</v>
      </c>
    </row>
    <row r="75" spans="1:11" x14ac:dyDescent="0.3">
      <c r="A75" s="4" t="s">
        <v>103</v>
      </c>
      <c r="B75" s="4" t="s">
        <v>83</v>
      </c>
      <c r="C75" s="4">
        <v>114</v>
      </c>
      <c r="D75" s="5" t="s">
        <v>31</v>
      </c>
      <c r="E75" s="6">
        <v>44956</v>
      </c>
      <c r="F75" s="4">
        <v>42</v>
      </c>
      <c r="G75" s="4">
        <v>2.6</v>
      </c>
      <c r="H75" s="4">
        <f>IF(MONTH(calls[[#This Row],[Date of Call]])&lt;=6,YEAR(calls[[#This Row],[Date of Call]]),YEAR(calls[[#This Row],[Date of Call]])+1)</f>
        <v>2023</v>
      </c>
      <c r="I75" t="str">
        <f>TEXT(calls[[#This Row],[Date of Call]],"DDDD")</f>
        <v>Monday</v>
      </c>
      <c r="J75" t="str" cm="1">
        <f t="array" ref="J75">_xlfn.IFS(calls[[#This Row],[Duration]]&lt;=10,"Under 10 mins",calls[[#This Row],[Duration]]&lt;=30,"10 to 30 mins",calls[[#This Row],[Duration]]&lt;=60,"30 to 60 mins",calls[[#This Row],[Duration]]&lt;=120,"1 to 2 hours",TRUE,"More than 2 hours")</f>
        <v>1 to 2 hours</v>
      </c>
      <c r="K75">
        <f>ROUND(calls[[#This Row],[Satisfaction Rating]],0)</f>
        <v>3</v>
      </c>
    </row>
    <row r="76" spans="1:11" x14ac:dyDescent="0.3">
      <c r="A76" s="1" t="s">
        <v>104</v>
      </c>
      <c r="B76" s="1" t="s">
        <v>16</v>
      </c>
      <c r="C76" s="1">
        <v>42</v>
      </c>
      <c r="D76" s="2" t="s">
        <v>22</v>
      </c>
      <c r="E76" s="3">
        <v>44956</v>
      </c>
      <c r="F76" s="1">
        <v>205</v>
      </c>
      <c r="G76" s="1">
        <v>3.6</v>
      </c>
      <c r="H76" s="4">
        <f>IF(MONTH(calls[[#This Row],[Date of Call]])&lt;=6,YEAR(calls[[#This Row],[Date of Call]]),YEAR(calls[[#This Row],[Date of Call]])+1)</f>
        <v>2023</v>
      </c>
      <c r="I76" t="str">
        <f>TEXT(calls[[#This Row],[Date of Call]],"DDDD")</f>
        <v>Monday</v>
      </c>
      <c r="J76" t="str" cm="1">
        <f t="array" ref="J76">_xlfn.IFS(calls[[#This Row],[Duration]]&lt;=10,"Under 10 mins",calls[[#This Row],[Duration]]&lt;=30,"10 to 30 mins",calls[[#This Row],[Duration]]&lt;=60,"30 to 60 mins",calls[[#This Row],[Duration]]&lt;=120,"1 to 2 hours",TRUE,"More than 2 hours")</f>
        <v>30 to 60 mins</v>
      </c>
      <c r="K76">
        <f>ROUND(calls[[#This Row],[Satisfaction Rating]],0)</f>
        <v>4</v>
      </c>
    </row>
    <row r="77" spans="1:11" x14ac:dyDescent="0.3">
      <c r="A77" s="4" t="s">
        <v>105</v>
      </c>
      <c r="B77" s="4" t="s">
        <v>21</v>
      </c>
      <c r="C77" s="4">
        <v>69</v>
      </c>
      <c r="D77" s="5" t="s">
        <v>31</v>
      </c>
      <c r="E77" s="6">
        <v>44956</v>
      </c>
      <c r="F77" s="4">
        <v>108</v>
      </c>
      <c r="G77" s="4">
        <v>3.3</v>
      </c>
      <c r="H77" s="4">
        <f>IF(MONTH(calls[[#This Row],[Date of Call]])&lt;=6,YEAR(calls[[#This Row],[Date of Call]]),YEAR(calls[[#This Row],[Date of Call]])+1)</f>
        <v>2023</v>
      </c>
      <c r="I77" t="str">
        <f>TEXT(calls[[#This Row],[Date of Call]],"DDDD")</f>
        <v>Monday</v>
      </c>
      <c r="J77" t="str" cm="1">
        <f t="array" ref="J77">_xlfn.IFS(calls[[#This Row],[Duration]]&lt;=10,"Under 10 mins",calls[[#This Row],[Duration]]&lt;=30,"10 to 30 mins",calls[[#This Row],[Duration]]&lt;=60,"30 to 60 mins",calls[[#This Row],[Duration]]&lt;=120,"1 to 2 hours",TRUE,"More than 2 hours")</f>
        <v>1 to 2 hours</v>
      </c>
      <c r="K77">
        <f>ROUND(calls[[#This Row],[Satisfaction Rating]],0)</f>
        <v>3</v>
      </c>
    </row>
    <row r="78" spans="1:11" x14ac:dyDescent="0.3">
      <c r="A78" s="1" t="s">
        <v>106</v>
      </c>
      <c r="B78" s="1" t="s">
        <v>30</v>
      </c>
      <c r="C78" s="1">
        <v>145</v>
      </c>
      <c r="D78" s="2" t="s">
        <v>17</v>
      </c>
      <c r="E78" s="3">
        <v>44956</v>
      </c>
      <c r="F78" s="1">
        <v>78</v>
      </c>
      <c r="G78" s="1">
        <v>1.9</v>
      </c>
      <c r="H78" s="4">
        <f>IF(MONTH(calls[[#This Row],[Date of Call]])&lt;=6,YEAR(calls[[#This Row],[Date of Call]]),YEAR(calls[[#This Row],[Date of Call]])+1)</f>
        <v>2023</v>
      </c>
      <c r="I78" t="str">
        <f>TEXT(calls[[#This Row],[Date of Call]],"DDDD")</f>
        <v>Monday</v>
      </c>
      <c r="J78" t="str" cm="1">
        <f t="array" ref="J78">_xlfn.IFS(calls[[#This Row],[Duration]]&lt;=10,"Under 10 mins",calls[[#This Row],[Duration]]&lt;=30,"10 to 30 mins",calls[[#This Row],[Duration]]&lt;=60,"30 to 60 mins",calls[[#This Row],[Duration]]&lt;=120,"1 to 2 hours",TRUE,"More than 2 hours")</f>
        <v>More than 2 hours</v>
      </c>
      <c r="K78">
        <f>ROUND(calls[[#This Row],[Satisfaction Rating]],0)</f>
        <v>2</v>
      </c>
    </row>
    <row r="79" spans="1:11" x14ac:dyDescent="0.3">
      <c r="A79" s="4" t="s">
        <v>107</v>
      </c>
      <c r="B79" s="4" t="s">
        <v>14</v>
      </c>
      <c r="C79" s="4">
        <v>43</v>
      </c>
      <c r="D79" s="5" t="s">
        <v>31</v>
      </c>
      <c r="E79" s="6">
        <v>44956</v>
      </c>
      <c r="F79" s="4">
        <v>23</v>
      </c>
      <c r="G79" s="4">
        <v>4.9000000000000004</v>
      </c>
      <c r="H79" s="4">
        <f>IF(MONTH(calls[[#This Row],[Date of Call]])&lt;=6,YEAR(calls[[#This Row],[Date of Call]]),YEAR(calls[[#This Row],[Date of Call]])+1)</f>
        <v>2023</v>
      </c>
      <c r="I79" t="str">
        <f>TEXT(calls[[#This Row],[Date of Call]],"DDDD")</f>
        <v>Monday</v>
      </c>
      <c r="J79" t="str" cm="1">
        <f t="array" ref="J79">_xlfn.IFS(calls[[#This Row],[Duration]]&lt;=10,"Under 10 mins",calls[[#This Row],[Duration]]&lt;=30,"10 to 30 mins",calls[[#This Row],[Duration]]&lt;=60,"30 to 60 mins",calls[[#This Row],[Duration]]&lt;=120,"1 to 2 hours",TRUE,"More than 2 hours")</f>
        <v>30 to 60 mins</v>
      </c>
      <c r="K79">
        <f>ROUND(calls[[#This Row],[Satisfaction Rating]],0)</f>
        <v>5</v>
      </c>
    </row>
    <row r="80" spans="1:11" x14ac:dyDescent="0.3">
      <c r="A80" s="1" t="s">
        <v>108</v>
      </c>
      <c r="B80" s="1" t="s">
        <v>21</v>
      </c>
      <c r="C80" s="1">
        <v>62</v>
      </c>
      <c r="D80" s="2" t="s">
        <v>12</v>
      </c>
      <c r="E80" s="3">
        <v>44957</v>
      </c>
      <c r="F80" s="1">
        <v>99</v>
      </c>
      <c r="G80" s="1">
        <v>3.6</v>
      </c>
      <c r="H80" s="4">
        <f>IF(MONTH(calls[[#This Row],[Date of Call]])&lt;=6,YEAR(calls[[#This Row],[Date of Call]]),YEAR(calls[[#This Row],[Date of Call]])+1)</f>
        <v>2023</v>
      </c>
      <c r="I80" t="str">
        <f>TEXT(calls[[#This Row],[Date of Call]],"DDDD")</f>
        <v>Tuesday</v>
      </c>
      <c r="J80" t="str" cm="1">
        <f t="array" ref="J80">_xlfn.IFS(calls[[#This Row],[Duration]]&lt;=10,"Under 10 mins",calls[[#This Row],[Duration]]&lt;=30,"10 to 30 mins",calls[[#This Row],[Duration]]&lt;=60,"30 to 60 mins",calls[[#This Row],[Duration]]&lt;=120,"1 to 2 hours",TRUE,"More than 2 hours")</f>
        <v>1 to 2 hours</v>
      </c>
      <c r="K80">
        <f>ROUND(calls[[#This Row],[Satisfaction Rating]],0)</f>
        <v>4</v>
      </c>
    </row>
    <row r="81" spans="1:11" x14ac:dyDescent="0.3">
      <c r="A81" s="4" t="s">
        <v>109</v>
      </c>
      <c r="B81" s="4" t="s">
        <v>42</v>
      </c>
      <c r="C81" s="4">
        <v>79</v>
      </c>
      <c r="D81" s="5" t="s">
        <v>31</v>
      </c>
      <c r="E81" s="6">
        <v>44958</v>
      </c>
      <c r="F81" s="4">
        <v>148</v>
      </c>
      <c r="G81" s="4">
        <v>4.5</v>
      </c>
      <c r="H81" s="4">
        <f>IF(MONTH(calls[[#This Row],[Date of Call]])&lt;=6,YEAR(calls[[#This Row],[Date of Call]]),YEAR(calls[[#This Row],[Date of Call]])+1)</f>
        <v>2023</v>
      </c>
      <c r="I81" t="str">
        <f>TEXT(calls[[#This Row],[Date of Call]],"DDDD")</f>
        <v>Wednesday</v>
      </c>
      <c r="J81" t="str" cm="1">
        <f t="array" ref="J81">_xlfn.IFS(calls[[#This Row],[Duration]]&lt;=10,"Under 10 mins",calls[[#This Row],[Duration]]&lt;=30,"10 to 30 mins",calls[[#This Row],[Duration]]&lt;=60,"30 to 60 mins",calls[[#This Row],[Duration]]&lt;=120,"1 to 2 hours",TRUE,"More than 2 hours")</f>
        <v>1 to 2 hours</v>
      </c>
      <c r="K81">
        <f>ROUND(calls[[#This Row],[Satisfaction Rating]],0)</f>
        <v>5</v>
      </c>
    </row>
    <row r="82" spans="1:11" x14ac:dyDescent="0.3">
      <c r="A82" s="1" t="s">
        <v>110</v>
      </c>
      <c r="B82" s="1" t="s">
        <v>30</v>
      </c>
      <c r="C82" s="1">
        <v>45</v>
      </c>
      <c r="D82" s="2" t="s">
        <v>27</v>
      </c>
      <c r="E82" s="3">
        <v>44958</v>
      </c>
      <c r="F82" s="1">
        <v>34</v>
      </c>
      <c r="G82" s="1">
        <v>3.7</v>
      </c>
      <c r="H82" s="4">
        <f>IF(MONTH(calls[[#This Row],[Date of Call]])&lt;=6,YEAR(calls[[#This Row],[Date of Call]]),YEAR(calls[[#This Row],[Date of Call]])+1)</f>
        <v>2023</v>
      </c>
      <c r="I82" t="str">
        <f>TEXT(calls[[#This Row],[Date of Call]],"DDDD")</f>
        <v>Wednesday</v>
      </c>
      <c r="J82" t="str" cm="1">
        <f t="array" ref="J82">_xlfn.IFS(calls[[#This Row],[Duration]]&lt;=10,"Under 10 mins",calls[[#This Row],[Duration]]&lt;=30,"10 to 30 mins",calls[[#This Row],[Duration]]&lt;=60,"30 to 60 mins",calls[[#This Row],[Duration]]&lt;=120,"1 to 2 hours",TRUE,"More than 2 hours")</f>
        <v>30 to 60 mins</v>
      </c>
      <c r="K82">
        <f>ROUND(calls[[#This Row],[Satisfaction Rating]],0)</f>
        <v>4</v>
      </c>
    </row>
    <row r="83" spans="1:11" x14ac:dyDescent="0.3">
      <c r="A83" s="4" t="s">
        <v>111</v>
      </c>
      <c r="B83" s="4" t="s">
        <v>21</v>
      </c>
      <c r="C83" s="4">
        <v>137</v>
      </c>
      <c r="D83" s="5" t="s">
        <v>31</v>
      </c>
      <c r="E83" s="6">
        <v>44958</v>
      </c>
      <c r="F83" s="4">
        <v>86</v>
      </c>
      <c r="G83" s="4">
        <v>4.8</v>
      </c>
      <c r="H83" s="4">
        <f>IF(MONTH(calls[[#This Row],[Date of Call]])&lt;=6,YEAR(calls[[#This Row],[Date of Call]]),YEAR(calls[[#This Row],[Date of Call]])+1)</f>
        <v>2023</v>
      </c>
      <c r="I83" t="str">
        <f>TEXT(calls[[#This Row],[Date of Call]],"DDDD")</f>
        <v>Wednesday</v>
      </c>
      <c r="J83" t="str" cm="1">
        <f t="array" ref="J83">_xlfn.IFS(calls[[#This Row],[Duration]]&lt;=10,"Under 10 mins",calls[[#This Row],[Duration]]&lt;=30,"10 to 30 mins",calls[[#This Row],[Duration]]&lt;=60,"30 to 60 mins",calls[[#This Row],[Duration]]&lt;=120,"1 to 2 hours",TRUE,"More than 2 hours")</f>
        <v>More than 2 hours</v>
      </c>
      <c r="K83">
        <f>ROUND(calls[[#This Row],[Satisfaction Rating]],0)</f>
        <v>5</v>
      </c>
    </row>
    <row r="84" spans="1:11" x14ac:dyDescent="0.3">
      <c r="A84" s="1" t="s">
        <v>112</v>
      </c>
      <c r="B84" s="1" t="s">
        <v>83</v>
      </c>
      <c r="C84" s="1">
        <v>109</v>
      </c>
      <c r="D84" s="2" t="s">
        <v>12</v>
      </c>
      <c r="E84" s="3">
        <v>44958</v>
      </c>
      <c r="F84" s="1">
        <v>105</v>
      </c>
      <c r="G84" s="1">
        <v>3.3</v>
      </c>
      <c r="H84" s="4">
        <f>IF(MONTH(calls[[#This Row],[Date of Call]])&lt;=6,YEAR(calls[[#This Row],[Date of Call]]),YEAR(calls[[#This Row],[Date of Call]])+1)</f>
        <v>2023</v>
      </c>
      <c r="I84" t="str">
        <f>TEXT(calls[[#This Row],[Date of Call]],"DDDD")</f>
        <v>Wednesday</v>
      </c>
      <c r="J84" t="str" cm="1">
        <f t="array" ref="J84">_xlfn.IFS(calls[[#This Row],[Duration]]&lt;=10,"Under 10 mins",calls[[#This Row],[Duration]]&lt;=30,"10 to 30 mins",calls[[#This Row],[Duration]]&lt;=60,"30 to 60 mins",calls[[#This Row],[Duration]]&lt;=120,"1 to 2 hours",TRUE,"More than 2 hours")</f>
        <v>1 to 2 hours</v>
      </c>
      <c r="K84">
        <f>ROUND(calls[[#This Row],[Satisfaction Rating]],0)</f>
        <v>3</v>
      </c>
    </row>
    <row r="85" spans="1:11" x14ac:dyDescent="0.3">
      <c r="A85" s="4" t="s">
        <v>113</v>
      </c>
      <c r="B85" s="4" t="s">
        <v>14</v>
      </c>
      <c r="C85" s="4">
        <v>78</v>
      </c>
      <c r="D85" s="5" t="s">
        <v>12</v>
      </c>
      <c r="E85" s="6">
        <v>44958</v>
      </c>
      <c r="F85" s="4">
        <v>62</v>
      </c>
      <c r="G85" s="4">
        <v>3.1</v>
      </c>
      <c r="H85" s="4">
        <f>IF(MONTH(calls[[#This Row],[Date of Call]])&lt;=6,YEAR(calls[[#This Row],[Date of Call]]),YEAR(calls[[#This Row],[Date of Call]])+1)</f>
        <v>2023</v>
      </c>
      <c r="I85" t="str">
        <f>TEXT(calls[[#This Row],[Date of Call]],"DDDD")</f>
        <v>Wednesday</v>
      </c>
      <c r="J85" t="str" cm="1">
        <f t="array" ref="J85">_xlfn.IFS(calls[[#This Row],[Duration]]&lt;=10,"Under 10 mins",calls[[#This Row],[Duration]]&lt;=30,"10 to 30 mins",calls[[#This Row],[Duration]]&lt;=60,"30 to 60 mins",calls[[#This Row],[Duration]]&lt;=120,"1 to 2 hours",TRUE,"More than 2 hours")</f>
        <v>1 to 2 hours</v>
      </c>
      <c r="K85">
        <f>ROUND(calls[[#This Row],[Satisfaction Rating]],0)</f>
        <v>3</v>
      </c>
    </row>
    <row r="86" spans="1:11" x14ac:dyDescent="0.3">
      <c r="A86" s="1" t="s">
        <v>114</v>
      </c>
      <c r="B86" s="1" t="s">
        <v>21</v>
      </c>
      <c r="C86" s="1">
        <v>137</v>
      </c>
      <c r="D86" s="2" t="s">
        <v>27</v>
      </c>
      <c r="E86" s="3">
        <v>44958</v>
      </c>
      <c r="F86" s="1">
        <v>90</v>
      </c>
      <c r="G86" s="1">
        <v>4.0999999999999996</v>
      </c>
      <c r="H86" s="4">
        <f>IF(MONTH(calls[[#This Row],[Date of Call]])&lt;=6,YEAR(calls[[#This Row],[Date of Call]]),YEAR(calls[[#This Row],[Date of Call]])+1)</f>
        <v>2023</v>
      </c>
      <c r="I86" t="str">
        <f>TEXT(calls[[#This Row],[Date of Call]],"DDDD")</f>
        <v>Wednesday</v>
      </c>
      <c r="J86" t="str" cm="1">
        <f t="array" ref="J86">_xlfn.IFS(calls[[#This Row],[Duration]]&lt;=10,"Under 10 mins",calls[[#This Row],[Duration]]&lt;=30,"10 to 30 mins",calls[[#This Row],[Duration]]&lt;=60,"30 to 60 mins",calls[[#This Row],[Duration]]&lt;=120,"1 to 2 hours",TRUE,"More than 2 hours")</f>
        <v>More than 2 hours</v>
      </c>
      <c r="K86">
        <f>ROUND(calls[[#This Row],[Satisfaction Rating]],0)</f>
        <v>4</v>
      </c>
    </row>
    <row r="87" spans="1:11" x14ac:dyDescent="0.3">
      <c r="A87" s="4" t="s">
        <v>115</v>
      </c>
      <c r="B87" s="4" t="s">
        <v>19</v>
      </c>
      <c r="C87" s="4">
        <v>99</v>
      </c>
      <c r="D87" s="5" t="s">
        <v>12</v>
      </c>
      <c r="E87" s="6">
        <v>44959</v>
      </c>
      <c r="F87" s="4">
        <v>112</v>
      </c>
      <c r="G87" s="4">
        <v>4.9000000000000004</v>
      </c>
      <c r="H87" s="4">
        <f>IF(MONTH(calls[[#This Row],[Date of Call]])&lt;=6,YEAR(calls[[#This Row],[Date of Call]]),YEAR(calls[[#This Row],[Date of Call]])+1)</f>
        <v>2023</v>
      </c>
      <c r="I87" t="str">
        <f>TEXT(calls[[#This Row],[Date of Call]],"DDDD")</f>
        <v>Thursday</v>
      </c>
      <c r="J87" t="str" cm="1">
        <f t="array" ref="J87">_xlfn.IFS(calls[[#This Row],[Duration]]&lt;=10,"Under 10 mins",calls[[#This Row],[Duration]]&lt;=30,"10 to 30 mins",calls[[#This Row],[Duration]]&lt;=60,"30 to 60 mins",calls[[#This Row],[Duration]]&lt;=120,"1 to 2 hours",TRUE,"More than 2 hours")</f>
        <v>1 to 2 hours</v>
      </c>
      <c r="K87">
        <f>ROUND(calls[[#This Row],[Satisfaction Rating]],0)</f>
        <v>5</v>
      </c>
    </row>
    <row r="88" spans="1:11" x14ac:dyDescent="0.3">
      <c r="A88" s="1" t="s">
        <v>116</v>
      </c>
      <c r="B88" s="1" t="s">
        <v>50</v>
      </c>
      <c r="C88" s="1">
        <v>100</v>
      </c>
      <c r="D88" s="2" t="s">
        <v>12</v>
      </c>
      <c r="E88" s="3">
        <v>44959</v>
      </c>
      <c r="F88" s="1">
        <v>135</v>
      </c>
      <c r="G88" s="1">
        <v>4</v>
      </c>
      <c r="H88" s="4">
        <f>IF(MONTH(calls[[#This Row],[Date of Call]])&lt;=6,YEAR(calls[[#This Row],[Date of Call]]),YEAR(calls[[#This Row],[Date of Call]])+1)</f>
        <v>2023</v>
      </c>
      <c r="I88" t="str">
        <f>TEXT(calls[[#This Row],[Date of Call]],"DDDD")</f>
        <v>Thursday</v>
      </c>
      <c r="J88" t="str" cm="1">
        <f t="array" ref="J88">_xlfn.IFS(calls[[#This Row],[Duration]]&lt;=10,"Under 10 mins",calls[[#This Row],[Duration]]&lt;=30,"10 to 30 mins",calls[[#This Row],[Duration]]&lt;=60,"30 to 60 mins",calls[[#This Row],[Duration]]&lt;=120,"1 to 2 hours",TRUE,"More than 2 hours")</f>
        <v>1 to 2 hours</v>
      </c>
      <c r="K88">
        <f>ROUND(calls[[#This Row],[Satisfaction Rating]],0)</f>
        <v>4</v>
      </c>
    </row>
    <row r="89" spans="1:11" x14ac:dyDescent="0.3">
      <c r="A89" s="4" t="s">
        <v>117</v>
      </c>
      <c r="B89" s="4" t="s">
        <v>14</v>
      </c>
      <c r="C89" s="4">
        <v>47</v>
      </c>
      <c r="D89" s="5" t="s">
        <v>17</v>
      </c>
      <c r="E89" s="6">
        <v>44959</v>
      </c>
      <c r="F89" s="4">
        <v>34</v>
      </c>
      <c r="G89" s="4">
        <v>2.1</v>
      </c>
      <c r="H89" s="4">
        <f>IF(MONTH(calls[[#This Row],[Date of Call]])&lt;=6,YEAR(calls[[#This Row],[Date of Call]]),YEAR(calls[[#This Row],[Date of Call]])+1)</f>
        <v>2023</v>
      </c>
      <c r="I89" t="str">
        <f>TEXT(calls[[#This Row],[Date of Call]],"DDDD")</f>
        <v>Thursday</v>
      </c>
      <c r="J89" t="str" cm="1">
        <f t="array" ref="J89">_xlfn.IFS(calls[[#This Row],[Duration]]&lt;=10,"Under 10 mins",calls[[#This Row],[Duration]]&lt;=30,"10 to 30 mins",calls[[#This Row],[Duration]]&lt;=60,"30 to 60 mins",calls[[#This Row],[Duration]]&lt;=120,"1 to 2 hours",TRUE,"More than 2 hours")</f>
        <v>30 to 60 mins</v>
      </c>
      <c r="K89">
        <f>ROUND(calls[[#This Row],[Satisfaction Rating]],0)</f>
        <v>2</v>
      </c>
    </row>
    <row r="90" spans="1:11" x14ac:dyDescent="0.3">
      <c r="A90" s="1" t="s">
        <v>118</v>
      </c>
      <c r="B90" s="1" t="s">
        <v>83</v>
      </c>
      <c r="C90" s="1">
        <v>87</v>
      </c>
      <c r="D90" s="2" t="s">
        <v>22</v>
      </c>
      <c r="E90" s="3">
        <v>44959</v>
      </c>
      <c r="F90" s="1">
        <v>155</v>
      </c>
      <c r="G90" s="1">
        <v>4.5</v>
      </c>
      <c r="H90" s="4">
        <f>IF(MONTH(calls[[#This Row],[Date of Call]])&lt;=6,YEAR(calls[[#This Row],[Date of Call]]),YEAR(calls[[#This Row],[Date of Call]])+1)</f>
        <v>2023</v>
      </c>
      <c r="I90" t="str">
        <f>TEXT(calls[[#This Row],[Date of Call]],"DDDD")</f>
        <v>Thursday</v>
      </c>
      <c r="J90" t="str" cm="1">
        <f t="array" ref="J90">_xlfn.IFS(calls[[#This Row],[Duration]]&lt;=10,"Under 10 mins",calls[[#This Row],[Duration]]&lt;=30,"10 to 30 mins",calls[[#This Row],[Duration]]&lt;=60,"30 to 60 mins",calls[[#This Row],[Duration]]&lt;=120,"1 to 2 hours",TRUE,"More than 2 hours")</f>
        <v>1 to 2 hours</v>
      </c>
      <c r="K90">
        <f>ROUND(calls[[#This Row],[Satisfaction Rating]],0)</f>
        <v>5</v>
      </c>
    </row>
    <row r="91" spans="1:11" x14ac:dyDescent="0.3">
      <c r="A91" s="4" t="s">
        <v>119</v>
      </c>
      <c r="B91" s="4" t="s">
        <v>19</v>
      </c>
      <c r="C91" s="4">
        <v>143</v>
      </c>
      <c r="D91" s="5" t="s">
        <v>22</v>
      </c>
      <c r="E91" s="6">
        <v>44961</v>
      </c>
      <c r="F91" s="4">
        <v>124</v>
      </c>
      <c r="G91" s="4">
        <v>4.9000000000000004</v>
      </c>
      <c r="H91" s="4">
        <f>IF(MONTH(calls[[#This Row],[Date of Call]])&lt;=6,YEAR(calls[[#This Row],[Date of Call]]),YEAR(calls[[#This Row],[Date of Call]])+1)</f>
        <v>2023</v>
      </c>
      <c r="I91" t="str">
        <f>TEXT(calls[[#This Row],[Date of Call]],"DDDD")</f>
        <v>Saturday</v>
      </c>
      <c r="J91" t="str" cm="1">
        <f t="array" ref="J91">_xlfn.IFS(calls[[#This Row],[Duration]]&lt;=10,"Under 10 mins",calls[[#This Row],[Duration]]&lt;=30,"10 to 30 mins",calls[[#This Row],[Duration]]&lt;=60,"30 to 60 mins",calls[[#This Row],[Duration]]&lt;=120,"1 to 2 hours",TRUE,"More than 2 hours")</f>
        <v>More than 2 hours</v>
      </c>
      <c r="K91">
        <f>ROUND(calls[[#This Row],[Satisfaction Rating]],0)</f>
        <v>5</v>
      </c>
    </row>
    <row r="92" spans="1:11" x14ac:dyDescent="0.3">
      <c r="A92" s="1" t="s">
        <v>120</v>
      </c>
      <c r="B92" s="1" t="s">
        <v>50</v>
      </c>
      <c r="C92" s="1">
        <v>84</v>
      </c>
      <c r="D92" s="2" t="s">
        <v>12</v>
      </c>
      <c r="E92" s="3">
        <v>44961</v>
      </c>
      <c r="F92" s="1">
        <v>195</v>
      </c>
      <c r="G92" s="1">
        <v>4.0999999999999996</v>
      </c>
      <c r="H92" s="4">
        <f>IF(MONTH(calls[[#This Row],[Date of Call]])&lt;=6,YEAR(calls[[#This Row],[Date of Call]]),YEAR(calls[[#This Row],[Date of Call]])+1)</f>
        <v>2023</v>
      </c>
      <c r="I92" t="str">
        <f>TEXT(calls[[#This Row],[Date of Call]],"DDDD")</f>
        <v>Saturday</v>
      </c>
      <c r="J92" t="str" cm="1">
        <f t="array" ref="J92">_xlfn.IFS(calls[[#This Row],[Duration]]&lt;=10,"Under 10 mins",calls[[#This Row],[Duration]]&lt;=30,"10 to 30 mins",calls[[#This Row],[Duration]]&lt;=60,"30 to 60 mins",calls[[#This Row],[Duration]]&lt;=120,"1 to 2 hours",TRUE,"More than 2 hours")</f>
        <v>1 to 2 hours</v>
      </c>
      <c r="K92">
        <f>ROUND(calls[[#This Row],[Satisfaction Rating]],0)</f>
        <v>4</v>
      </c>
    </row>
    <row r="93" spans="1:11" x14ac:dyDescent="0.3">
      <c r="A93" s="4" t="s">
        <v>121</v>
      </c>
      <c r="B93" s="4" t="s">
        <v>63</v>
      </c>
      <c r="C93" s="4">
        <v>55</v>
      </c>
      <c r="D93" s="5" t="s">
        <v>22</v>
      </c>
      <c r="E93" s="6">
        <v>44962</v>
      </c>
      <c r="F93" s="4">
        <v>78</v>
      </c>
      <c r="G93" s="4">
        <v>4.5</v>
      </c>
      <c r="H93" s="4">
        <f>IF(MONTH(calls[[#This Row],[Date of Call]])&lt;=6,YEAR(calls[[#This Row],[Date of Call]]),YEAR(calls[[#This Row],[Date of Call]])+1)</f>
        <v>2023</v>
      </c>
      <c r="I93" t="str">
        <f>TEXT(calls[[#This Row],[Date of Call]],"DDDD")</f>
        <v>Sunday</v>
      </c>
      <c r="J93" t="str" cm="1">
        <f t="array" ref="J93">_xlfn.IFS(calls[[#This Row],[Duration]]&lt;=10,"Under 10 mins",calls[[#This Row],[Duration]]&lt;=30,"10 to 30 mins",calls[[#This Row],[Duration]]&lt;=60,"30 to 60 mins",calls[[#This Row],[Duration]]&lt;=120,"1 to 2 hours",TRUE,"More than 2 hours")</f>
        <v>30 to 60 mins</v>
      </c>
      <c r="K93">
        <f>ROUND(calls[[#This Row],[Satisfaction Rating]],0)</f>
        <v>5</v>
      </c>
    </row>
    <row r="94" spans="1:11" x14ac:dyDescent="0.3">
      <c r="A94" s="1" t="s">
        <v>122</v>
      </c>
      <c r="B94" s="1" t="s">
        <v>25</v>
      </c>
      <c r="C94" s="1">
        <v>135</v>
      </c>
      <c r="D94" s="2" t="s">
        <v>27</v>
      </c>
      <c r="E94" s="3">
        <v>44964</v>
      </c>
      <c r="F94" s="1">
        <v>35</v>
      </c>
      <c r="G94" s="1">
        <v>4.8</v>
      </c>
      <c r="H94" s="4">
        <f>IF(MONTH(calls[[#This Row],[Date of Call]])&lt;=6,YEAR(calls[[#This Row],[Date of Call]]),YEAR(calls[[#This Row],[Date of Call]])+1)</f>
        <v>2023</v>
      </c>
      <c r="I94" t="str">
        <f>TEXT(calls[[#This Row],[Date of Call]],"DDDD")</f>
        <v>Tuesday</v>
      </c>
      <c r="J94" t="str" cm="1">
        <f t="array" ref="J94">_xlfn.IFS(calls[[#This Row],[Duration]]&lt;=10,"Under 10 mins",calls[[#This Row],[Duration]]&lt;=30,"10 to 30 mins",calls[[#This Row],[Duration]]&lt;=60,"30 to 60 mins",calls[[#This Row],[Duration]]&lt;=120,"1 to 2 hours",TRUE,"More than 2 hours")</f>
        <v>More than 2 hours</v>
      </c>
      <c r="K94">
        <f>ROUND(calls[[#This Row],[Satisfaction Rating]],0)</f>
        <v>5</v>
      </c>
    </row>
    <row r="95" spans="1:11" x14ac:dyDescent="0.3">
      <c r="A95" s="4" t="s">
        <v>123</v>
      </c>
      <c r="B95" s="4" t="s">
        <v>53</v>
      </c>
      <c r="C95" s="4">
        <v>152</v>
      </c>
      <c r="D95" s="5" t="s">
        <v>17</v>
      </c>
      <c r="E95" s="6">
        <v>44964</v>
      </c>
      <c r="F95" s="4">
        <v>123</v>
      </c>
      <c r="G95" s="4">
        <v>4.5999999999999996</v>
      </c>
      <c r="H95" s="4">
        <f>IF(MONTH(calls[[#This Row],[Date of Call]])&lt;=6,YEAR(calls[[#This Row],[Date of Call]]),YEAR(calls[[#This Row],[Date of Call]])+1)</f>
        <v>2023</v>
      </c>
      <c r="I95" t="str">
        <f>TEXT(calls[[#This Row],[Date of Call]],"DDDD")</f>
        <v>Tuesday</v>
      </c>
      <c r="J95" t="str" cm="1">
        <f t="array" ref="J95">_xlfn.IFS(calls[[#This Row],[Duration]]&lt;=10,"Under 10 mins",calls[[#This Row],[Duration]]&lt;=30,"10 to 30 mins",calls[[#This Row],[Duration]]&lt;=60,"30 to 60 mins",calls[[#This Row],[Duration]]&lt;=120,"1 to 2 hours",TRUE,"More than 2 hours")</f>
        <v>More than 2 hours</v>
      </c>
      <c r="K95">
        <f>ROUND(calls[[#This Row],[Satisfaction Rating]],0)</f>
        <v>5</v>
      </c>
    </row>
    <row r="96" spans="1:11" x14ac:dyDescent="0.3">
      <c r="A96" s="1" t="s">
        <v>124</v>
      </c>
      <c r="B96" s="1" t="s">
        <v>16</v>
      </c>
      <c r="C96" s="1">
        <v>132</v>
      </c>
      <c r="D96" s="2" t="s">
        <v>17</v>
      </c>
      <c r="E96" s="3">
        <v>44964</v>
      </c>
      <c r="F96" s="1">
        <v>43</v>
      </c>
      <c r="G96" s="1">
        <v>4.5999999999999996</v>
      </c>
      <c r="H96" s="4">
        <f>IF(MONTH(calls[[#This Row],[Date of Call]])&lt;=6,YEAR(calls[[#This Row],[Date of Call]]),YEAR(calls[[#This Row],[Date of Call]])+1)</f>
        <v>2023</v>
      </c>
      <c r="I96" t="str">
        <f>TEXT(calls[[#This Row],[Date of Call]],"DDDD")</f>
        <v>Tuesday</v>
      </c>
      <c r="J96" t="str" cm="1">
        <f t="array" ref="J96">_xlfn.IFS(calls[[#This Row],[Duration]]&lt;=10,"Under 10 mins",calls[[#This Row],[Duration]]&lt;=30,"10 to 30 mins",calls[[#This Row],[Duration]]&lt;=60,"30 to 60 mins",calls[[#This Row],[Duration]]&lt;=120,"1 to 2 hours",TRUE,"More than 2 hours")</f>
        <v>More than 2 hours</v>
      </c>
      <c r="K96">
        <f>ROUND(calls[[#This Row],[Satisfaction Rating]],0)</f>
        <v>5</v>
      </c>
    </row>
    <row r="97" spans="1:11" x14ac:dyDescent="0.3">
      <c r="A97" s="4" t="s">
        <v>125</v>
      </c>
      <c r="B97" s="4" t="s">
        <v>45</v>
      </c>
      <c r="C97" s="4">
        <v>60</v>
      </c>
      <c r="D97" s="5" t="s">
        <v>12</v>
      </c>
      <c r="E97" s="6">
        <v>44965</v>
      </c>
      <c r="F97" s="4">
        <v>69</v>
      </c>
      <c r="G97" s="4">
        <v>4.3</v>
      </c>
      <c r="H97" s="4">
        <f>IF(MONTH(calls[[#This Row],[Date of Call]])&lt;=6,YEAR(calls[[#This Row],[Date of Call]]),YEAR(calls[[#This Row],[Date of Call]])+1)</f>
        <v>2023</v>
      </c>
      <c r="I97" t="str">
        <f>TEXT(calls[[#This Row],[Date of Call]],"DDDD")</f>
        <v>Wednesday</v>
      </c>
      <c r="J97" t="str" cm="1">
        <f t="array" ref="J97">_xlfn.IFS(calls[[#This Row],[Duration]]&lt;=10,"Under 10 mins",calls[[#This Row],[Duration]]&lt;=30,"10 to 30 mins",calls[[#This Row],[Duration]]&lt;=60,"30 to 60 mins",calls[[#This Row],[Duration]]&lt;=120,"1 to 2 hours",TRUE,"More than 2 hours")</f>
        <v>30 to 60 mins</v>
      </c>
      <c r="K97">
        <f>ROUND(calls[[#This Row],[Satisfaction Rating]],0)</f>
        <v>4</v>
      </c>
    </row>
    <row r="98" spans="1:11" x14ac:dyDescent="0.3">
      <c r="A98" s="1" t="s">
        <v>126</v>
      </c>
      <c r="B98" s="1" t="s">
        <v>53</v>
      </c>
      <c r="C98" s="1">
        <v>95</v>
      </c>
      <c r="D98" s="2" t="s">
        <v>17</v>
      </c>
      <c r="E98" s="3">
        <v>44965</v>
      </c>
      <c r="F98" s="1">
        <v>130</v>
      </c>
      <c r="G98" s="1">
        <v>5</v>
      </c>
      <c r="H98" s="4">
        <f>IF(MONTH(calls[[#This Row],[Date of Call]])&lt;=6,YEAR(calls[[#This Row],[Date of Call]]),YEAR(calls[[#This Row],[Date of Call]])+1)</f>
        <v>2023</v>
      </c>
      <c r="I98" t="str">
        <f>TEXT(calls[[#This Row],[Date of Call]],"DDDD")</f>
        <v>Wednesday</v>
      </c>
      <c r="J98" t="str" cm="1">
        <f t="array" ref="J98">_xlfn.IFS(calls[[#This Row],[Duration]]&lt;=10,"Under 10 mins",calls[[#This Row],[Duration]]&lt;=30,"10 to 30 mins",calls[[#This Row],[Duration]]&lt;=60,"30 to 60 mins",calls[[#This Row],[Duration]]&lt;=120,"1 to 2 hours",TRUE,"More than 2 hours")</f>
        <v>1 to 2 hours</v>
      </c>
      <c r="K98">
        <f>ROUND(calls[[#This Row],[Satisfaction Rating]],0)</f>
        <v>5</v>
      </c>
    </row>
    <row r="99" spans="1:11" x14ac:dyDescent="0.3">
      <c r="A99" s="4" t="s">
        <v>127</v>
      </c>
      <c r="B99" s="4" t="s">
        <v>11</v>
      </c>
      <c r="C99" s="4">
        <v>96</v>
      </c>
      <c r="D99" s="5" t="s">
        <v>31</v>
      </c>
      <c r="E99" s="6">
        <v>44965</v>
      </c>
      <c r="F99" s="4">
        <v>120</v>
      </c>
      <c r="G99" s="4">
        <v>4</v>
      </c>
      <c r="H99" s="4">
        <f>IF(MONTH(calls[[#This Row],[Date of Call]])&lt;=6,YEAR(calls[[#This Row],[Date of Call]]),YEAR(calls[[#This Row],[Date of Call]])+1)</f>
        <v>2023</v>
      </c>
      <c r="I99" t="str">
        <f>TEXT(calls[[#This Row],[Date of Call]],"DDDD")</f>
        <v>Wednesday</v>
      </c>
      <c r="J99" t="str" cm="1">
        <f t="array" ref="J99">_xlfn.IFS(calls[[#This Row],[Duration]]&lt;=10,"Under 10 mins",calls[[#This Row],[Duration]]&lt;=30,"10 to 30 mins",calls[[#This Row],[Duration]]&lt;=60,"30 to 60 mins",calls[[#This Row],[Duration]]&lt;=120,"1 to 2 hours",TRUE,"More than 2 hours")</f>
        <v>1 to 2 hours</v>
      </c>
      <c r="K99">
        <f>ROUND(calls[[#This Row],[Satisfaction Rating]],0)</f>
        <v>4</v>
      </c>
    </row>
    <row r="100" spans="1:11" x14ac:dyDescent="0.3">
      <c r="A100" s="1" t="s">
        <v>128</v>
      </c>
      <c r="B100" s="1" t="s">
        <v>63</v>
      </c>
      <c r="C100" s="1">
        <v>45</v>
      </c>
      <c r="D100" s="2" t="s">
        <v>12</v>
      </c>
      <c r="E100" s="3">
        <v>44966</v>
      </c>
      <c r="F100" s="1">
        <v>84</v>
      </c>
      <c r="G100" s="1">
        <v>4.5999999999999996</v>
      </c>
      <c r="H100" s="4">
        <f>IF(MONTH(calls[[#This Row],[Date of Call]])&lt;=6,YEAR(calls[[#This Row],[Date of Call]]),YEAR(calls[[#This Row],[Date of Call]])+1)</f>
        <v>2023</v>
      </c>
      <c r="I100" t="str">
        <f>TEXT(calls[[#This Row],[Date of Call]],"DDDD")</f>
        <v>Thursday</v>
      </c>
      <c r="J100" t="str" cm="1">
        <f t="array" ref="J100">_xlfn.IFS(calls[[#This Row],[Duration]]&lt;=10,"Under 10 mins",calls[[#This Row],[Duration]]&lt;=30,"10 to 30 mins",calls[[#This Row],[Duration]]&lt;=60,"30 to 60 mins",calls[[#This Row],[Duration]]&lt;=120,"1 to 2 hours",TRUE,"More than 2 hours")</f>
        <v>30 to 60 mins</v>
      </c>
      <c r="K100">
        <f>ROUND(calls[[#This Row],[Satisfaction Rating]],0)</f>
        <v>5</v>
      </c>
    </row>
    <row r="101" spans="1:11" x14ac:dyDescent="0.3">
      <c r="A101" s="4" t="s">
        <v>129</v>
      </c>
      <c r="B101" s="4" t="s">
        <v>11</v>
      </c>
      <c r="C101" s="4">
        <v>132</v>
      </c>
      <c r="D101" s="5" t="s">
        <v>31</v>
      </c>
      <c r="E101" s="6">
        <v>44967</v>
      </c>
      <c r="F101" s="4">
        <v>112</v>
      </c>
      <c r="G101" s="4">
        <v>4.5</v>
      </c>
      <c r="H101" s="4">
        <f>IF(MONTH(calls[[#This Row],[Date of Call]])&lt;=6,YEAR(calls[[#This Row],[Date of Call]]),YEAR(calls[[#This Row],[Date of Call]])+1)</f>
        <v>2023</v>
      </c>
      <c r="I101" t="str">
        <f>TEXT(calls[[#This Row],[Date of Call]],"DDDD")</f>
        <v>Friday</v>
      </c>
      <c r="J101" t="str" cm="1">
        <f t="array" ref="J101">_xlfn.IFS(calls[[#This Row],[Duration]]&lt;=10,"Under 10 mins",calls[[#This Row],[Duration]]&lt;=30,"10 to 30 mins",calls[[#This Row],[Duration]]&lt;=60,"30 to 60 mins",calls[[#This Row],[Duration]]&lt;=120,"1 to 2 hours",TRUE,"More than 2 hours")</f>
        <v>More than 2 hours</v>
      </c>
      <c r="K101">
        <f>ROUND(calls[[#This Row],[Satisfaction Rating]],0)</f>
        <v>5</v>
      </c>
    </row>
    <row r="102" spans="1:11" x14ac:dyDescent="0.3">
      <c r="A102" s="1" t="s">
        <v>130</v>
      </c>
      <c r="B102" s="1" t="s">
        <v>34</v>
      </c>
      <c r="C102" s="1">
        <v>95</v>
      </c>
      <c r="D102" s="2" t="s">
        <v>12</v>
      </c>
      <c r="E102" s="3">
        <v>44967</v>
      </c>
      <c r="F102" s="1">
        <v>66</v>
      </c>
      <c r="G102" s="1">
        <v>4.5999999999999996</v>
      </c>
      <c r="H102" s="4">
        <f>IF(MONTH(calls[[#This Row],[Date of Call]])&lt;=6,YEAR(calls[[#This Row],[Date of Call]]),YEAR(calls[[#This Row],[Date of Call]])+1)</f>
        <v>2023</v>
      </c>
      <c r="I102" t="str">
        <f>TEXT(calls[[#This Row],[Date of Call]],"DDDD")</f>
        <v>Friday</v>
      </c>
      <c r="J102" t="str" cm="1">
        <f t="array" ref="J102">_xlfn.IFS(calls[[#This Row],[Duration]]&lt;=10,"Under 10 mins",calls[[#This Row],[Duration]]&lt;=30,"10 to 30 mins",calls[[#This Row],[Duration]]&lt;=60,"30 to 60 mins",calls[[#This Row],[Duration]]&lt;=120,"1 to 2 hours",TRUE,"More than 2 hours")</f>
        <v>1 to 2 hours</v>
      </c>
      <c r="K102">
        <f>ROUND(calls[[#This Row],[Satisfaction Rating]],0)</f>
        <v>5</v>
      </c>
    </row>
    <row r="103" spans="1:11" x14ac:dyDescent="0.3">
      <c r="A103" s="4" t="s">
        <v>131</v>
      </c>
      <c r="B103" s="4" t="s">
        <v>53</v>
      </c>
      <c r="C103" s="4">
        <v>131</v>
      </c>
      <c r="D103" s="5" t="s">
        <v>22</v>
      </c>
      <c r="E103" s="6">
        <v>44967</v>
      </c>
      <c r="F103" s="4">
        <v>172</v>
      </c>
      <c r="G103" s="4">
        <v>2.6</v>
      </c>
      <c r="H103" s="4">
        <f>IF(MONTH(calls[[#This Row],[Date of Call]])&lt;=6,YEAR(calls[[#This Row],[Date of Call]]),YEAR(calls[[#This Row],[Date of Call]])+1)</f>
        <v>2023</v>
      </c>
      <c r="I103" t="str">
        <f>TEXT(calls[[#This Row],[Date of Call]],"DDDD")</f>
        <v>Friday</v>
      </c>
      <c r="J103" t="str" cm="1">
        <f t="array" ref="J103">_xlfn.IFS(calls[[#This Row],[Duration]]&lt;=10,"Under 10 mins",calls[[#This Row],[Duration]]&lt;=30,"10 to 30 mins",calls[[#This Row],[Duration]]&lt;=60,"30 to 60 mins",calls[[#This Row],[Duration]]&lt;=120,"1 to 2 hours",TRUE,"More than 2 hours")</f>
        <v>More than 2 hours</v>
      </c>
      <c r="K103">
        <f>ROUND(calls[[#This Row],[Satisfaction Rating]],0)</f>
        <v>3</v>
      </c>
    </row>
    <row r="104" spans="1:11" x14ac:dyDescent="0.3">
      <c r="A104" s="1" t="s">
        <v>132</v>
      </c>
      <c r="B104" s="1" t="s">
        <v>42</v>
      </c>
      <c r="C104" s="1">
        <v>67</v>
      </c>
      <c r="D104" s="2" t="s">
        <v>27</v>
      </c>
      <c r="E104" s="3">
        <v>44968</v>
      </c>
      <c r="F104" s="1">
        <v>24</v>
      </c>
      <c r="G104" s="1">
        <v>4.3</v>
      </c>
      <c r="H104" s="4">
        <f>IF(MONTH(calls[[#This Row],[Date of Call]])&lt;=6,YEAR(calls[[#This Row],[Date of Call]]),YEAR(calls[[#This Row],[Date of Call]])+1)</f>
        <v>2023</v>
      </c>
      <c r="I104" t="str">
        <f>TEXT(calls[[#This Row],[Date of Call]],"DDDD")</f>
        <v>Saturday</v>
      </c>
      <c r="J104" t="str" cm="1">
        <f t="array" ref="J104">_xlfn.IFS(calls[[#This Row],[Duration]]&lt;=10,"Under 10 mins",calls[[#This Row],[Duration]]&lt;=30,"10 to 30 mins",calls[[#This Row],[Duration]]&lt;=60,"30 to 60 mins",calls[[#This Row],[Duration]]&lt;=120,"1 to 2 hours",TRUE,"More than 2 hours")</f>
        <v>1 to 2 hours</v>
      </c>
      <c r="K104">
        <f>ROUND(calls[[#This Row],[Satisfaction Rating]],0)</f>
        <v>4</v>
      </c>
    </row>
    <row r="105" spans="1:11" x14ac:dyDescent="0.3">
      <c r="A105" s="4" t="s">
        <v>133</v>
      </c>
      <c r="B105" s="4" t="s">
        <v>19</v>
      </c>
      <c r="C105" s="4">
        <v>111</v>
      </c>
      <c r="D105" s="5" t="s">
        <v>22</v>
      </c>
      <c r="E105" s="6">
        <v>44969</v>
      </c>
      <c r="F105" s="4">
        <v>43</v>
      </c>
      <c r="G105" s="4">
        <v>3.9</v>
      </c>
      <c r="H105" s="4">
        <f>IF(MONTH(calls[[#This Row],[Date of Call]])&lt;=6,YEAR(calls[[#This Row],[Date of Call]]),YEAR(calls[[#This Row],[Date of Call]])+1)</f>
        <v>2023</v>
      </c>
      <c r="I105" t="str">
        <f>TEXT(calls[[#This Row],[Date of Call]],"DDDD")</f>
        <v>Sunday</v>
      </c>
      <c r="J105" t="str" cm="1">
        <f t="array" ref="J105">_xlfn.IFS(calls[[#This Row],[Duration]]&lt;=10,"Under 10 mins",calls[[#This Row],[Duration]]&lt;=30,"10 to 30 mins",calls[[#This Row],[Duration]]&lt;=60,"30 to 60 mins",calls[[#This Row],[Duration]]&lt;=120,"1 to 2 hours",TRUE,"More than 2 hours")</f>
        <v>1 to 2 hours</v>
      </c>
      <c r="K105">
        <f>ROUND(calls[[#This Row],[Satisfaction Rating]],0)</f>
        <v>4</v>
      </c>
    </row>
    <row r="106" spans="1:11" x14ac:dyDescent="0.3">
      <c r="A106" s="1" t="s">
        <v>134</v>
      </c>
      <c r="B106" s="1" t="s">
        <v>16</v>
      </c>
      <c r="C106" s="1">
        <v>78</v>
      </c>
      <c r="D106" s="2" t="s">
        <v>17</v>
      </c>
      <c r="E106" s="3">
        <v>44969</v>
      </c>
      <c r="F106" s="1">
        <v>23</v>
      </c>
      <c r="G106" s="1">
        <v>5</v>
      </c>
      <c r="H106" s="4">
        <f>IF(MONTH(calls[[#This Row],[Date of Call]])&lt;=6,YEAR(calls[[#This Row],[Date of Call]]),YEAR(calls[[#This Row],[Date of Call]])+1)</f>
        <v>2023</v>
      </c>
      <c r="I106" t="str">
        <f>TEXT(calls[[#This Row],[Date of Call]],"DDDD")</f>
        <v>Sunday</v>
      </c>
      <c r="J106" t="str" cm="1">
        <f t="array" ref="J106">_xlfn.IFS(calls[[#This Row],[Duration]]&lt;=10,"Under 10 mins",calls[[#This Row],[Duration]]&lt;=30,"10 to 30 mins",calls[[#This Row],[Duration]]&lt;=60,"30 to 60 mins",calls[[#This Row],[Duration]]&lt;=120,"1 to 2 hours",TRUE,"More than 2 hours")</f>
        <v>1 to 2 hours</v>
      </c>
      <c r="K106">
        <f>ROUND(calls[[#This Row],[Satisfaction Rating]],0)</f>
        <v>5</v>
      </c>
    </row>
    <row r="107" spans="1:11" x14ac:dyDescent="0.3">
      <c r="A107" s="4" t="s">
        <v>135</v>
      </c>
      <c r="B107" s="4" t="s">
        <v>36</v>
      </c>
      <c r="C107" s="4">
        <v>28</v>
      </c>
      <c r="D107" s="5" t="s">
        <v>31</v>
      </c>
      <c r="E107" s="6">
        <v>44969</v>
      </c>
      <c r="F107" s="4">
        <v>74</v>
      </c>
      <c r="G107" s="4">
        <v>3.5</v>
      </c>
      <c r="H107" s="4">
        <f>IF(MONTH(calls[[#This Row],[Date of Call]])&lt;=6,YEAR(calls[[#This Row],[Date of Call]]),YEAR(calls[[#This Row],[Date of Call]])+1)</f>
        <v>2023</v>
      </c>
      <c r="I107" t="str">
        <f>TEXT(calls[[#This Row],[Date of Call]],"DDDD")</f>
        <v>Sunday</v>
      </c>
      <c r="J107" t="str" cm="1">
        <f t="array" ref="J107">_xlfn.IFS(calls[[#This Row],[Duration]]&lt;=10,"Under 10 mins",calls[[#This Row],[Duration]]&lt;=30,"10 to 30 mins",calls[[#This Row],[Duration]]&lt;=60,"30 to 60 mins",calls[[#This Row],[Duration]]&lt;=120,"1 to 2 hours",TRUE,"More than 2 hours")</f>
        <v>10 to 30 mins</v>
      </c>
      <c r="K107">
        <f>ROUND(calls[[#This Row],[Satisfaction Rating]],0)</f>
        <v>4</v>
      </c>
    </row>
    <row r="108" spans="1:11" x14ac:dyDescent="0.3">
      <c r="A108" s="1" t="s">
        <v>136</v>
      </c>
      <c r="B108" s="1" t="s">
        <v>14</v>
      </c>
      <c r="C108" s="1">
        <v>127</v>
      </c>
      <c r="D108" s="2" t="s">
        <v>27</v>
      </c>
      <c r="E108" s="3">
        <v>44970</v>
      </c>
      <c r="F108" s="1">
        <v>165</v>
      </c>
      <c r="G108" s="1">
        <v>4.7</v>
      </c>
      <c r="H108" s="4">
        <f>IF(MONTH(calls[[#This Row],[Date of Call]])&lt;=6,YEAR(calls[[#This Row],[Date of Call]]),YEAR(calls[[#This Row],[Date of Call]])+1)</f>
        <v>2023</v>
      </c>
      <c r="I108" t="str">
        <f>TEXT(calls[[#This Row],[Date of Call]],"DDDD")</f>
        <v>Monday</v>
      </c>
      <c r="J108" t="str" cm="1">
        <f t="array" ref="J108">_xlfn.IFS(calls[[#This Row],[Duration]]&lt;=10,"Under 10 mins",calls[[#This Row],[Duration]]&lt;=30,"10 to 30 mins",calls[[#This Row],[Duration]]&lt;=60,"30 to 60 mins",calls[[#This Row],[Duration]]&lt;=120,"1 to 2 hours",TRUE,"More than 2 hours")</f>
        <v>More than 2 hours</v>
      </c>
      <c r="K108">
        <f>ROUND(calls[[#This Row],[Satisfaction Rating]],0)</f>
        <v>5</v>
      </c>
    </row>
    <row r="109" spans="1:11" x14ac:dyDescent="0.3">
      <c r="A109" s="4" t="s">
        <v>137</v>
      </c>
      <c r="B109" s="4" t="s">
        <v>50</v>
      </c>
      <c r="C109" s="4">
        <v>137</v>
      </c>
      <c r="D109" s="5" t="s">
        <v>22</v>
      </c>
      <c r="E109" s="6">
        <v>44970</v>
      </c>
      <c r="F109" s="4">
        <v>34</v>
      </c>
      <c r="G109" s="4">
        <v>2.9</v>
      </c>
      <c r="H109" s="4">
        <f>IF(MONTH(calls[[#This Row],[Date of Call]])&lt;=6,YEAR(calls[[#This Row],[Date of Call]]),YEAR(calls[[#This Row],[Date of Call]])+1)</f>
        <v>2023</v>
      </c>
      <c r="I109" t="str">
        <f>TEXT(calls[[#This Row],[Date of Call]],"DDDD")</f>
        <v>Monday</v>
      </c>
      <c r="J109" t="str" cm="1">
        <f t="array" ref="J109">_xlfn.IFS(calls[[#This Row],[Duration]]&lt;=10,"Under 10 mins",calls[[#This Row],[Duration]]&lt;=30,"10 to 30 mins",calls[[#This Row],[Duration]]&lt;=60,"30 to 60 mins",calls[[#This Row],[Duration]]&lt;=120,"1 to 2 hours",TRUE,"More than 2 hours")</f>
        <v>More than 2 hours</v>
      </c>
      <c r="K109">
        <f>ROUND(calls[[#This Row],[Satisfaction Rating]],0)</f>
        <v>3</v>
      </c>
    </row>
    <row r="110" spans="1:11" x14ac:dyDescent="0.3">
      <c r="A110" s="1" t="s">
        <v>138</v>
      </c>
      <c r="B110" s="1" t="s">
        <v>14</v>
      </c>
      <c r="C110" s="1">
        <v>76</v>
      </c>
      <c r="D110" s="2" t="s">
        <v>31</v>
      </c>
      <c r="E110" s="3">
        <v>44970</v>
      </c>
      <c r="F110" s="1">
        <v>64</v>
      </c>
      <c r="G110" s="1">
        <v>3.4</v>
      </c>
      <c r="H110" s="4">
        <f>IF(MONTH(calls[[#This Row],[Date of Call]])&lt;=6,YEAR(calls[[#This Row],[Date of Call]]),YEAR(calls[[#This Row],[Date of Call]])+1)</f>
        <v>2023</v>
      </c>
      <c r="I110" t="str">
        <f>TEXT(calls[[#This Row],[Date of Call]],"DDDD")</f>
        <v>Monday</v>
      </c>
      <c r="J110" t="str" cm="1">
        <f t="array" ref="J110">_xlfn.IFS(calls[[#This Row],[Duration]]&lt;=10,"Under 10 mins",calls[[#This Row],[Duration]]&lt;=30,"10 to 30 mins",calls[[#This Row],[Duration]]&lt;=60,"30 to 60 mins",calls[[#This Row],[Duration]]&lt;=120,"1 to 2 hours",TRUE,"More than 2 hours")</f>
        <v>1 to 2 hours</v>
      </c>
      <c r="K110">
        <f>ROUND(calls[[#This Row],[Satisfaction Rating]],0)</f>
        <v>3</v>
      </c>
    </row>
    <row r="111" spans="1:11" x14ac:dyDescent="0.3">
      <c r="A111" s="4" t="s">
        <v>139</v>
      </c>
      <c r="B111" s="4" t="s">
        <v>16</v>
      </c>
      <c r="C111" s="4">
        <v>80</v>
      </c>
      <c r="D111" s="5" t="s">
        <v>27</v>
      </c>
      <c r="E111" s="6">
        <v>44971</v>
      </c>
      <c r="F111" s="4">
        <v>155</v>
      </c>
      <c r="G111" s="4">
        <v>3.2</v>
      </c>
      <c r="H111" s="4">
        <f>IF(MONTH(calls[[#This Row],[Date of Call]])&lt;=6,YEAR(calls[[#This Row],[Date of Call]]),YEAR(calls[[#This Row],[Date of Call]])+1)</f>
        <v>2023</v>
      </c>
      <c r="I111" t="str">
        <f>TEXT(calls[[#This Row],[Date of Call]],"DDDD")</f>
        <v>Tuesday</v>
      </c>
      <c r="J111" t="str" cm="1">
        <f t="array" ref="J111">_xlfn.IFS(calls[[#This Row],[Duration]]&lt;=10,"Under 10 mins",calls[[#This Row],[Duration]]&lt;=30,"10 to 30 mins",calls[[#This Row],[Duration]]&lt;=60,"30 to 60 mins",calls[[#This Row],[Duration]]&lt;=120,"1 to 2 hours",TRUE,"More than 2 hours")</f>
        <v>1 to 2 hours</v>
      </c>
      <c r="K111">
        <f>ROUND(calls[[#This Row],[Satisfaction Rating]],0)</f>
        <v>3</v>
      </c>
    </row>
    <row r="112" spans="1:11" x14ac:dyDescent="0.3">
      <c r="A112" s="1" t="s">
        <v>140</v>
      </c>
      <c r="B112" s="1" t="s">
        <v>14</v>
      </c>
      <c r="C112" s="1">
        <v>95</v>
      </c>
      <c r="D112" s="2" t="s">
        <v>17</v>
      </c>
      <c r="E112" s="3">
        <v>44972</v>
      </c>
      <c r="F112" s="1">
        <v>120</v>
      </c>
      <c r="G112" s="1">
        <v>4.8</v>
      </c>
      <c r="H112" s="4">
        <f>IF(MONTH(calls[[#This Row],[Date of Call]])&lt;=6,YEAR(calls[[#This Row],[Date of Call]]),YEAR(calls[[#This Row],[Date of Call]])+1)</f>
        <v>2023</v>
      </c>
      <c r="I112" t="str">
        <f>TEXT(calls[[#This Row],[Date of Call]],"DDDD")</f>
        <v>Wednesday</v>
      </c>
      <c r="J112" t="str" cm="1">
        <f t="array" ref="J112">_xlfn.IFS(calls[[#This Row],[Duration]]&lt;=10,"Under 10 mins",calls[[#This Row],[Duration]]&lt;=30,"10 to 30 mins",calls[[#This Row],[Duration]]&lt;=60,"30 to 60 mins",calls[[#This Row],[Duration]]&lt;=120,"1 to 2 hours",TRUE,"More than 2 hours")</f>
        <v>1 to 2 hours</v>
      </c>
      <c r="K112">
        <f>ROUND(calls[[#This Row],[Satisfaction Rating]],0)</f>
        <v>5</v>
      </c>
    </row>
    <row r="113" spans="1:11" x14ac:dyDescent="0.3">
      <c r="A113" s="4" t="s">
        <v>141</v>
      </c>
      <c r="B113" s="4" t="s">
        <v>45</v>
      </c>
      <c r="C113" s="4">
        <v>30</v>
      </c>
      <c r="D113" s="5" t="s">
        <v>31</v>
      </c>
      <c r="E113" s="6">
        <v>44972</v>
      </c>
      <c r="F113" s="4">
        <v>105</v>
      </c>
      <c r="G113" s="4">
        <v>3.6</v>
      </c>
      <c r="H113" s="4">
        <f>IF(MONTH(calls[[#This Row],[Date of Call]])&lt;=6,YEAR(calls[[#This Row],[Date of Call]]),YEAR(calls[[#This Row],[Date of Call]])+1)</f>
        <v>2023</v>
      </c>
      <c r="I113" t="str">
        <f>TEXT(calls[[#This Row],[Date of Call]],"DDDD")</f>
        <v>Wednesday</v>
      </c>
      <c r="J113" t="str" cm="1">
        <f t="array" ref="J113">_xlfn.IFS(calls[[#This Row],[Duration]]&lt;=10,"Under 10 mins",calls[[#This Row],[Duration]]&lt;=30,"10 to 30 mins",calls[[#This Row],[Duration]]&lt;=60,"30 to 60 mins",calls[[#This Row],[Duration]]&lt;=120,"1 to 2 hours",TRUE,"More than 2 hours")</f>
        <v>10 to 30 mins</v>
      </c>
      <c r="K113">
        <f>ROUND(calls[[#This Row],[Satisfaction Rating]],0)</f>
        <v>4</v>
      </c>
    </row>
    <row r="114" spans="1:11" x14ac:dyDescent="0.3">
      <c r="A114" s="1" t="s">
        <v>142</v>
      </c>
      <c r="B114" s="1" t="s">
        <v>21</v>
      </c>
      <c r="C114" s="1">
        <v>19</v>
      </c>
      <c r="D114" s="2" t="s">
        <v>22</v>
      </c>
      <c r="E114" s="3">
        <v>44972</v>
      </c>
      <c r="F114" s="1">
        <v>28</v>
      </c>
      <c r="G114" s="1">
        <v>4.9000000000000004</v>
      </c>
      <c r="H114" s="4">
        <f>IF(MONTH(calls[[#This Row],[Date of Call]])&lt;=6,YEAR(calls[[#This Row],[Date of Call]]),YEAR(calls[[#This Row],[Date of Call]])+1)</f>
        <v>2023</v>
      </c>
      <c r="I114" t="str">
        <f>TEXT(calls[[#This Row],[Date of Call]],"DDDD")</f>
        <v>Wednesday</v>
      </c>
      <c r="J114" t="str" cm="1">
        <f t="array" ref="J114">_xlfn.IFS(calls[[#This Row],[Duration]]&lt;=10,"Under 10 mins",calls[[#This Row],[Duration]]&lt;=30,"10 to 30 mins",calls[[#This Row],[Duration]]&lt;=60,"30 to 60 mins",calls[[#This Row],[Duration]]&lt;=120,"1 to 2 hours",TRUE,"More than 2 hours")</f>
        <v>10 to 30 mins</v>
      </c>
      <c r="K114">
        <f>ROUND(calls[[#This Row],[Satisfaction Rating]],0)</f>
        <v>5</v>
      </c>
    </row>
    <row r="115" spans="1:11" x14ac:dyDescent="0.3">
      <c r="A115" s="4" t="s">
        <v>143</v>
      </c>
      <c r="B115" s="4" t="s">
        <v>30</v>
      </c>
      <c r="C115" s="4">
        <v>38</v>
      </c>
      <c r="D115" s="5" t="s">
        <v>27</v>
      </c>
      <c r="E115" s="6">
        <v>44972</v>
      </c>
      <c r="F115" s="4">
        <v>100</v>
      </c>
      <c r="G115" s="4">
        <v>4.8</v>
      </c>
      <c r="H115" s="4">
        <f>IF(MONTH(calls[[#This Row],[Date of Call]])&lt;=6,YEAR(calls[[#This Row],[Date of Call]]),YEAR(calls[[#This Row],[Date of Call]])+1)</f>
        <v>2023</v>
      </c>
      <c r="I115" t="str">
        <f>TEXT(calls[[#This Row],[Date of Call]],"DDDD")</f>
        <v>Wednesday</v>
      </c>
      <c r="J115" t="str" cm="1">
        <f t="array" ref="J115">_xlfn.IFS(calls[[#This Row],[Duration]]&lt;=10,"Under 10 mins",calls[[#This Row],[Duration]]&lt;=30,"10 to 30 mins",calls[[#This Row],[Duration]]&lt;=60,"30 to 60 mins",calls[[#This Row],[Duration]]&lt;=120,"1 to 2 hours",TRUE,"More than 2 hours")</f>
        <v>30 to 60 mins</v>
      </c>
      <c r="K115">
        <f>ROUND(calls[[#This Row],[Satisfaction Rating]],0)</f>
        <v>5</v>
      </c>
    </row>
    <row r="116" spans="1:11" x14ac:dyDescent="0.3">
      <c r="A116" s="1" t="s">
        <v>144</v>
      </c>
      <c r="B116" s="1" t="s">
        <v>34</v>
      </c>
      <c r="C116" s="1">
        <v>55</v>
      </c>
      <c r="D116" s="2" t="s">
        <v>22</v>
      </c>
      <c r="E116" s="3">
        <v>44972</v>
      </c>
      <c r="F116" s="1">
        <v>23</v>
      </c>
      <c r="G116" s="1">
        <v>3.6</v>
      </c>
      <c r="H116" s="4">
        <f>IF(MONTH(calls[[#This Row],[Date of Call]])&lt;=6,YEAR(calls[[#This Row],[Date of Call]]),YEAR(calls[[#This Row],[Date of Call]])+1)</f>
        <v>2023</v>
      </c>
      <c r="I116" t="str">
        <f>TEXT(calls[[#This Row],[Date of Call]],"DDDD")</f>
        <v>Wednesday</v>
      </c>
      <c r="J116" t="str" cm="1">
        <f t="array" ref="J116">_xlfn.IFS(calls[[#This Row],[Duration]]&lt;=10,"Under 10 mins",calls[[#This Row],[Duration]]&lt;=30,"10 to 30 mins",calls[[#This Row],[Duration]]&lt;=60,"30 to 60 mins",calls[[#This Row],[Duration]]&lt;=120,"1 to 2 hours",TRUE,"More than 2 hours")</f>
        <v>30 to 60 mins</v>
      </c>
      <c r="K116">
        <f>ROUND(calls[[#This Row],[Satisfaction Rating]],0)</f>
        <v>4</v>
      </c>
    </row>
    <row r="117" spans="1:11" x14ac:dyDescent="0.3">
      <c r="A117" s="4" t="s">
        <v>145</v>
      </c>
      <c r="B117" s="4" t="s">
        <v>42</v>
      </c>
      <c r="C117" s="4">
        <v>27</v>
      </c>
      <c r="D117" s="5" t="s">
        <v>31</v>
      </c>
      <c r="E117" s="6">
        <v>44973</v>
      </c>
      <c r="F117" s="4">
        <v>70</v>
      </c>
      <c r="G117" s="4">
        <v>3.9</v>
      </c>
      <c r="H117" s="4">
        <f>IF(MONTH(calls[[#This Row],[Date of Call]])&lt;=6,YEAR(calls[[#This Row],[Date of Call]]),YEAR(calls[[#This Row],[Date of Call]])+1)</f>
        <v>2023</v>
      </c>
      <c r="I117" t="str">
        <f>TEXT(calls[[#This Row],[Date of Call]],"DDDD")</f>
        <v>Thursday</v>
      </c>
      <c r="J117" t="str" cm="1">
        <f t="array" ref="J117">_xlfn.IFS(calls[[#This Row],[Duration]]&lt;=10,"Under 10 mins",calls[[#This Row],[Duration]]&lt;=30,"10 to 30 mins",calls[[#This Row],[Duration]]&lt;=60,"30 to 60 mins",calls[[#This Row],[Duration]]&lt;=120,"1 to 2 hours",TRUE,"More than 2 hours")</f>
        <v>10 to 30 mins</v>
      </c>
      <c r="K117">
        <f>ROUND(calls[[#This Row],[Satisfaction Rating]],0)</f>
        <v>4</v>
      </c>
    </row>
    <row r="118" spans="1:11" x14ac:dyDescent="0.3">
      <c r="A118" s="1" t="s">
        <v>146</v>
      </c>
      <c r="B118" s="1" t="s">
        <v>42</v>
      </c>
      <c r="C118" s="1">
        <v>32</v>
      </c>
      <c r="D118" s="2" t="s">
        <v>31</v>
      </c>
      <c r="E118" s="3">
        <v>44973</v>
      </c>
      <c r="F118" s="1">
        <v>37</v>
      </c>
      <c r="G118" s="1">
        <v>1.9</v>
      </c>
      <c r="H118" s="4">
        <f>IF(MONTH(calls[[#This Row],[Date of Call]])&lt;=6,YEAR(calls[[#This Row],[Date of Call]]),YEAR(calls[[#This Row],[Date of Call]])+1)</f>
        <v>2023</v>
      </c>
      <c r="I118" t="str">
        <f>TEXT(calls[[#This Row],[Date of Call]],"DDDD")</f>
        <v>Thursday</v>
      </c>
      <c r="J118" t="str" cm="1">
        <f t="array" ref="J118">_xlfn.IFS(calls[[#This Row],[Duration]]&lt;=10,"Under 10 mins",calls[[#This Row],[Duration]]&lt;=30,"10 to 30 mins",calls[[#This Row],[Duration]]&lt;=60,"30 to 60 mins",calls[[#This Row],[Duration]]&lt;=120,"1 to 2 hours",TRUE,"More than 2 hours")</f>
        <v>30 to 60 mins</v>
      </c>
      <c r="K118">
        <f>ROUND(calls[[#This Row],[Satisfaction Rating]],0)</f>
        <v>2</v>
      </c>
    </row>
    <row r="119" spans="1:11" x14ac:dyDescent="0.3">
      <c r="A119" s="4" t="s">
        <v>147</v>
      </c>
      <c r="B119" s="4" t="s">
        <v>36</v>
      </c>
      <c r="C119" s="4">
        <v>116</v>
      </c>
      <c r="D119" s="5" t="s">
        <v>12</v>
      </c>
      <c r="E119" s="6">
        <v>44973</v>
      </c>
      <c r="F119" s="4">
        <v>140</v>
      </c>
      <c r="G119" s="4">
        <v>3.6</v>
      </c>
      <c r="H119" s="4">
        <f>IF(MONTH(calls[[#This Row],[Date of Call]])&lt;=6,YEAR(calls[[#This Row],[Date of Call]]),YEAR(calls[[#This Row],[Date of Call]])+1)</f>
        <v>2023</v>
      </c>
      <c r="I119" t="str">
        <f>TEXT(calls[[#This Row],[Date of Call]],"DDDD")</f>
        <v>Thursday</v>
      </c>
      <c r="J119" t="str" cm="1">
        <f t="array" ref="J119">_xlfn.IFS(calls[[#This Row],[Duration]]&lt;=10,"Under 10 mins",calls[[#This Row],[Duration]]&lt;=30,"10 to 30 mins",calls[[#This Row],[Duration]]&lt;=60,"30 to 60 mins",calls[[#This Row],[Duration]]&lt;=120,"1 to 2 hours",TRUE,"More than 2 hours")</f>
        <v>1 to 2 hours</v>
      </c>
      <c r="K119">
        <f>ROUND(calls[[#This Row],[Satisfaction Rating]],0)</f>
        <v>4</v>
      </c>
    </row>
    <row r="120" spans="1:11" x14ac:dyDescent="0.3">
      <c r="A120" s="1" t="s">
        <v>148</v>
      </c>
      <c r="B120" s="1" t="s">
        <v>11</v>
      </c>
      <c r="C120" s="1">
        <v>99</v>
      </c>
      <c r="D120" s="2" t="s">
        <v>17</v>
      </c>
      <c r="E120" s="3">
        <v>44973</v>
      </c>
      <c r="F120" s="1">
        <v>78</v>
      </c>
      <c r="G120" s="1">
        <v>4.0999999999999996</v>
      </c>
      <c r="H120" s="4">
        <f>IF(MONTH(calls[[#This Row],[Date of Call]])&lt;=6,YEAR(calls[[#This Row],[Date of Call]]),YEAR(calls[[#This Row],[Date of Call]])+1)</f>
        <v>2023</v>
      </c>
      <c r="I120" t="str">
        <f>TEXT(calls[[#This Row],[Date of Call]],"DDDD")</f>
        <v>Thursday</v>
      </c>
      <c r="J120" t="str" cm="1">
        <f t="array" ref="J120">_xlfn.IFS(calls[[#This Row],[Duration]]&lt;=10,"Under 10 mins",calls[[#This Row],[Duration]]&lt;=30,"10 to 30 mins",calls[[#This Row],[Duration]]&lt;=60,"30 to 60 mins",calls[[#This Row],[Duration]]&lt;=120,"1 to 2 hours",TRUE,"More than 2 hours")</f>
        <v>1 to 2 hours</v>
      </c>
      <c r="K120">
        <f>ROUND(calls[[#This Row],[Satisfaction Rating]],0)</f>
        <v>4</v>
      </c>
    </row>
    <row r="121" spans="1:11" x14ac:dyDescent="0.3">
      <c r="A121" s="4" t="s">
        <v>149</v>
      </c>
      <c r="B121" s="4" t="s">
        <v>14</v>
      </c>
      <c r="C121" s="4">
        <v>75</v>
      </c>
      <c r="D121" s="5" t="s">
        <v>31</v>
      </c>
      <c r="E121" s="6">
        <v>44974</v>
      </c>
      <c r="F121" s="4">
        <v>21</v>
      </c>
      <c r="G121" s="4">
        <v>4.2</v>
      </c>
      <c r="H121" s="4">
        <f>IF(MONTH(calls[[#This Row],[Date of Call]])&lt;=6,YEAR(calls[[#This Row],[Date of Call]]),YEAR(calls[[#This Row],[Date of Call]])+1)</f>
        <v>2023</v>
      </c>
      <c r="I121" t="str">
        <f>TEXT(calls[[#This Row],[Date of Call]],"DDDD")</f>
        <v>Friday</v>
      </c>
      <c r="J121" t="str" cm="1">
        <f t="array" ref="J121">_xlfn.IFS(calls[[#This Row],[Duration]]&lt;=10,"Under 10 mins",calls[[#This Row],[Duration]]&lt;=30,"10 to 30 mins",calls[[#This Row],[Duration]]&lt;=60,"30 to 60 mins",calls[[#This Row],[Duration]]&lt;=120,"1 to 2 hours",TRUE,"More than 2 hours")</f>
        <v>1 to 2 hours</v>
      </c>
      <c r="K121">
        <f>ROUND(calls[[#This Row],[Satisfaction Rating]],0)</f>
        <v>4</v>
      </c>
    </row>
    <row r="122" spans="1:11" x14ac:dyDescent="0.3">
      <c r="A122" s="1" t="s">
        <v>150</v>
      </c>
      <c r="B122" s="1" t="s">
        <v>16</v>
      </c>
      <c r="C122" s="1">
        <v>57</v>
      </c>
      <c r="D122" s="2" t="s">
        <v>12</v>
      </c>
      <c r="E122" s="3">
        <v>44974</v>
      </c>
      <c r="F122" s="1">
        <v>88</v>
      </c>
      <c r="G122" s="1">
        <v>4.3</v>
      </c>
      <c r="H122" s="4">
        <f>IF(MONTH(calls[[#This Row],[Date of Call]])&lt;=6,YEAR(calls[[#This Row],[Date of Call]]),YEAR(calls[[#This Row],[Date of Call]])+1)</f>
        <v>2023</v>
      </c>
      <c r="I122" t="str">
        <f>TEXT(calls[[#This Row],[Date of Call]],"DDDD")</f>
        <v>Friday</v>
      </c>
      <c r="J122" t="str" cm="1">
        <f t="array" ref="J122">_xlfn.IFS(calls[[#This Row],[Duration]]&lt;=10,"Under 10 mins",calls[[#This Row],[Duration]]&lt;=30,"10 to 30 mins",calls[[#This Row],[Duration]]&lt;=60,"30 to 60 mins",calls[[#This Row],[Duration]]&lt;=120,"1 to 2 hours",TRUE,"More than 2 hours")</f>
        <v>30 to 60 mins</v>
      </c>
      <c r="K122">
        <f>ROUND(calls[[#This Row],[Satisfaction Rating]],0)</f>
        <v>4</v>
      </c>
    </row>
    <row r="123" spans="1:11" x14ac:dyDescent="0.3">
      <c r="A123" s="4" t="s">
        <v>151</v>
      </c>
      <c r="B123" s="4" t="s">
        <v>25</v>
      </c>
      <c r="C123" s="4">
        <v>155</v>
      </c>
      <c r="D123" s="5" t="s">
        <v>12</v>
      </c>
      <c r="E123" s="6">
        <v>44975</v>
      </c>
      <c r="F123" s="4">
        <v>180</v>
      </c>
      <c r="G123" s="4">
        <v>2.2000000000000002</v>
      </c>
      <c r="H123" s="4">
        <f>IF(MONTH(calls[[#This Row],[Date of Call]])&lt;=6,YEAR(calls[[#This Row],[Date of Call]]),YEAR(calls[[#This Row],[Date of Call]])+1)</f>
        <v>2023</v>
      </c>
      <c r="I123" t="str">
        <f>TEXT(calls[[#This Row],[Date of Call]],"DDDD")</f>
        <v>Saturday</v>
      </c>
      <c r="J123" t="str" cm="1">
        <f t="array" ref="J123">_xlfn.IFS(calls[[#This Row],[Duration]]&lt;=10,"Under 10 mins",calls[[#This Row],[Duration]]&lt;=30,"10 to 30 mins",calls[[#This Row],[Duration]]&lt;=60,"30 to 60 mins",calls[[#This Row],[Duration]]&lt;=120,"1 to 2 hours",TRUE,"More than 2 hours")</f>
        <v>More than 2 hours</v>
      </c>
      <c r="K123">
        <f>ROUND(calls[[#This Row],[Satisfaction Rating]],0)</f>
        <v>2</v>
      </c>
    </row>
    <row r="124" spans="1:11" x14ac:dyDescent="0.3">
      <c r="A124" s="1" t="s">
        <v>152</v>
      </c>
      <c r="B124" s="1" t="s">
        <v>11</v>
      </c>
      <c r="C124" s="1">
        <v>68</v>
      </c>
      <c r="D124" s="2" t="s">
        <v>17</v>
      </c>
      <c r="E124" s="3">
        <v>44975</v>
      </c>
      <c r="F124" s="1">
        <v>22</v>
      </c>
      <c r="G124" s="1">
        <v>3.3</v>
      </c>
      <c r="H124" s="4">
        <f>IF(MONTH(calls[[#This Row],[Date of Call]])&lt;=6,YEAR(calls[[#This Row],[Date of Call]]),YEAR(calls[[#This Row],[Date of Call]])+1)</f>
        <v>2023</v>
      </c>
      <c r="I124" t="str">
        <f>TEXT(calls[[#This Row],[Date of Call]],"DDDD")</f>
        <v>Saturday</v>
      </c>
      <c r="J124" t="str" cm="1">
        <f t="array" ref="J124">_xlfn.IFS(calls[[#This Row],[Duration]]&lt;=10,"Under 10 mins",calls[[#This Row],[Duration]]&lt;=30,"10 to 30 mins",calls[[#This Row],[Duration]]&lt;=60,"30 to 60 mins",calls[[#This Row],[Duration]]&lt;=120,"1 to 2 hours",TRUE,"More than 2 hours")</f>
        <v>1 to 2 hours</v>
      </c>
      <c r="K124">
        <f>ROUND(calls[[#This Row],[Satisfaction Rating]],0)</f>
        <v>3</v>
      </c>
    </row>
    <row r="125" spans="1:11" x14ac:dyDescent="0.3">
      <c r="A125" s="4" t="s">
        <v>153</v>
      </c>
      <c r="B125" s="4" t="s">
        <v>30</v>
      </c>
      <c r="C125" s="4">
        <v>95</v>
      </c>
      <c r="D125" s="5" t="s">
        <v>17</v>
      </c>
      <c r="E125" s="6">
        <v>44975</v>
      </c>
      <c r="F125" s="4">
        <v>52</v>
      </c>
      <c r="G125" s="4">
        <v>4.8</v>
      </c>
      <c r="H125" s="4">
        <f>IF(MONTH(calls[[#This Row],[Date of Call]])&lt;=6,YEAR(calls[[#This Row],[Date of Call]]),YEAR(calls[[#This Row],[Date of Call]])+1)</f>
        <v>2023</v>
      </c>
      <c r="I125" t="str">
        <f>TEXT(calls[[#This Row],[Date of Call]],"DDDD")</f>
        <v>Saturday</v>
      </c>
      <c r="J125" t="str" cm="1">
        <f t="array" ref="J125">_xlfn.IFS(calls[[#This Row],[Duration]]&lt;=10,"Under 10 mins",calls[[#This Row],[Duration]]&lt;=30,"10 to 30 mins",calls[[#This Row],[Duration]]&lt;=60,"30 to 60 mins",calls[[#This Row],[Duration]]&lt;=120,"1 to 2 hours",TRUE,"More than 2 hours")</f>
        <v>1 to 2 hours</v>
      </c>
      <c r="K125">
        <f>ROUND(calls[[#This Row],[Satisfaction Rating]],0)</f>
        <v>5</v>
      </c>
    </row>
    <row r="126" spans="1:11" x14ac:dyDescent="0.3">
      <c r="A126" s="1" t="s">
        <v>154</v>
      </c>
      <c r="B126" s="1" t="s">
        <v>50</v>
      </c>
      <c r="C126" s="1">
        <v>65</v>
      </c>
      <c r="D126" s="2" t="s">
        <v>12</v>
      </c>
      <c r="E126" s="3">
        <v>44976</v>
      </c>
      <c r="F126" s="1">
        <v>80</v>
      </c>
      <c r="G126" s="1">
        <v>4</v>
      </c>
      <c r="H126" s="4">
        <f>IF(MONTH(calls[[#This Row],[Date of Call]])&lt;=6,YEAR(calls[[#This Row],[Date of Call]]),YEAR(calls[[#This Row],[Date of Call]])+1)</f>
        <v>2023</v>
      </c>
      <c r="I126" t="str">
        <f>TEXT(calls[[#This Row],[Date of Call]],"DDDD")</f>
        <v>Sunday</v>
      </c>
      <c r="J126" t="str" cm="1">
        <f t="array" ref="J126">_xlfn.IFS(calls[[#This Row],[Duration]]&lt;=10,"Under 10 mins",calls[[#This Row],[Duration]]&lt;=30,"10 to 30 mins",calls[[#This Row],[Duration]]&lt;=60,"30 to 60 mins",calls[[#This Row],[Duration]]&lt;=120,"1 to 2 hours",TRUE,"More than 2 hours")</f>
        <v>1 to 2 hours</v>
      </c>
      <c r="K126">
        <f>ROUND(calls[[#This Row],[Satisfaction Rating]],0)</f>
        <v>4</v>
      </c>
    </row>
    <row r="127" spans="1:11" x14ac:dyDescent="0.3">
      <c r="A127" s="4" t="s">
        <v>155</v>
      </c>
      <c r="B127" s="4" t="s">
        <v>21</v>
      </c>
      <c r="C127" s="4">
        <v>114</v>
      </c>
      <c r="D127" s="5" t="s">
        <v>22</v>
      </c>
      <c r="E127" s="6">
        <v>44976</v>
      </c>
      <c r="F127" s="4">
        <v>54</v>
      </c>
      <c r="G127" s="4">
        <v>1.1000000000000001</v>
      </c>
      <c r="H127" s="4">
        <f>IF(MONTH(calls[[#This Row],[Date of Call]])&lt;=6,YEAR(calls[[#This Row],[Date of Call]]),YEAR(calls[[#This Row],[Date of Call]])+1)</f>
        <v>2023</v>
      </c>
      <c r="I127" t="str">
        <f>TEXT(calls[[#This Row],[Date of Call]],"DDDD")</f>
        <v>Sunday</v>
      </c>
      <c r="J127" t="str" cm="1">
        <f t="array" ref="J127">_xlfn.IFS(calls[[#This Row],[Duration]]&lt;=10,"Under 10 mins",calls[[#This Row],[Duration]]&lt;=30,"10 to 30 mins",calls[[#This Row],[Duration]]&lt;=60,"30 to 60 mins",calls[[#This Row],[Duration]]&lt;=120,"1 to 2 hours",TRUE,"More than 2 hours")</f>
        <v>1 to 2 hours</v>
      </c>
      <c r="K127">
        <f>ROUND(calls[[#This Row],[Satisfaction Rating]],0)</f>
        <v>1</v>
      </c>
    </row>
    <row r="128" spans="1:11" x14ac:dyDescent="0.3">
      <c r="A128" s="1" t="s">
        <v>156</v>
      </c>
      <c r="B128" s="1" t="s">
        <v>14</v>
      </c>
      <c r="C128" s="1">
        <v>155</v>
      </c>
      <c r="D128" s="2" t="s">
        <v>22</v>
      </c>
      <c r="E128" s="3">
        <v>44977</v>
      </c>
      <c r="F128" s="1">
        <v>80</v>
      </c>
      <c r="G128" s="1">
        <v>3.9</v>
      </c>
      <c r="H128" s="4">
        <f>IF(MONTH(calls[[#This Row],[Date of Call]])&lt;=6,YEAR(calls[[#This Row],[Date of Call]]),YEAR(calls[[#This Row],[Date of Call]])+1)</f>
        <v>2023</v>
      </c>
      <c r="I128" t="str">
        <f>TEXT(calls[[#This Row],[Date of Call]],"DDDD")</f>
        <v>Monday</v>
      </c>
      <c r="J128" t="str" cm="1">
        <f t="array" ref="J128">_xlfn.IFS(calls[[#This Row],[Duration]]&lt;=10,"Under 10 mins",calls[[#This Row],[Duration]]&lt;=30,"10 to 30 mins",calls[[#This Row],[Duration]]&lt;=60,"30 to 60 mins",calls[[#This Row],[Duration]]&lt;=120,"1 to 2 hours",TRUE,"More than 2 hours")</f>
        <v>More than 2 hours</v>
      </c>
      <c r="K128">
        <f>ROUND(calls[[#This Row],[Satisfaction Rating]],0)</f>
        <v>4</v>
      </c>
    </row>
    <row r="129" spans="1:11" x14ac:dyDescent="0.3">
      <c r="A129" s="4" t="s">
        <v>157</v>
      </c>
      <c r="B129" s="4" t="s">
        <v>50</v>
      </c>
      <c r="C129" s="4">
        <v>114</v>
      </c>
      <c r="D129" s="5" t="s">
        <v>12</v>
      </c>
      <c r="E129" s="6">
        <v>44978</v>
      </c>
      <c r="F129" s="4">
        <v>120</v>
      </c>
      <c r="G129" s="4">
        <v>1.8</v>
      </c>
      <c r="H129" s="4">
        <f>IF(MONTH(calls[[#This Row],[Date of Call]])&lt;=6,YEAR(calls[[#This Row],[Date of Call]]),YEAR(calls[[#This Row],[Date of Call]])+1)</f>
        <v>2023</v>
      </c>
      <c r="I129" t="str">
        <f>TEXT(calls[[#This Row],[Date of Call]],"DDDD")</f>
        <v>Tuesday</v>
      </c>
      <c r="J129" t="str" cm="1">
        <f t="array" ref="J129">_xlfn.IFS(calls[[#This Row],[Duration]]&lt;=10,"Under 10 mins",calls[[#This Row],[Duration]]&lt;=30,"10 to 30 mins",calls[[#This Row],[Duration]]&lt;=60,"30 to 60 mins",calls[[#This Row],[Duration]]&lt;=120,"1 to 2 hours",TRUE,"More than 2 hours")</f>
        <v>1 to 2 hours</v>
      </c>
      <c r="K129">
        <f>ROUND(calls[[#This Row],[Satisfaction Rating]],0)</f>
        <v>2</v>
      </c>
    </row>
    <row r="130" spans="1:11" x14ac:dyDescent="0.3">
      <c r="A130" s="1" t="s">
        <v>158</v>
      </c>
      <c r="B130" s="1" t="s">
        <v>25</v>
      </c>
      <c r="C130" s="1">
        <v>130</v>
      </c>
      <c r="D130" s="2" t="s">
        <v>27</v>
      </c>
      <c r="E130" s="3">
        <v>44978</v>
      </c>
      <c r="F130" s="1">
        <v>150</v>
      </c>
      <c r="G130" s="1">
        <v>1</v>
      </c>
      <c r="H130" s="4">
        <f>IF(MONTH(calls[[#This Row],[Date of Call]])&lt;=6,YEAR(calls[[#This Row],[Date of Call]]),YEAR(calls[[#This Row],[Date of Call]])+1)</f>
        <v>2023</v>
      </c>
      <c r="I130" t="str">
        <f>TEXT(calls[[#This Row],[Date of Call]],"DDDD")</f>
        <v>Tuesday</v>
      </c>
      <c r="J130" t="str" cm="1">
        <f t="array" ref="J130">_xlfn.IFS(calls[[#This Row],[Duration]]&lt;=10,"Under 10 mins",calls[[#This Row],[Duration]]&lt;=30,"10 to 30 mins",calls[[#This Row],[Duration]]&lt;=60,"30 to 60 mins",calls[[#This Row],[Duration]]&lt;=120,"1 to 2 hours",TRUE,"More than 2 hours")</f>
        <v>More than 2 hours</v>
      </c>
      <c r="K130">
        <f>ROUND(calls[[#This Row],[Satisfaction Rating]],0)</f>
        <v>1</v>
      </c>
    </row>
    <row r="131" spans="1:11" x14ac:dyDescent="0.3">
      <c r="A131" s="4" t="s">
        <v>159</v>
      </c>
      <c r="B131" s="4" t="s">
        <v>14</v>
      </c>
      <c r="C131" s="4">
        <v>89</v>
      </c>
      <c r="D131" s="5" t="s">
        <v>12</v>
      </c>
      <c r="E131" s="6">
        <v>44978</v>
      </c>
      <c r="F131" s="4">
        <v>90</v>
      </c>
      <c r="G131" s="4">
        <v>4.3</v>
      </c>
      <c r="H131" s="4">
        <f>IF(MONTH(calls[[#This Row],[Date of Call]])&lt;=6,YEAR(calls[[#This Row],[Date of Call]]),YEAR(calls[[#This Row],[Date of Call]])+1)</f>
        <v>2023</v>
      </c>
      <c r="I131" t="str">
        <f>TEXT(calls[[#This Row],[Date of Call]],"DDDD")</f>
        <v>Tuesday</v>
      </c>
      <c r="J131" t="str" cm="1">
        <f t="array" ref="J131">_xlfn.IFS(calls[[#This Row],[Duration]]&lt;=10,"Under 10 mins",calls[[#This Row],[Duration]]&lt;=30,"10 to 30 mins",calls[[#This Row],[Duration]]&lt;=60,"30 to 60 mins",calls[[#This Row],[Duration]]&lt;=120,"1 to 2 hours",TRUE,"More than 2 hours")</f>
        <v>1 to 2 hours</v>
      </c>
      <c r="K131">
        <f>ROUND(calls[[#This Row],[Satisfaction Rating]],0)</f>
        <v>4</v>
      </c>
    </row>
    <row r="132" spans="1:11" x14ac:dyDescent="0.3">
      <c r="A132" s="1" t="s">
        <v>160</v>
      </c>
      <c r="B132" s="1" t="s">
        <v>63</v>
      </c>
      <c r="C132" s="1">
        <v>61</v>
      </c>
      <c r="D132" s="2" t="s">
        <v>31</v>
      </c>
      <c r="E132" s="3">
        <v>44979</v>
      </c>
      <c r="F132" s="1">
        <v>140</v>
      </c>
      <c r="G132" s="1">
        <v>3.4</v>
      </c>
      <c r="H132" s="4">
        <f>IF(MONTH(calls[[#This Row],[Date of Call]])&lt;=6,YEAR(calls[[#This Row],[Date of Call]]),YEAR(calls[[#This Row],[Date of Call]])+1)</f>
        <v>2023</v>
      </c>
      <c r="I132" t="str">
        <f>TEXT(calls[[#This Row],[Date of Call]],"DDDD")</f>
        <v>Wednesday</v>
      </c>
      <c r="J132" t="str" cm="1">
        <f t="array" ref="J132">_xlfn.IFS(calls[[#This Row],[Duration]]&lt;=10,"Under 10 mins",calls[[#This Row],[Duration]]&lt;=30,"10 to 30 mins",calls[[#This Row],[Duration]]&lt;=60,"30 to 60 mins",calls[[#This Row],[Duration]]&lt;=120,"1 to 2 hours",TRUE,"More than 2 hours")</f>
        <v>1 to 2 hours</v>
      </c>
      <c r="K132">
        <f>ROUND(calls[[#This Row],[Satisfaction Rating]],0)</f>
        <v>3</v>
      </c>
    </row>
    <row r="133" spans="1:11" x14ac:dyDescent="0.3">
      <c r="A133" s="4" t="s">
        <v>161</v>
      </c>
      <c r="B133" s="4" t="s">
        <v>30</v>
      </c>
      <c r="C133" s="4">
        <v>154</v>
      </c>
      <c r="D133" s="5" t="s">
        <v>22</v>
      </c>
      <c r="E133" s="6">
        <v>44979</v>
      </c>
      <c r="F133" s="4">
        <v>22</v>
      </c>
      <c r="G133" s="4">
        <v>3.4</v>
      </c>
      <c r="H133" s="4">
        <f>IF(MONTH(calls[[#This Row],[Date of Call]])&lt;=6,YEAR(calls[[#This Row],[Date of Call]]),YEAR(calls[[#This Row],[Date of Call]])+1)</f>
        <v>2023</v>
      </c>
      <c r="I133" t="str">
        <f>TEXT(calls[[#This Row],[Date of Call]],"DDDD")</f>
        <v>Wednesday</v>
      </c>
      <c r="J133" t="str" cm="1">
        <f t="array" ref="J133">_xlfn.IFS(calls[[#This Row],[Duration]]&lt;=10,"Under 10 mins",calls[[#This Row],[Duration]]&lt;=30,"10 to 30 mins",calls[[#This Row],[Duration]]&lt;=60,"30 to 60 mins",calls[[#This Row],[Duration]]&lt;=120,"1 to 2 hours",TRUE,"More than 2 hours")</f>
        <v>More than 2 hours</v>
      </c>
      <c r="K133">
        <f>ROUND(calls[[#This Row],[Satisfaction Rating]],0)</f>
        <v>3</v>
      </c>
    </row>
    <row r="134" spans="1:11" x14ac:dyDescent="0.3">
      <c r="A134" s="1" t="s">
        <v>162</v>
      </c>
      <c r="B134" s="1" t="s">
        <v>50</v>
      </c>
      <c r="C134" s="1">
        <v>115</v>
      </c>
      <c r="D134" s="2" t="s">
        <v>27</v>
      </c>
      <c r="E134" s="3">
        <v>44980</v>
      </c>
      <c r="F134" s="1">
        <v>150</v>
      </c>
      <c r="G134" s="1">
        <v>4.0999999999999996</v>
      </c>
      <c r="H134" s="4">
        <f>IF(MONTH(calls[[#This Row],[Date of Call]])&lt;=6,YEAR(calls[[#This Row],[Date of Call]]),YEAR(calls[[#This Row],[Date of Call]])+1)</f>
        <v>2023</v>
      </c>
      <c r="I134" t="str">
        <f>TEXT(calls[[#This Row],[Date of Call]],"DDDD")</f>
        <v>Thursday</v>
      </c>
      <c r="J134" t="str" cm="1">
        <f t="array" ref="J134">_xlfn.IFS(calls[[#This Row],[Duration]]&lt;=10,"Under 10 mins",calls[[#This Row],[Duration]]&lt;=30,"10 to 30 mins",calls[[#This Row],[Duration]]&lt;=60,"30 to 60 mins",calls[[#This Row],[Duration]]&lt;=120,"1 to 2 hours",TRUE,"More than 2 hours")</f>
        <v>1 to 2 hours</v>
      </c>
      <c r="K134">
        <f>ROUND(calls[[#This Row],[Satisfaction Rating]],0)</f>
        <v>4</v>
      </c>
    </row>
    <row r="135" spans="1:11" x14ac:dyDescent="0.3">
      <c r="A135" s="4" t="s">
        <v>163</v>
      </c>
      <c r="B135" s="4" t="s">
        <v>83</v>
      </c>
      <c r="C135" s="4">
        <v>138</v>
      </c>
      <c r="D135" s="5" t="s">
        <v>17</v>
      </c>
      <c r="E135" s="6">
        <v>44981</v>
      </c>
      <c r="F135" s="4">
        <v>35</v>
      </c>
      <c r="G135" s="4">
        <v>4.8</v>
      </c>
      <c r="H135" s="4">
        <f>IF(MONTH(calls[[#This Row],[Date of Call]])&lt;=6,YEAR(calls[[#This Row],[Date of Call]]),YEAR(calls[[#This Row],[Date of Call]])+1)</f>
        <v>2023</v>
      </c>
      <c r="I135" t="str">
        <f>TEXT(calls[[#This Row],[Date of Call]],"DDDD")</f>
        <v>Friday</v>
      </c>
      <c r="J135" t="str" cm="1">
        <f t="array" ref="J135">_xlfn.IFS(calls[[#This Row],[Duration]]&lt;=10,"Under 10 mins",calls[[#This Row],[Duration]]&lt;=30,"10 to 30 mins",calls[[#This Row],[Duration]]&lt;=60,"30 to 60 mins",calls[[#This Row],[Duration]]&lt;=120,"1 to 2 hours",TRUE,"More than 2 hours")</f>
        <v>More than 2 hours</v>
      </c>
      <c r="K135">
        <f>ROUND(calls[[#This Row],[Satisfaction Rating]],0)</f>
        <v>5</v>
      </c>
    </row>
    <row r="136" spans="1:11" x14ac:dyDescent="0.3">
      <c r="A136" s="1" t="s">
        <v>164</v>
      </c>
      <c r="B136" s="1" t="s">
        <v>19</v>
      </c>
      <c r="C136" s="1">
        <v>153</v>
      </c>
      <c r="D136" s="2" t="s">
        <v>12</v>
      </c>
      <c r="E136" s="3">
        <v>44981</v>
      </c>
      <c r="F136" s="1">
        <v>200</v>
      </c>
      <c r="G136" s="1">
        <v>2</v>
      </c>
      <c r="H136" s="4">
        <f>IF(MONTH(calls[[#This Row],[Date of Call]])&lt;=6,YEAR(calls[[#This Row],[Date of Call]]),YEAR(calls[[#This Row],[Date of Call]])+1)</f>
        <v>2023</v>
      </c>
      <c r="I136" t="str">
        <f>TEXT(calls[[#This Row],[Date of Call]],"DDDD")</f>
        <v>Friday</v>
      </c>
      <c r="J136" t="str" cm="1">
        <f t="array" ref="J136">_xlfn.IFS(calls[[#This Row],[Duration]]&lt;=10,"Under 10 mins",calls[[#This Row],[Duration]]&lt;=30,"10 to 30 mins",calls[[#This Row],[Duration]]&lt;=60,"30 to 60 mins",calls[[#This Row],[Duration]]&lt;=120,"1 to 2 hours",TRUE,"More than 2 hours")</f>
        <v>More than 2 hours</v>
      </c>
      <c r="K136">
        <f>ROUND(calls[[#This Row],[Satisfaction Rating]],0)</f>
        <v>2</v>
      </c>
    </row>
    <row r="137" spans="1:11" x14ac:dyDescent="0.3">
      <c r="A137" s="4" t="s">
        <v>165</v>
      </c>
      <c r="B137" s="4" t="s">
        <v>50</v>
      </c>
      <c r="C137" s="4">
        <v>61</v>
      </c>
      <c r="D137" s="5" t="s">
        <v>31</v>
      </c>
      <c r="E137" s="6">
        <v>44982</v>
      </c>
      <c r="F137" s="4">
        <v>150</v>
      </c>
      <c r="G137" s="4">
        <v>4.5999999999999996</v>
      </c>
      <c r="H137" s="4">
        <f>IF(MONTH(calls[[#This Row],[Date of Call]])&lt;=6,YEAR(calls[[#This Row],[Date of Call]]),YEAR(calls[[#This Row],[Date of Call]])+1)</f>
        <v>2023</v>
      </c>
      <c r="I137" t="str">
        <f>TEXT(calls[[#This Row],[Date of Call]],"DDDD")</f>
        <v>Saturday</v>
      </c>
      <c r="J137" t="str" cm="1">
        <f t="array" ref="J137">_xlfn.IFS(calls[[#This Row],[Duration]]&lt;=10,"Under 10 mins",calls[[#This Row],[Duration]]&lt;=30,"10 to 30 mins",calls[[#This Row],[Duration]]&lt;=60,"30 to 60 mins",calls[[#This Row],[Duration]]&lt;=120,"1 to 2 hours",TRUE,"More than 2 hours")</f>
        <v>1 to 2 hours</v>
      </c>
      <c r="K137">
        <f>ROUND(calls[[#This Row],[Satisfaction Rating]],0)</f>
        <v>5</v>
      </c>
    </row>
    <row r="138" spans="1:11" x14ac:dyDescent="0.3">
      <c r="A138" s="1" t="s">
        <v>166</v>
      </c>
      <c r="B138" s="1" t="s">
        <v>42</v>
      </c>
      <c r="C138" s="1">
        <v>62</v>
      </c>
      <c r="D138" s="2" t="s">
        <v>12</v>
      </c>
      <c r="E138" s="3">
        <v>44982</v>
      </c>
      <c r="F138" s="1">
        <v>21</v>
      </c>
      <c r="G138" s="1">
        <v>2.6</v>
      </c>
      <c r="H138" s="4">
        <f>IF(MONTH(calls[[#This Row],[Date of Call]])&lt;=6,YEAR(calls[[#This Row],[Date of Call]]),YEAR(calls[[#This Row],[Date of Call]])+1)</f>
        <v>2023</v>
      </c>
      <c r="I138" t="str">
        <f>TEXT(calls[[#This Row],[Date of Call]],"DDDD")</f>
        <v>Saturday</v>
      </c>
      <c r="J138" t="str" cm="1">
        <f t="array" ref="J138">_xlfn.IFS(calls[[#This Row],[Duration]]&lt;=10,"Under 10 mins",calls[[#This Row],[Duration]]&lt;=30,"10 to 30 mins",calls[[#This Row],[Duration]]&lt;=60,"30 to 60 mins",calls[[#This Row],[Duration]]&lt;=120,"1 to 2 hours",TRUE,"More than 2 hours")</f>
        <v>1 to 2 hours</v>
      </c>
      <c r="K138">
        <f>ROUND(calls[[#This Row],[Satisfaction Rating]],0)</f>
        <v>3</v>
      </c>
    </row>
    <row r="139" spans="1:11" x14ac:dyDescent="0.3">
      <c r="A139" s="4" t="s">
        <v>167</v>
      </c>
      <c r="B139" s="4" t="s">
        <v>63</v>
      </c>
      <c r="C139" s="4">
        <v>151</v>
      </c>
      <c r="D139" s="5" t="s">
        <v>27</v>
      </c>
      <c r="E139" s="6">
        <v>44983</v>
      </c>
      <c r="F139" s="4">
        <v>46</v>
      </c>
      <c r="G139" s="4">
        <v>4.9000000000000004</v>
      </c>
      <c r="H139" s="4">
        <f>IF(MONTH(calls[[#This Row],[Date of Call]])&lt;=6,YEAR(calls[[#This Row],[Date of Call]]),YEAR(calls[[#This Row],[Date of Call]])+1)</f>
        <v>2023</v>
      </c>
      <c r="I139" t="str">
        <f>TEXT(calls[[#This Row],[Date of Call]],"DDDD")</f>
        <v>Sunday</v>
      </c>
      <c r="J139" t="str" cm="1">
        <f t="array" ref="J139">_xlfn.IFS(calls[[#This Row],[Duration]]&lt;=10,"Under 10 mins",calls[[#This Row],[Duration]]&lt;=30,"10 to 30 mins",calls[[#This Row],[Duration]]&lt;=60,"30 to 60 mins",calls[[#This Row],[Duration]]&lt;=120,"1 to 2 hours",TRUE,"More than 2 hours")</f>
        <v>More than 2 hours</v>
      </c>
      <c r="K139">
        <f>ROUND(calls[[#This Row],[Satisfaction Rating]],0)</f>
        <v>5</v>
      </c>
    </row>
    <row r="140" spans="1:11" x14ac:dyDescent="0.3">
      <c r="A140" s="1" t="s">
        <v>168</v>
      </c>
      <c r="B140" s="1" t="s">
        <v>53</v>
      </c>
      <c r="C140" s="1">
        <v>102</v>
      </c>
      <c r="D140" s="2" t="s">
        <v>22</v>
      </c>
      <c r="E140" s="3">
        <v>44983</v>
      </c>
      <c r="F140" s="1">
        <v>165</v>
      </c>
      <c r="G140" s="1">
        <v>2.7</v>
      </c>
      <c r="H140" s="4">
        <f>IF(MONTH(calls[[#This Row],[Date of Call]])&lt;=6,YEAR(calls[[#This Row],[Date of Call]]),YEAR(calls[[#This Row],[Date of Call]])+1)</f>
        <v>2023</v>
      </c>
      <c r="I140" t="str">
        <f>TEXT(calls[[#This Row],[Date of Call]],"DDDD")</f>
        <v>Sunday</v>
      </c>
      <c r="J140" t="str" cm="1">
        <f t="array" ref="J140">_xlfn.IFS(calls[[#This Row],[Duration]]&lt;=10,"Under 10 mins",calls[[#This Row],[Duration]]&lt;=30,"10 to 30 mins",calls[[#This Row],[Duration]]&lt;=60,"30 to 60 mins",calls[[#This Row],[Duration]]&lt;=120,"1 to 2 hours",TRUE,"More than 2 hours")</f>
        <v>1 to 2 hours</v>
      </c>
      <c r="K140">
        <f>ROUND(calls[[#This Row],[Satisfaction Rating]],0)</f>
        <v>3</v>
      </c>
    </row>
    <row r="141" spans="1:11" x14ac:dyDescent="0.3">
      <c r="A141" s="4" t="s">
        <v>169</v>
      </c>
      <c r="B141" s="4" t="s">
        <v>45</v>
      </c>
      <c r="C141" s="4">
        <v>64</v>
      </c>
      <c r="D141" s="5" t="s">
        <v>12</v>
      </c>
      <c r="E141" s="6">
        <v>44983</v>
      </c>
      <c r="F141" s="4">
        <v>84</v>
      </c>
      <c r="G141" s="4">
        <v>4.0999999999999996</v>
      </c>
      <c r="H141" s="4">
        <f>IF(MONTH(calls[[#This Row],[Date of Call]])&lt;=6,YEAR(calls[[#This Row],[Date of Call]]),YEAR(calls[[#This Row],[Date of Call]])+1)</f>
        <v>2023</v>
      </c>
      <c r="I141" t="str">
        <f>TEXT(calls[[#This Row],[Date of Call]],"DDDD")</f>
        <v>Sunday</v>
      </c>
      <c r="J141" t="str" cm="1">
        <f t="array" ref="J141">_xlfn.IFS(calls[[#This Row],[Duration]]&lt;=10,"Under 10 mins",calls[[#This Row],[Duration]]&lt;=30,"10 to 30 mins",calls[[#This Row],[Duration]]&lt;=60,"30 to 60 mins",calls[[#This Row],[Duration]]&lt;=120,"1 to 2 hours",TRUE,"More than 2 hours")</f>
        <v>1 to 2 hours</v>
      </c>
      <c r="K141">
        <f>ROUND(calls[[#This Row],[Satisfaction Rating]],0)</f>
        <v>4</v>
      </c>
    </row>
    <row r="142" spans="1:11" x14ac:dyDescent="0.3">
      <c r="A142" s="1" t="s">
        <v>170</v>
      </c>
      <c r="B142" s="1" t="s">
        <v>14</v>
      </c>
      <c r="C142" s="1">
        <v>6</v>
      </c>
      <c r="D142" s="2" t="s">
        <v>22</v>
      </c>
      <c r="E142" s="3">
        <v>44984</v>
      </c>
      <c r="F142" s="1">
        <v>102</v>
      </c>
      <c r="G142" s="1">
        <v>4.4000000000000004</v>
      </c>
      <c r="H142" s="4">
        <f>IF(MONTH(calls[[#This Row],[Date of Call]])&lt;=6,YEAR(calls[[#This Row],[Date of Call]]),YEAR(calls[[#This Row],[Date of Call]])+1)</f>
        <v>2023</v>
      </c>
      <c r="I142" t="str">
        <f>TEXT(calls[[#This Row],[Date of Call]],"DDDD")</f>
        <v>Monday</v>
      </c>
      <c r="J142" t="str" cm="1">
        <f t="array" ref="J142">_xlfn.IFS(calls[[#This Row],[Duration]]&lt;=10,"Under 10 mins",calls[[#This Row],[Duration]]&lt;=30,"10 to 30 mins",calls[[#This Row],[Duration]]&lt;=60,"30 to 60 mins",calls[[#This Row],[Duration]]&lt;=120,"1 to 2 hours",TRUE,"More than 2 hours")</f>
        <v>Under 10 mins</v>
      </c>
      <c r="K142">
        <f>ROUND(calls[[#This Row],[Satisfaction Rating]],0)</f>
        <v>4</v>
      </c>
    </row>
    <row r="143" spans="1:11" x14ac:dyDescent="0.3">
      <c r="A143" s="4" t="s">
        <v>171</v>
      </c>
      <c r="B143" s="4" t="s">
        <v>45</v>
      </c>
      <c r="C143" s="4">
        <v>129</v>
      </c>
      <c r="D143" s="5" t="s">
        <v>12</v>
      </c>
      <c r="E143" s="6">
        <v>44984</v>
      </c>
      <c r="F143" s="4">
        <v>180</v>
      </c>
      <c r="G143" s="4">
        <v>4.8</v>
      </c>
      <c r="H143" s="4">
        <f>IF(MONTH(calls[[#This Row],[Date of Call]])&lt;=6,YEAR(calls[[#This Row],[Date of Call]]),YEAR(calls[[#This Row],[Date of Call]])+1)</f>
        <v>2023</v>
      </c>
      <c r="I143" t="str">
        <f>TEXT(calls[[#This Row],[Date of Call]],"DDDD")</f>
        <v>Monday</v>
      </c>
      <c r="J143" t="str" cm="1">
        <f t="array" ref="J143">_xlfn.IFS(calls[[#This Row],[Duration]]&lt;=10,"Under 10 mins",calls[[#This Row],[Duration]]&lt;=30,"10 to 30 mins",calls[[#This Row],[Duration]]&lt;=60,"30 to 60 mins",calls[[#This Row],[Duration]]&lt;=120,"1 to 2 hours",TRUE,"More than 2 hours")</f>
        <v>More than 2 hours</v>
      </c>
      <c r="K143">
        <f>ROUND(calls[[#This Row],[Satisfaction Rating]],0)</f>
        <v>5</v>
      </c>
    </row>
    <row r="144" spans="1:11" x14ac:dyDescent="0.3">
      <c r="A144" s="1" t="s">
        <v>172</v>
      </c>
      <c r="B144" s="1" t="s">
        <v>42</v>
      </c>
      <c r="C144" s="1">
        <v>42</v>
      </c>
      <c r="D144" s="2" t="s">
        <v>27</v>
      </c>
      <c r="E144" s="3">
        <v>44985</v>
      </c>
      <c r="F144" s="1">
        <v>111</v>
      </c>
      <c r="G144" s="1">
        <v>3</v>
      </c>
      <c r="H144" s="4">
        <f>IF(MONTH(calls[[#This Row],[Date of Call]])&lt;=6,YEAR(calls[[#This Row],[Date of Call]]),YEAR(calls[[#This Row],[Date of Call]])+1)</f>
        <v>2023</v>
      </c>
      <c r="I144" t="str">
        <f>TEXT(calls[[#This Row],[Date of Call]],"DDDD")</f>
        <v>Tuesday</v>
      </c>
      <c r="J144" t="str" cm="1">
        <f t="array" ref="J144">_xlfn.IFS(calls[[#This Row],[Duration]]&lt;=10,"Under 10 mins",calls[[#This Row],[Duration]]&lt;=30,"10 to 30 mins",calls[[#This Row],[Duration]]&lt;=60,"30 to 60 mins",calls[[#This Row],[Duration]]&lt;=120,"1 to 2 hours",TRUE,"More than 2 hours")</f>
        <v>30 to 60 mins</v>
      </c>
      <c r="K144">
        <f>ROUND(calls[[#This Row],[Satisfaction Rating]],0)</f>
        <v>3</v>
      </c>
    </row>
    <row r="145" spans="1:11" x14ac:dyDescent="0.3">
      <c r="A145" s="4" t="s">
        <v>173</v>
      </c>
      <c r="B145" s="4" t="s">
        <v>42</v>
      </c>
      <c r="C145" s="4">
        <v>71</v>
      </c>
      <c r="D145" s="5" t="s">
        <v>31</v>
      </c>
      <c r="E145" s="6">
        <v>44985</v>
      </c>
      <c r="F145" s="4">
        <v>104</v>
      </c>
      <c r="G145" s="4">
        <v>3.1</v>
      </c>
      <c r="H145" s="4">
        <f>IF(MONTH(calls[[#This Row],[Date of Call]])&lt;=6,YEAR(calls[[#This Row],[Date of Call]]),YEAR(calls[[#This Row],[Date of Call]])+1)</f>
        <v>2023</v>
      </c>
      <c r="I145" t="str">
        <f>TEXT(calls[[#This Row],[Date of Call]],"DDDD")</f>
        <v>Tuesday</v>
      </c>
      <c r="J145" t="str" cm="1">
        <f t="array" ref="J145">_xlfn.IFS(calls[[#This Row],[Duration]]&lt;=10,"Under 10 mins",calls[[#This Row],[Duration]]&lt;=30,"10 to 30 mins",calls[[#This Row],[Duration]]&lt;=60,"30 to 60 mins",calls[[#This Row],[Duration]]&lt;=120,"1 to 2 hours",TRUE,"More than 2 hours")</f>
        <v>1 to 2 hours</v>
      </c>
      <c r="K145">
        <f>ROUND(calls[[#This Row],[Satisfaction Rating]],0)</f>
        <v>3</v>
      </c>
    </row>
    <row r="146" spans="1:11" x14ac:dyDescent="0.3">
      <c r="A146" s="1" t="s">
        <v>174</v>
      </c>
      <c r="B146" s="1" t="s">
        <v>16</v>
      </c>
      <c r="C146" s="1">
        <v>53</v>
      </c>
      <c r="D146" s="2" t="s">
        <v>22</v>
      </c>
      <c r="E146" s="3">
        <v>44985</v>
      </c>
      <c r="F146" s="1">
        <v>80</v>
      </c>
      <c r="G146" s="1">
        <v>2.6</v>
      </c>
      <c r="H146" s="4">
        <f>IF(MONTH(calls[[#This Row],[Date of Call]])&lt;=6,YEAR(calls[[#This Row],[Date of Call]]),YEAR(calls[[#This Row],[Date of Call]])+1)</f>
        <v>2023</v>
      </c>
      <c r="I146" t="str">
        <f>TEXT(calls[[#This Row],[Date of Call]],"DDDD")</f>
        <v>Tuesday</v>
      </c>
      <c r="J146" t="str" cm="1">
        <f t="array" ref="J146">_xlfn.IFS(calls[[#This Row],[Duration]]&lt;=10,"Under 10 mins",calls[[#This Row],[Duration]]&lt;=30,"10 to 30 mins",calls[[#This Row],[Duration]]&lt;=60,"30 to 60 mins",calls[[#This Row],[Duration]]&lt;=120,"1 to 2 hours",TRUE,"More than 2 hours")</f>
        <v>30 to 60 mins</v>
      </c>
      <c r="K146">
        <f>ROUND(calls[[#This Row],[Satisfaction Rating]],0)</f>
        <v>3</v>
      </c>
    </row>
    <row r="147" spans="1:11" x14ac:dyDescent="0.3">
      <c r="A147" s="4" t="s">
        <v>175</v>
      </c>
      <c r="B147" s="4" t="s">
        <v>21</v>
      </c>
      <c r="C147" s="4">
        <v>155</v>
      </c>
      <c r="D147" s="5" t="s">
        <v>31</v>
      </c>
      <c r="E147" s="6">
        <v>44986</v>
      </c>
      <c r="F147" s="4">
        <v>132</v>
      </c>
      <c r="G147" s="4">
        <v>4.5999999999999996</v>
      </c>
      <c r="H147" s="4">
        <f>IF(MONTH(calls[[#This Row],[Date of Call]])&lt;=6,YEAR(calls[[#This Row],[Date of Call]]),YEAR(calls[[#This Row],[Date of Call]])+1)</f>
        <v>2023</v>
      </c>
      <c r="I147" t="str">
        <f>TEXT(calls[[#This Row],[Date of Call]],"DDDD")</f>
        <v>Wednesday</v>
      </c>
      <c r="J147" t="str" cm="1">
        <f t="array" ref="J147">_xlfn.IFS(calls[[#This Row],[Duration]]&lt;=10,"Under 10 mins",calls[[#This Row],[Duration]]&lt;=30,"10 to 30 mins",calls[[#This Row],[Duration]]&lt;=60,"30 to 60 mins",calls[[#This Row],[Duration]]&lt;=120,"1 to 2 hours",TRUE,"More than 2 hours")</f>
        <v>More than 2 hours</v>
      </c>
      <c r="K147">
        <f>ROUND(calls[[#This Row],[Satisfaction Rating]],0)</f>
        <v>5</v>
      </c>
    </row>
    <row r="148" spans="1:11" x14ac:dyDescent="0.3">
      <c r="A148" s="1" t="s">
        <v>176</v>
      </c>
      <c r="B148" s="1" t="s">
        <v>21</v>
      </c>
      <c r="C148" s="1">
        <v>90</v>
      </c>
      <c r="D148" s="2" t="s">
        <v>27</v>
      </c>
      <c r="E148" s="3">
        <v>44986</v>
      </c>
      <c r="F148" s="1">
        <v>170</v>
      </c>
      <c r="G148" s="1">
        <v>3.7</v>
      </c>
      <c r="H148" s="4">
        <f>IF(MONTH(calls[[#This Row],[Date of Call]])&lt;=6,YEAR(calls[[#This Row],[Date of Call]]),YEAR(calls[[#This Row],[Date of Call]])+1)</f>
        <v>2023</v>
      </c>
      <c r="I148" t="str">
        <f>TEXT(calls[[#This Row],[Date of Call]],"DDDD")</f>
        <v>Wednesday</v>
      </c>
      <c r="J148" t="str" cm="1">
        <f t="array" ref="J148">_xlfn.IFS(calls[[#This Row],[Duration]]&lt;=10,"Under 10 mins",calls[[#This Row],[Duration]]&lt;=30,"10 to 30 mins",calls[[#This Row],[Duration]]&lt;=60,"30 to 60 mins",calls[[#This Row],[Duration]]&lt;=120,"1 to 2 hours",TRUE,"More than 2 hours")</f>
        <v>1 to 2 hours</v>
      </c>
      <c r="K148">
        <f>ROUND(calls[[#This Row],[Satisfaction Rating]],0)</f>
        <v>4</v>
      </c>
    </row>
    <row r="149" spans="1:11" x14ac:dyDescent="0.3">
      <c r="A149" s="4" t="s">
        <v>177</v>
      </c>
      <c r="B149" s="4" t="s">
        <v>45</v>
      </c>
      <c r="C149" s="4">
        <v>166</v>
      </c>
      <c r="D149" s="5" t="s">
        <v>17</v>
      </c>
      <c r="E149" s="6">
        <v>44986</v>
      </c>
      <c r="F149" s="4">
        <v>36</v>
      </c>
      <c r="G149" s="4">
        <v>3.8</v>
      </c>
      <c r="H149" s="4">
        <f>IF(MONTH(calls[[#This Row],[Date of Call]])&lt;=6,YEAR(calls[[#This Row],[Date of Call]]),YEAR(calls[[#This Row],[Date of Call]])+1)</f>
        <v>2023</v>
      </c>
      <c r="I149" t="str">
        <f>TEXT(calls[[#This Row],[Date of Call]],"DDDD")</f>
        <v>Wednesday</v>
      </c>
      <c r="J149" t="str" cm="1">
        <f t="array" ref="J149">_xlfn.IFS(calls[[#This Row],[Duration]]&lt;=10,"Under 10 mins",calls[[#This Row],[Duration]]&lt;=30,"10 to 30 mins",calls[[#This Row],[Duration]]&lt;=60,"30 to 60 mins",calls[[#This Row],[Duration]]&lt;=120,"1 to 2 hours",TRUE,"More than 2 hours")</f>
        <v>More than 2 hours</v>
      </c>
      <c r="K149">
        <f>ROUND(calls[[#This Row],[Satisfaction Rating]],0)</f>
        <v>4</v>
      </c>
    </row>
    <row r="150" spans="1:11" x14ac:dyDescent="0.3">
      <c r="A150" s="1" t="s">
        <v>178</v>
      </c>
      <c r="B150" s="1" t="s">
        <v>36</v>
      </c>
      <c r="C150" s="1">
        <v>89</v>
      </c>
      <c r="D150" s="2" t="s">
        <v>31</v>
      </c>
      <c r="E150" s="3">
        <v>44986</v>
      </c>
      <c r="F150" s="1">
        <v>126</v>
      </c>
      <c r="G150" s="1">
        <v>3.6</v>
      </c>
      <c r="H150" s="4">
        <f>IF(MONTH(calls[[#This Row],[Date of Call]])&lt;=6,YEAR(calls[[#This Row],[Date of Call]]),YEAR(calls[[#This Row],[Date of Call]])+1)</f>
        <v>2023</v>
      </c>
      <c r="I150" t="str">
        <f>TEXT(calls[[#This Row],[Date of Call]],"DDDD")</f>
        <v>Wednesday</v>
      </c>
      <c r="J150" t="str" cm="1">
        <f t="array" ref="J150">_xlfn.IFS(calls[[#This Row],[Duration]]&lt;=10,"Under 10 mins",calls[[#This Row],[Duration]]&lt;=30,"10 to 30 mins",calls[[#This Row],[Duration]]&lt;=60,"30 to 60 mins",calls[[#This Row],[Duration]]&lt;=120,"1 to 2 hours",TRUE,"More than 2 hours")</f>
        <v>1 to 2 hours</v>
      </c>
      <c r="K150">
        <f>ROUND(calls[[#This Row],[Satisfaction Rating]],0)</f>
        <v>4</v>
      </c>
    </row>
    <row r="151" spans="1:11" x14ac:dyDescent="0.3">
      <c r="A151" s="4" t="s">
        <v>179</v>
      </c>
      <c r="B151" s="4" t="s">
        <v>50</v>
      </c>
      <c r="C151" s="4">
        <v>152</v>
      </c>
      <c r="D151" s="5" t="s">
        <v>22</v>
      </c>
      <c r="E151" s="6">
        <v>44986</v>
      </c>
      <c r="F151" s="4">
        <v>215</v>
      </c>
      <c r="G151" s="4">
        <v>4.4000000000000004</v>
      </c>
      <c r="H151" s="4">
        <f>IF(MONTH(calls[[#This Row],[Date of Call]])&lt;=6,YEAR(calls[[#This Row],[Date of Call]]),YEAR(calls[[#This Row],[Date of Call]])+1)</f>
        <v>2023</v>
      </c>
      <c r="I151" t="str">
        <f>TEXT(calls[[#This Row],[Date of Call]],"DDDD")</f>
        <v>Wednesday</v>
      </c>
      <c r="J151" t="str" cm="1">
        <f t="array" ref="J151">_xlfn.IFS(calls[[#This Row],[Duration]]&lt;=10,"Under 10 mins",calls[[#This Row],[Duration]]&lt;=30,"10 to 30 mins",calls[[#This Row],[Duration]]&lt;=60,"30 to 60 mins",calls[[#This Row],[Duration]]&lt;=120,"1 to 2 hours",TRUE,"More than 2 hours")</f>
        <v>More than 2 hours</v>
      </c>
      <c r="K151">
        <f>ROUND(calls[[#This Row],[Satisfaction Rating]],0)</f>
        <v>4</v>
      </c>
    </row>
    <row r="152" spans="1:11" x14ac:dyDescent="0.3">
      <c r="A152" s="1" t="s">
        <v>180</v>
      </c>
      <c r="B152" s="1" t="s">
        <v>36</v>
      </c>
      <c r="C152" s="1">
        <v>137</v>
      </c>
      <c r="D152" s="2" t="s">
        <v>27</v>
      </c>
      <c r="E152" s="3">
        <v>44986</v>
      </c>
      <c r="F152" s="1">
        <v>114</v>
      </c>
      <c r="G152" s="1">
        <v>3.2</v>
      </c>
      <c r="H152" s="4">
        <f>IF(MONTH(calls[[#This Row],[Date of Call]])&lt;=6,YEAR(calls[[#This Row],[Date of Call]]),YEAR(calls[[#This Row],[Date of Call]])+1)</f>
        <v>2023</v>
      </c>
      <c r="I152" t="str">
        <f>TEXT(calls[[#This Row],[Date of Call]],"DDDD")</f>
        <v>Wednesday</v>
      </c>
      <c r="J152" t="str" cm="1">
        <f t="array" ref="J152">_xlfn.IFS(calls[[#This Row],[Duration]]&lt;=10,"Under 10 mins",calls[[#This Row],[Duration]]&lt;=30,"10 to 30 mins",calls[[#This Row],[Duration]]&lt;=60,"30 to 60 mins",calls[[#This Row],[Duration]]&lt;=120,"1 to 2 hours",TRUE,"More than 2 hours")</f>
        <v>More than 2 hours</v>
      </c>
      <c r="K152">
        <f>ROUND(calls[[#This Row],[Satisfaction Rating]],0)</f>
        <v>3</v>
      </c>
    </row>
    <row r="153" spans="1:11" x14ac:dyDescent="0.3">
      <c r="A153" s="4" t="s">
        <v>181</v>
      </c>
      <c r="B153" s="4" t="s">
        <v>36</v>
      </c>
      <c r="C153" s="4">
        <v>43</v>
      </c>
      <c r="D153" s="5" t="s">
        <v>27</v>
      </c>
      <c r="E153" s="6">
        <v>44986</v>
      </c>
      <c r="F153" s="4">
        <v>99</v>
      </c>
      <c r="G153" s="4">
        <v>4.7</v>
      </c>
      <c r="H153" s="4">
        <f>IF(MONTH(calls[[#This Row],[Date of Call]])&lt;=6,YEAR(calls[[#This Row],[Date of Call]]),YEAR(calls[[#This Row],[Date of Call]])+1)</f>
        <v>2023</v>
      </c>
      <c r="I153" t="str">
        <f>TEXT(calls[[#This Row],[Date of Call]],"DDDD")</f>
        <v>Wednesday</v>
      </c>
      <c r="J153" t="str" cm="1">
        <f t="array" ref="J153">_xlfn.IFS(calls[[#This Row],[Duration]]&lt;=10,"Under 10 mins",calls[[#This Row],[Duration]]&lt;=30,"10 to 30 mins",calls[[#This Row],[Duration]]&lt;=60,"30 to 60 mins",calls[[#This Row],[Duration]]&lt;=120,"1 to 2 hours",TRUE,"More than 2 hours")</f>
        <v>30 to 60 mins</v>
      </c>
      <c r="K153">
        <f>ROUND(calls[[#This Row],[Satisfaction Rating]],0)</f>
        <v>5</v>
      </c>
    </row>
    <row r="154" spans="1:11" x14ac:dyDescent="0.3">
      <c r="A154" s="1" t="s">
        <v>182</v>
      </c>
      <c r="B154" s="1" t="s">
        <v>30</v>
      </c>
      <c r="C154" s="1">
        <v>114</v>
      </c>
      <c r="D154" s="2" t="s">
        <v>27</v>
      </c>
      <c r="E154" s="3">
        <v>44987</v>
      </c>
      <c r="F154" s="1">
        <v>23</v>
      </c>
      <c r="G154" s="1">
        <v>4.8</v>
      </c>
      <c r="H154" s="4">
        <f>IF(MONTH(calls[[#This Row],[Date of Call]])&lt;=6,YEAR(calls[[#This Row],[Date of Call]]),YEAR(calls[[#This Row],[Date of Call]])+1)</f>
        <v>2023</v>
      </c>
      <c r="I154" t="str">
        <f>TEXT(calls[[#This Row],[Date of Call]],"DDDD")</f>
        <v>Thursday</v>
      </c>
      <c r="J154" t="str" cm="1">
        <f t="array" ref="J154">_xlfn.IFS(calls[[#This Row],[Duration]]&lt;=10,"Under 10 mins",calls[[#This Row],[Duration]]&lt;=30,"10 to 30 mins",calls[[#This Row],[Duration]]&lt;=60,"30 to 60 mins",calls[[#This Row],[Duration]]&lt;=120,"1 to 2 hours",TRUE,"More than 2 hours")</f>
        <v>1 to 2 hours</v>
      </c>
      <c r="K154">
        <f>ROUND(calls[[#This Row],[Satisfaction Rating]],0)</f>
        <v>5</v>
      </c>
    </row>
    <row r="155" spans="1:11" x14ac:dyDescent="0.3">
      <c r="A155" s="4" t="s">
        <v>183</v>
      </c>
      <c r="B155" s="4" t="s">
        <v>19</v>
      </c>
      <c r="C155" s="4">
        <v>103</v>
      </c>
      <c r="D155" s="5" t="s">
        <v>31</v>
      </c>
      <c r="E155" s="6">
        <v>44987</v>
      </c>
      <c r="F155" s="4">
        <v>75</v>
      </c>
      <c r="G155" s="4">
        <v>2.7</v>
      </c>
      <c r="H155" s="4">
        <f>IF(MONTH(calls[[#This Row],[Date of Call]])&lt;=6,YEAR(calls[[#This Row],[Date of Call]]),YEAR(calls[[#This Row],[Date of Call]])+1)</f>
        <v>2023</v>
      </c>
      <c r="I155" t="str">
        <f>TEXT(calls[[#This Row],[Date of Call]],"DDDD")</f>
        <v>Thursday</v>
      </c>
      <c r="J155" t="str" cm="1">
        <f t="array" ref="J155">_xlfn.IFS(calls[[#This Row],[Duration]]&lt;=10,"Under 10 mins",calls[[#This Row],[Duration]]&lt;=30,"10 to 30 mins",calls[[#This Row],[Duration]]&lt;=60,"30 to 60 mins",calls[[#This Row],[Duration]]&lt;=120,"1 to 2 hours",TRUE,"More than 2 hours")</f>
        <v>1 to 2 hours</v>
      </c>
      <c r="K155">
        <f>ROUND(calls[[#This Row],[Satisfaction Rating]],0)</f>
        <v>3</v>
      </c>
    </row>
    <row r="156" spans="1:11" x14ac:dyDescent="0.3">
      <c r="A156" s="1" t="s">
        <v>184</v>
      </c>
      <c r="B156" s="1" t="s">
        <v>36</v>
      </c>
      <c r="C156" s="1">
        <v>98</v>
      </c>
      <c r="D156" s="2" t="s">
        <v>22</v>
      </c>
      <c r="E156" s="3">
        <v>44987</v>
      </c>
      <c r="F156" s="1">
        <v>100</v>
      </c>
      <c r="G156" s="1">
        <v>3.8</v>
      </c>
      <c r="H156" s="4">
        <f>IF(MONTH(calls[[#This Row],[Date of Call]])&lt;=6,YEAR(calls[[#This Row],[Date of Call]]),YEAR(calls[[#This Row],[Date of Call]])+1)</f>
        <v>2023</v>
      </c>
      <c r="I156" t="str">
        <f>TEXT(calls[[#This Row],[Date of Call]],"DDDD")</f>
        <v>Thursday</v>
      </c>
      <c r="J156" t="str" cm="1">
        <f t="array" ref="J156">_xlfn.IFS(calls[[#This Row],[Duration]]&lt;=10,"Under 10 mins",calls[[#This Row],[Duration]]&lt;=30,"10 to 30 mins",calls[[#This Row],[Duration]]&lt;=60,"30 to 60 mins",calls[[#This Row],[Duration]]&lt;=120,"1 to 2 hours",TRUE,"More than 2 hours")</f>
        <v>1 to 2 hours</v>
      </c>
      <c r="K156">
        <f>ROUND(calls[[#This Row],[Satisfaction Rating]],0)</f>
        <v>4</v>
      </c>
    </row>
    <row r="157" spans="1:11" x14ac:dyDescent="0.3">
      <c r="A157" s="4" t="s">
        <v>185</v>
      </c>
      <c r="B157" s="4" t="s">
        <v>45</v>
      </c>
      <c r="C157" s="4">
        <v>106</v>
      </c>
      <c r="D157" s="5" t="s">
        <v>17</v>
      </c>
      <c r="E157" s="6">
        <v>44987</v>
      </c>
      <c r="F157" s="4">
        <v>108</v>
      </c>
      <c r="G157" s="4">
        <v>4.3</v>
      </c>
      <c r="H157" s="4">
        <f>IF(MONTH(calls[[#This Row],[Date of Call]])&lt;=6,YEAR(calls[[#This Row],[Date of Call]]),YEAR(calls[[#This Row],[Date of Call]])+1)</f>
        <v>2023</v>
      </c>
      <c r="I157" t="str">
        <f>TEXT(calls[[#This Row],[Date of Call]],"DDDD")</f>
        <v>Thursday</v>
      </c>
      <c r="J157" t="str" cm="1">
        <f t="array" ref="J157">_xlfn.IFS(calls[[#This Row],[Duration]]&lt;=10,"Under 10 mins",calls[[#This Row],[Duration]]&lt;=30,"10 to 30 mins",calls[[#This Row],[Duration]]&lt;=60,"30 to 60 mins",calls[[#This Row],[Duration]]&lt;=120,"1 to 2 hours",TRUE,"More than 2 hours")</f>
        <v>1 to 2 hours</v>
      </c>
      <c r="K157">
        <f>ROUND(calls[[#This Row],[Satisfaction Rating]],0)</f>
        <v>4</v>
      </c>
    </row>
    <row r="158" spans="1:11" x14ac:dyDescent="0.3">
      <c r="A158" s="1" t="s">
        <v>186</v>
      </c>
      <c r="B158" s="1" t="s">
        <v>14</v>
      </c>
      <c r="C158" s="1">
        <v>96</v>
      </c>
      <c r="D158" s="2" t="s">
        <v>17</v>
      </c>
      <c r="E158" s="3">
        <v>44987</v>
      </c>
      <c r="F158" s="1">
        <v>108</v>
      </c>
      <c r="G158" s="1">
        <v>5</v>
      </c>
      <c r="H158" s="4">
        <f>IF(MONTH(calls[[#This Row],[Date of Call]])&lt;=6,YEAR(calls[[#This Row],[Date of Call]]),YEAR(calls[[#This Row],[Date of Call]])+1)</f>
        <v>2023</v>
      </c>
      <c r="I158" t="str">
        <f>TEXT(calls[[#This Row],[Date of Call]],"DDDD")</f>
        <v>Thursday</v>
      </c>
      <c r="J158" t="str" cm="1">
        <f t="array" ref="J158">_xlfn.IFS(calls[[#This Row],[Duration]]&lt;=10,"Under 10 mins",calls[[#This Row],[Duration]]&lt;=30,"10 to 30 mins",calls[[#This Row],[Duration]]&lt;=60,"30 to 60 mins",calls[[#This Row],[Duration]]&lt;=120,"1 to 2 hours",TRUE,"More than 2 hours")</f>
        <v>1 to 2 hours</v>
      </c>
      <c r="K158">
        <f>ROUND(calls[[#This Row],[Satisfaction Rating]],0)</f>
        <v>5</v>
      </c>
    </row>
    <row r="159" spans="1:11" x14ac:dyDescent="0.3">
      <c r="A159" s="4" t="s">
        <v>187</v>
      </c>
      <c r="B159" s="4" t="s">
        <v>19</v>
      </c>
      <c r="C159" s="4">
        <v>70</v>
      </c>
      <c r="D159" s="5" t="s">
        <v>17</v>
      </c>
      <c r="E159" s="6">
        <v>44987</v>
      </c>
      <c r="F159" s="4">
        <v>28</v>
      </c>
      <c r="G159" s="4">
        <v>4.8</v>
      </c>
      <c r="H159" s="4">
        <f>IF(MONTH(calls[[#This Row],[Date of Call]])&lt;=6,YEAR(calls[[#This Row],[Date of Call]]),YEAR(calls[[#This Row],[Date of Call]])+1)</f>
        <v>2023</v>
      </c>
      <c r="I159" t="str">
        <f>TEXT(calls[[#This Row],[Date of Call]],"DDDD")</f>
        <v>Thursday</v>
      </c>
      <c r="J159" t="str" cm="1">
        <f t="array" ref="J159">_xlfn.IFS(calls[[#This Row],[Duration]]&lt;=10,"Under 10 mins",calls[[#This Row],[Duration]]&lt;=30,"10 to 30 mins",calls[[#This Row],[Duration]]&lt;=60,"30 to 60 mins",calls[[#This Row],[Duration]]&lt;=120,"1 to 2 hours",TRUE,"More than 2 hours")</f>
        <v>1 to 2 hours</v>
      </c>
      <c r="K159">
        <f>ROUND(calls[[#This Row],[Satisfaction Rating]],0)</f>
        <v>5</v>
      </c>
    </row>
    <row r="160" spans="1:11" x14ac:dyDescent="0.3">
      <c r="A160" s="1" t="s">
        <v>188</v>
      </c>
      <c r="B160" s="1" t="s">
        <v>42</v>
      </c>
      <c r="C160" s="1">
        <v>86</v>
      </c>
      <c r="D160" s="2" t="s">
        <v>12</v>
      </c>
      <c r="E160" s="3">
        <v>44988</v>
      </c>
      <c r="F160" s="1">
        <v>70</v>
      </c>
      <c r="G160" s="1">
        <v>4.9000000000000004</v>
      </c>
      <c r="H160" s="4">
        <f>IF(MONTH(calls[[#This Row],[Date of Call]])&lt;=6,YEAR(calls[[#This Row],[Date of Call]]),YEAR(calls[[#This Row],[Date of Call]])+1)</f>
        <v>2023</v>
      </c>
      <c r="I160" t="str">
        <f>TEXT(calls[[#This Row],[Date of Call]],"DDDD")</f>
        <v>Friday</v>
      </c>
      <c r="J160" t="str" cm="1">
        <f t="array" ref="J160">_xlfn.IFS(calls[[#This Row],[Duration]]&lt;=10,"Under 10 mins",calls[[#This Row],[Duration]]&lt;=30,"10 to 30 mins",calls[[#This Row],[Duration]]&lt;=60,"30 to 60 mins",calls[[#This Row],[Duration]]&lt;=120,"1 to 2 hours",TRUE,"More than 2 hours")</f>
        <v>1 to 2 hours</v>
      </c>
      <c r="K160">
        <f>ROUND(calls[[#This Row],[Satisfaction Rating]],0)</f>
        <v>5</v>
      </c>
    </row>
    <row r="161" spans="1:11" x14ac:dyDescent="0.3">
      <c r="A161" s="4" t="s">
        <v>189</v>
      </c>
      <c r="B161" s="4" t="s">
        <v>16</v>
      </c>
      <c r="C161" s="4">
        <v>64</v>
      </c>
      <c r="D161" s="5" t="s">
        <v>12</v>
      </c>
      <c r="E161" s="6">
        <v>44988</v>
      </c>
      <c r="F161" s="4">
        <v>172</v>
      </c>
      <c r="G161" s="4">
        <v>4.0999999999999996</v>
      </c>
      <c r="H161" s="4">
        <f>IF(MONTH(calls[[#This Row],[Date of Call]])&lt;=6,YEAR(calls[[#This Row],[Date of Call]]),YEAR(calls[[#This Row],[Date of Call]])+1)</f>
        <v>2023</v>
      </c>
      <c r="I161" t="str">
        <f>TEXT(calls[[#This Row],[Date of Call]],"DDDD")</f>
        <v>Friday</v>
      </c>
      <c r="J161" t="str" cm="1">
        <f t="array" ref="J161">_xlfn.IFS(calls[[#This Row],[Duration]]&lt;=10,"Under 10 mins",calls[[#This Row],[Duration]]&lt;=30,"10 to 30 mins",calls[[#This Row],[Duration]]&lt;=60,"30 to 60 mins",calls[[#This Row],[Duration]]&lt;=120,"1 to 2 hours",TRUE,"More than 2 hours")</f>
        <v>1 to 2 hours</v>
      </c>
      <c r="K161">
        <f>ROUND(calls[[#This Row],[Satisfaction Rating]],0)</f>
        <v>4</v>
      </c>
    </row>
    <row r="162" spans="1:11" x14ac:dyDescent="0.3">
      <c r="A162" s="1" t="s">
        <v>190</v>
      </c>
      <c r="B162" s="1" t="s">
        <v>14</v>
      </c>
      <c r="C162" s="1">
        <v>113</v>
      </c>
      <c r="D162" s="2" t="s">
        <v>22</v>
      </c>
      <c r="E162" s="3">
        <v>44988</v>
      </c>
      <c r="F162" s="1">
        <v>123</v>
      </c>
      <c r="G162" s="1">
        <v>4.4000000000000004</v>
      </c>
      <c r="H162" s="4">
        <f>IF(MONTH(calls[[#This Row],[Date of Call]])&lt;=6,YEAR(calls[[#This Row],[Date of Call]]),YEAR(calls[[#This Row],[Date of Call]])+1)</f>
        <v>2023</v>
      </c>
      <c r="I162" t="str">
        <f>TEXT(calls[[#This Row],[Date of Call]],"DDDD")</f>
        <v>Friday</v>
      </c>
      <c r="J162" t="str" cm="1">
        <f t="array" ref="J162">_xlfn.IFS(calls[[#This Row],[Duration]]&lt;=10,"Under 10 mins",calls[[#This Row],[Duration]]&lt;=30,"10 to 30 mins",calls[[#This Row],[Duration]]&lt;=60,"30 to 60 mins",calls[[#This Row],[Duration]]&lt;=120,"1 to 2 hours",TRUE,"More than 2 hours")</f>
        <v>1 to 2 hours</v>
      </c>
      <c r="K162">
        <f>ROUND(calls[[#This Row],[Satisfaction Rating]],0)</f>
        <v>4</v>
      </c>
    </row>
    <row r="163" spans="1:11" x14ac:dyDescent="0.3">
      <c r="A163" s="4" t="s">
        <v>191</v>
      </c>
      <c r="B163" s="4" t="s">
        <v>14</v>
      </c>
      <c r="C163" s="4">
        <v>21</v>
      </c>
      <c r="D163" s="5" t="s">
        <v>17</v>
      </c>
      <c r="E163" s="6">
        <v>44988</v>
      </c>
      <c r="F163" s="4">
        <v>93</v>
      </c>
      <c r="G163" s="4">
        <v>3.4</v>
      </c>
      <c r="H163" s="4">
        <f>IF(MONTH(calls[[#This Row],[Date of Call]])&lt;=6,YEAR(calls[[#This Row],[Date of Call]]),YEAR(calls[[#This Row],[Date of Call]])+1)</f>
        <v>2023</v>
      </c>
      <c r="I163" t="str">
        <f>TEXT(calls[[#This Row],[Date of Call]],"DDDD")</f>
        <v>Friday</v>
      </c>
      <c r="J163" t="str" cm="1">
        <f t="array" ref="J163">_xlfn.IFS(calls[[#This Row],[Duration]]&lt;=10,"Under 10 mins",calls[[#This Row],[Duration]]&lt;=30,"10 to 30 mins",calls[[#This Row],[Duration]]&lt;=60,"30 to 60 mins",calls[[#This Row],[Duration]]&lt;=120,"1 to 2 hours",TRUE,"More than 2 hours")</f>
        <v>10 to 30 mins</v>
      </c>
      <c r="K163">
        <f>ROUND(calls[[#This Row],[Satisfaction Rating]],0)</f>
        <v>3</v>
      </c>
    </row>
    <row r="164" spans="1:11" x14ac:dyDescent="0.3">
      <c r="A164" s="1" t="s">
        <v>192</v>
      </c>
      <c r="B164" s="1" t="s">
        <v>53</v>
      </c>
      <c r="C164" s="1">
        <v>107</v>
      </c>
      <c r="D164" s="2" t="s">
        <v>12</v>
      </c>
      <c r="E164" s="3">
        <v>44988</v>
      </c>
      <c r="F164" s="1">
        <v>66</v>
      </c>
      <c r="G164" s="1">
        <v>4</v>
      </c>
      <c r="H164" s="4">
        <f>IF(MONTH(calls[[#This Row],[Date of Call]])&lt;=6,YEAR(calls[[#This Row],[Date of Call]]),YEAR(calls[[#This Row],[Date of Call]])+1)</f>
        <v>2023</v>
      </c>
      <c r="I164" t="str">
        <f>TEXT(calls[[#This Row],[Date of Call]],"DDDD")</f>
        <v>Friday</v>
      </c>
      <c r="J164" t="str" cm="1">
        <f t="array" ref="J164">_xlfn.IFS(calls[[#This Row],[Duration]]&lt;=10,"Under 10 mins",calls[[#This Row],[Duration]]&lt;=30,"10 to 30 mins",calls[[#This Row],[Duration]]&lt;=60,"30 to 60 mins",calls[[#This Row],[Duration]]&lt;=120,"1 to 2 hours",TRUE,"More than 2 hours")</f>
        <v>1 to 2 hours</v>
      </c>
      <c r="K164">
        <f>ROUND(calls[[#This Row],[Satisfaction Rating]],0)</f>
        <v>4</v>
      </c>
    </row>
    <row r="165" spans="1:11" x14ac:dyDescent="0.3">
      <c r="A165" s="4" t="s">
        <v>193</v>
      </c>
      <c r="B165" s="4" t="s">
        <v>53</v>
      </c>
      <c r="C165" s="4">
        <v>131</v>
      </c>
      <c r="D165" s="5" t="s">
        <v>17</v>
      </c>
      <c r="E165" s="6">
        <v>44988</v>
      </c>
      <c r="F165" s="4">
        <v>39</v>
      </c>
      <c r="G165" s="4">
        <v>2.4</v>
      </c>
      <c r="H165" s="4">
        <f>IF(MONTH(calls[[#This Row],[Date of Call]])&lt;=6,YEAR(calls[[#This Row],[Date of Call]]),YEAR(calls[[#This Row],[Date of Call]])+1)</f>
        <v>2023</v>
      </c>
      <c r="I165" t="str">
        <f>TEXT(calls[[#This Row],[Date of Call]],"DDDD")</f>
        <v>Friday</v>
      </c>
      <c r="J165" t="str" cm="1">
        <f t="array" ref="J165">_xlfn.IFS(calls[[#This Row],[Duration]]&lt;=10,"Under 10 mins",calls[[#This Row],[Duration]]&lt;=30,"10 to 30 mins",calls[[#This Row],[Duration]]&lt;=60,"30 to 60 mins",calls[[#This Row],[Duration]]&lt;=120,"1 to 2 hours",TRUE,"More than 2 hours")</f>
        <v>More than 2 hours</v>
      </c>
      <c r="K165">
        <f>ROUND(calls[[#This Row],[Satisfaction Rating]],0)</f>
        <v>2</v>
      </c>
    </row>
    <row r="166" spans="1:11" x14ac:dyDescent="0.3">
      <c r="A166" s="1" t="s">
        <v>194</v>
      </c>
      <c r="B166" s="1" t="s">
        <v>11</v>
      </c>
      <c r="C166" s="1">
        <v>11</v>
      </c>
      <c r="D166" s="2" t="s">
        <v>31</v>
      </c>
      <c r="E166" s="3">
        <v>44988</v>
      </c>
      <c r="F166" s="1">
        <v>25</v>
      </c>
      <c r="G166" s="1">
        <v>2.1</v>
      </c>
      <c r="H166" s="4">
        <f>IF(MONTH(calls[[#This Row],[Date of Call]])&lt;=6,YEAR(calls[[#This Row],[Date of Call]]),YEAR(calls[[#This Row],[Date of Call]])+1)</f>
        <v>2023</v>
      </c>
      <c r="I166" t="str">
        <f>TEXT(calls[[#This Row],[Date of Call]],"DDDD")</f>
        <v>Friday</v>
      </c>
      <c r="J166" t="str" cm="1">
        <f t="array" ref="J166">_xlfn.IFS(calls[[#This Row],[Duration]]&lt;=10,"Under 10 mins",calls[[#This Row],[Duration]]&lt;=30,"10 to 30 mins",calls[[#This Row],[Duration]]&lt;=60,"30 to 60 mins",calls[[#This Row],[Duration]]&lt;=120,"1 to 2 hours",TRUE,"More than 2 hours")</f>
        <v>10 to 30 mins</v>
      </c>
      <c r="K166">
        <f>ROUND(calls[[#This Row],[Satisfaction Rating]],0)</f>
        <v>2</v>
      </c>
    </row>
    <row r="167" spans="1:11" x14ac:dyDescent="0.3">
      <c r="A167" s="4" t="s">
        <v>195</v>
      </c>
      <c r="B167" s="4" t="s">
        <v>63</v>
      </c>
      <c r="C167" s="4">
        <v>86</v>
      </c>
      <c r="D167" s="5" t="s">
        <v>22</v>
      </c>
      <c r="E167" s="6">
        <v>44988</v>
      </c>
      <c r="F167" s="4">
        <v>68</v>
      </c>
      <c r="G167" s="4">
        <v>3</v>
      </c>
      <c r="H167" s="4">
        <f>IF(MONTH(calls[[#This Row],[Date of Call]])&lt;=6,YEAR(calls[[#This Row],[Date of Call]]),YEAR(calls[[#This Row],[Date of Call]])+1)</f>
        <v>2023</v>
      </c>
      <c r="I167" t="str">
        <f>TEXT(calls[[#This Row],[Date of Call]],"DDDD")</f>
        <v>Friday</v>
      </c>
      <c r="J167" t="str" cm="1">
        <f t="array" ref="J167">_xlfn.IFS(calls[[#This Row],[Duration]]&lt;=10,"Under 10 mins",calls[[#This Row],[Duration]]&lt;=30,"10 to 30 mins",calls[[#This Row],[Duration]]&lt;=60,"30 to 60 mins",calls[[#This Row],[Duration]]&lt;=120,"1 to 2 hours",TRUE,"More than 2 hours")</f>
        <v>1 to 2 hours</v>
      </c>
      <c r="K167">
        <f>ROUND(calls[[#This Row],[Satisfaction Rating]],0)</f>
        <v>3</v>
      </c>
    </row>
    <row r="168" spans="1:11" x14ac:dyDescent="0.3">
      <c r="A168" s="1" t="s">
        <v>196</v>
      </c>
      <c r="B168" s="1" t="s">
        <v>16</v>
      </c>
      <c r="C168" s="1">
        <v>28</v>
      </c>
      <c r="D168" s="2" t="s">
        <v>31</v>
      </c>
      <c r="E168" s="3">
        <v>44988</v>
      </c>
      <c r="F168" s="1">
        <v>84</v>
      </c>
      <c r="G168" s="1">
        <v>3.2</v>
      </c>
      <c r="H168" s="4">
        <f>IF(MONTH(calls[[#This Row],[Date of Call]])&lt;=6,YEAR(calls[[#This Row],[Date of Call]]),YEAR(calls[[#This Row],[Date of Call]])+1)</f>
        <v>2023</v>
      </c>
      <c r="I168" t="str">
        <f>TEXT(calls[[#This Row],[Date of Call]],"DDDD")</f>
        <v>Friday</v>
      </c>
      <c r="J168" t="str" cm="1">
        <f t="array" ref="J168">_xlfn.IFS(calls[[#This Row],[Duration]]&lt;=10,"Under 10 mins",calls[[#This Row],[Duration]]&lt;=30,"10 to 30 mins",calls[[#This Row],[Duration]]&lt;=60,"30 to 60 mins",calls[[#This Row],[Duration]]&lt;=120,"1 to 2 hours",TRUE,"More than 2 hours")</f>
        <v>10 to 30 mins</v>
      </c>
      <c r="K168">
        <f>ROUND(calls[[#This Row],[Satisfaction Rating]],0)</f>
        <v>3</v>
      </c>
    </row>
    <row r="169" spans="1:11" x14ac:dyDescent="0.3">
      <c r="A169" s="4" t="s">
        <v>197</v>
      </c>
      <c r="B169" s="4" t="s">
        <v>21</v>
      </c>
      <c r="C169" s="4">
        <v>139</v>
      </c>
      <c r="D169" s="5" t="s">
        <v>17</v>
      </c>
      <c r="E169" s="6">
        <v>44989</v>
      </c>
      <c r="F169" s="4">
        <v>88</v>
      </c>
      <c r="G169" s="4">
        <v>3.4</v>
      </c>
      <c r="H169" s="4">
        <f>IF(MONTH(calls[[#This Row],[Date of Call]])&lt;=6,YEAR(calls[[#This Row],[Date of Call]]),YEAR(calls[[#This Row],[Date of Call]])+1)</f>
        <v>2023</v>
      </c>
      <c r="I169" t="str">
        <f>TEXT(calls[[#This Row],[Date of Call]],"DDDD")</f>
        <v>Saturday</v>
      </c>
      <c r="J169" t="str" cm="1">
        <f t="array" ref="J169">_xlfn.IFS(calls[[#This Row],[Duration]]&lt;=10,"Under 10 mins",calls[[#This Row],[Duration]]&lt;=30,"10 to 30 mins",calls[[#This Row],[Duration]]&lt;=60,"30 to 60 mins",calls[[#This Row],[Duration]]&lt;=120,"1 to 2 hours",TRUE,"More than 2 hours")</f>
        <v>More than 2 hours</v>
      </c>
      <c r="K169">
        <f>ROUND(calls[[#This Row],[Satisfaction Rating]],0)</f>
        <v>3</v>
      </c>
    </row>
    <row r="170" spans="1:11" x14ac:dyDescent="0.3">
      <c r="A170" s="1" t="s">
        <v>198</v>
      </c>
      <c r="B170" s="1" t="s">
        <v>45</v>
      </c>
      <c r="C170" s="1">
        <v>82</v>
      </c>
      <c r="D170" s="2" t="s">
        <v>22</v>
      </c>
      <c r="E170" s="3">
        <v>44989</v>
      </c>
      <c r="F170" s="1">
        <v>93</v>
      </c>
      <c r="G170" s="1">
        <v>2.7</v>
      </c>
      <c r="H170" s="4">
        <f>IF(MONTH(calls[[#This Row],[Date of Call]])&lt;=6,YEAR(calls[[#This Row],[Date of Call]]),YEAR(calls[[#This Row],[Date of Call]])+1)</f>
        <v>2023</v>
      </c>
      <c r="I170" t="str">
        <f>TEXT(calls[[#This Row],[Date of Call]],"DDDD")</f>
        <v>Saturday</v>
      </c>
      <c r="J170" t="str" cm="1">
        <f t="array" ref="J170">_xlfn.IFS(calls[[#This Row],[Duration]]&lt;=10,"Under 10 mins",calls[[#This Row],[Duration]]&lt;=30,"10 to 30 mins",calls[[#This Row],[Duration]]&lt;=60,"30 to 60 mins",calls[[#This Row],[Duration]]&lt;=120,"1 to 2 hours",TRUE,"More than 2 hours")</f>
        <v>1 to 2 hours</v>
      </c>
      <c r="K170">
        <f>ROUND(calls[[#This Row],[Satisfaction Rating]],0)</f>
        <v>3</v>
      </c>
    </row>
    <row r="171" spans="1:11" x14ac:dyDescent="0.3">
      <c r="A171" s="4" t="s">
        <v>199</v>
      </c>
      <c r="B171" s="4" t="s">
        <v>14</v>
      </c>
      <c r="C171" s="4">
        <v>101</v>
      </c>
      <c r="D171" s="5" t="s">
        <v>31</v>
      </c>
      <c r="E171" s="6">
        <v>44989</v>
      </c>
      <c r="F171" s="4">
        <v>128</v>
      </c>
      <c r="G171" s="4">
        <v>5</v>
      </c>
      <c r="H171" s="4">
        <f>IF(MONTH(calls[[#This Row],[Date of Call]])&lt;=6,YEAR(calls[[#This Row],[Date of Call]]),YEAR(calls[[#This Row],[Date of Call]])+1)</f>
        <v>2023</v>
      </c>
      <c r="I171" t="str">
        <f>TEXT(calls[[#This Row],[Date of Call]],"DDDD")</f>
        <v>Saturday</v>
      </c>
      <c r="J171" t="str" cm="1">
        <f t="array" ref="J171">_xlfn.IFS(calls[[#This Row],[Duration]]&lt;=10,"Under 10 mins",calls[[#This Row],[Duration]]&lt;=30,"10 to 30 mins",calls[[#This Row],[Duration]]&lt;=60,"30 to 60 mins",calls[[#This Row],[Duration]]&lt;=120,"1 to 2 hours",TRUE,"More than 2 hours")</f>
        <v>1 to 2 hours</v>
      </c>
      <c r="K171">
        <f>ROUND(calls[[#This Row],[Satisfaction Rating]],0)</f>
        <v>5</v>
      </c>
    </row>
    <row r="172" spans="1:11" x14ac:dyDescent="0.3">
      <c r="A172" s="1" t="s">
        <v>200</v>
      </c>
      <c r="B172" s="1" t="s">
        <v>16</v>
      </c>
      <c r="C172" s="1">
        <v>75</v>
      </c>
      <c r="D172" s="2" t="s">
        <v>27</v>
      </c>
      <c r="E172" s="3">
        <v>44989</v>
      </c>
      <c r="F172" s="1">
        <v>40</v>
      </c>
      <c r="G172" s="1">
        <v>3.4</v>
      </c>
      <c r="H172" s="4">
        <f>IF(MONTH(calls[[#This Row],[Date of Call]])&lt;=6,YEAR(calls[[#This Row],[Date of Call]]),YEAR(calls[[#This Row],[Date of Call]])+1)</f>
        <v>2023</v>
      </c>
      <c r="I172" t="str">
        <f>TEXT(calls[[#This Row],[Date of Call]],"DDDD")</f>
        <v>Saturday</v>
      </c>
      <c r="J172" t="str" cm="1">
        <f t="array" ref="J172">_xlfn.IFS(calls[[#This Row],[Duration]]&lt;=10,"Under 10 mins",calls[[#This Row],[Duration]]&lt;=30,"10 to 30 mins",calls[[#This Row],[Duration]]&lt;=60,"30 to 60 mins",calls[[#This Row],[Duration]]&lt;=120,"1 to 2 hours",TRUE,"More than 2 hours")</f>
        <v>1 to 2 hours</v>
      </c>
      <c r="K172">
        <f>ROUND(calls[[#This Row],[Satisfaction Rating]],0)</f>
        <v>3</v>
      </c>
    </row>
    <row r="173" spans="1:11" x14ac:dyDescent="0.3">
      <c r="A173" s="4" t="s">
        <v>201</v>
      </c>
      <c r="B173" s="4" t="s">
        <v>30</v>
      </c>
      <c r="C173" s="4">
        <v>40</v>
      </c>
      <c r="D173" s="5" t="s">
        <v>31</v>
      </c>
      <c r="E173" s="6">
        <v>44990</v>
      </c>
      <c r="F173" s="4">
        <v>92</v>
      </c>
      <c r="G173" s="4">
        <v>4.7</v>
      </c>
      <c r="H173" s="4">
        <f>IF(MONTH(calls[[#This Row],[Date of Call]])&lt;=6,YEAR(calls[[#This Row],[Date of Call]]),YEAR(calls[[#This Row],[Date of Call]])+1)</f>
        <v>2023</v>
      </c>
      <c r="I173" t="str">
        <f>TEXT(calls[[#This Row],[Date of Call]],"DDDD")</f>
        <v>Sunday</v>
      </c>
      <c r="J173" t="str" cm="1">
        <f t="array" ref="J173">_xlfn.IFS(calls[[#This Row],[Duration]]&lt;=10,"Under 10 mins",calls[[#This Row],[Duration]]&lt;=30,"10 to 30 mins",calls[[#This Row],[Duration]]&lt;=60,"30 to 60 mins",calls[[#This Row],[Duration]]&lt;=120,"1 to 2 hours",TRUE,"More than 2 hours")</f>
        <v>30 to 60 mins</v>
      </c>
      <c r="K173">
        <f>ROUND(calls[[#This Row],[Satisfaction Rating]],0)</f>
        <v>5</v>
      </c>
    </row>
    <row r="174" spans="1:11" x14ac:dyDescent="0.3">
      <c r="A174" s="1" t="s">
        <v>202</v>
      </c>
      <c r="B174" s="1" t="s">
        <v>36</v>
      </c>
      <c r="C174" s="1">
        <v>86</v>
      </c>
      <c r="D174" s="2" t="s">
        <v>17</v>
      </c>
      <c r="E174" s="3">
        <v>44990</v>
      </c>
      <c r="F174" s="1">
        <v>27</v>
      </c>
      <c r="G174" s="1">
        <v>4.5</v>
      </c>
      <c r="H174" s="4">
        <f>IF(MONTH(calls[[#This Row],[Date of Call]])&lt;=6,YEAR(calls[[#This Row],[Date of Call]]),YEAR(calls[[#This Row],[Date of Call]])+1)</f>
        <v>2023</v>
      </c>
      <c r="I174" t="str">
        <f>TEXT(calls[[#This Row],[Date of Call]],"DDDD")</f>
        <v>Sunday</v>
      </c>
      <c r="J174" t="str" cm="1">
        <f t="array" ref="J174">_xlfn.IFS(calls[[#This Row],[Duration]]&lt;=10,"Under 10 mins",calls[[#This Row],[Duration]]&lt;=30,"10 to 30 mins",calls[[#This Row],[Duration]]&lt;=60,"30 to 60 mins",calls[[#This Row],[Duration]]&lt;=120,"1 to 2 hours",TRUE,"More than 2 hours")</f>
        <v>1 to 2 hours</v>
      </c>
      <c r="K174">
        <f>ROUND(calls[[#This Row],[Satisfaction Rating]],0)</f>
        <v>5</v>
      </c>
    </row>
    <row r="175" spans="1:11" x14ac:dyDescent="0.3">
      <c r="A175" s="4" t="s">
        <v>203</v>
      </c>
      <c r="B175" s="4" t="s">
        <v>25</v>
      </c>
      <c r="C175" s="4">
        <v>131</v>
      </c>
      <c r="D175" s="5" t="s">
        <v>12</v>
      </c>
      <c r="E175" s="6">
        <v>44990</v>
      </c>
      <c r="F175" s="4">
        <v>140</v>
      </c>
      <c r="G175" s="4">
        <v>4.0999999999999996</v>
      </c>
      <c r="H175" s="4">
        <f>IF(MONTH(calls[[#This Row],[Date of Call]])&lt;=6,YEAR(calls[[#This Row],[Date of Call]]),YEAR(calls[[#This Row],[Date of Call]])+1)</f>
        <v>2023</v>
      </c>
      <c r="I175" t="str">
        <f>TEXT(calls[[#This Row],[Date of Call]],"DDDD")</f>
        <v>Sunday</v>
      </c>
      <c r="J175" t="str" cm="1">
        <f t="array" ref="J175">_xlfn.IFS(calls[[#This Row],[Duration]]&lt;=10,"Under 10 mins",calls[[#This Row],[Duration]]&lt;=30,"10 to 30 mins",calls[[#This Row],[Duration]]&lt;=60,"30 to 60 mins",calls[[#This Row],[Duration]]&lt;=120,"1 to 2 hours",TRUE,"More than 2 hours")</f>
        <v>More than 2 hours</v>
      </c>
      <c r="K175">
        <f>ROUND(calls[[#This Row],[Satisfaction Rating]],0)</f>
        <v>4</v>
      </c>
    </row>
    <row r="176" spans="1:11" x14ac:dyDescent="0.3">
      <c r="A176" s="1" t="s">
        <v>204</v>
      </c>
      <c r="B176" s="1" t="s">
        <v>53</v>
      </c>
      <c r="C176" s="1">
        <v>67</v>
      </c>
      <c r="D176" s="2" t="s">
        <v>22</v>
      </c>
      <c r="E176" s="3">
        <v>44990</v>
      </c>
      <c r="F176" s="1">
        <v>40</v>
      </c>
      <c r="G176" s="1">
        <v>5</v>
      </c>
      <c r="H176" s="4">
        <f>IF(MONTH(calls[[#This Row],[Date of Call]])&lt;=6,YEAR(calls[[#This Row],[Date of Call]]),YEAR(calls[[#This Row],[Date of Call]])+1)</f>
        <v>2023</v>
      </c>
      <c r="I176" t="str">
        <f>TEXT(calls[[#This Row],[Date of Call]],"DDDD")</f>
        <v>Sunday</v>
      </c>
      <c r="J176" t="str" cm="1">
        <f t="array" ref="J176">_xlfn.IFS(calls[[#This Row],[Duration]]&lt;=10,"Under 10 mins",calls[[#This Row],[Duration]]&lt;=30,"10 to 30 mins",calls[[#This Row],[Duration]]&lt;=60,"30 to 60 mins",calls[[#This Row],[Duration]]&lt;=120,"1 to 2 hours",TRUE,"More than 2 hours")</f>
        <v>1 to 2 hours</v>
      </c>
      <c r="K176">
        <f>ROUND(calls[[#This Row],[Satisfaction Rating]],0)</f>
        <v>5</v>
      </c>
    </row>
    <row r="177" spans="1:11" x14ac:dyDescent="0.3">
      <c r="A177" s="4" t="s">
        <v>205</v>
      </c>
      <c r="B177" s="4" t="s">
        <v>83</v>
      </c>
      <c r="C177" s="4">
        <v>71</v>
      </c>
      <c r="D177" s="5" t="s">
        <v>31</v>
      </c>
      <c r="E177" s="6">
        <v>44990</v>
      </c>
      <c r="F177" s="4">
        <v>102</v>
      </c>
      <c r="G177" s="4">
        <v>4.7</v>
      </c>
      <c r="H177" s="4">
        <f>IF(MONTH(calls[[#This Row],[Date of Call]])&lt;=6,YEAR(calls[[#This Row],[Date of Call]]),YEAR(calls[[#This Row],[Date of Call]])+1)</f>
        <v>2023</v>
      </c>
      <c r="I177" t="str">
        <f>TEXT(calls[[#This Row],[Date of Call]],"DDDD")</f>
        <v>Sunday</v>
      </c>
      <c r="J177" t="str" cm="1">
        <f t="array" ref="J177">_xlfn.IFS(calls[[#This Row],[Duration]]&lt;=10,"Under 10 mins",calls[[#This Row],[Duration]]&lt;=30,"10 to 30 mins",calls[[#This Row],[Duration]]&lt;=60,"30 to 60 mins",calls[[#This Row],[Duration]]&lt;=120,"1 to 2 hours",TRUE,"More than 2 hours")</f>
        <v>1 to 2 hours</v>
      </c>
      <c r="K177">
        <f>ROUND(calls[[#This Row],[Satisfaction Rating]],0)</f>
        <v>5</v>
      </c>
    </row>
    <row r="178" spans="1:11" x14ac:dyDescent="0.3">
      <c r="A178" s="1" t="s">
        <v>206</v>
      </c>
      <c r="B178" s="1" t="s">
        <v>25</v>
      </c>
      <c r="C178" s="1">
        <v>113</v>
      </c>
      <c r="D178" s="2" t="s">
        <v>12</v>
      </c>
      <c r="E178" s="3">
        <v>44990</v>
      </c>
      <c r="F178" s="1">
        <v>42</v>
      </c>
      <c r="G178" s="1">
        <v>4.2</v>
      </c>
      <c r="H178" s="4">
        <f>IF(MONTH(calls[[#This Row],[Date of Call]])&lt;=6,YEAR(calls[[#This Row],[Date of Call]]),YEAR(calls[[#This Row],[Date of Call]])+1)</f>
        <v>2023</v>
      </c>
      <c r="I178" t="str">
        <f>TEXT(calls[[#This Row],[Date of Call]],"DDDD")</f>
        <v>Sunday</v>
      </c>
      <c r="J178" t="str" cm="1">
        <f t="array" ref="J178">_xlfn.IFS(calls[[#This Row],[Duration]]&lt;=10,"Under 10 mins",calls[[#This Row],[Duration]]&lt;=30,"10 to 30 mins",calls[[#This Row],[Duration]]&lt;=60,"30 to 60 mins",calls[[#This Row],[Duration]]&lt;=120,"1 to 2 hours",TRUE,"More than 2 hours")</f>
        <v>1 to 2 hours</v>
      </c>
      <c r="K178">
        <f>ROUND(calls[[#This Row],[Satisfaction Rating]],0)</f>
        <v>4</v>
      </c>
    </row>
    <row r="179" spans="1:11" x14ac:dyDescent="0.3">
      <c r="A179" s="4" t="s">
        <v>207</v>
      </c>
      <c r="B179" s="4" t="s">
        <v>45</v>
      </c>
      <c r="C179" s="4">
        <v>53</v>
      </c>
      <c r="D179" s="5" t="s">
        <v>17</v>
      </c>
      <c r="E179" s="6">
        <v>44991</v>
      </c>
      <c r="F179" s="4">
        <v>210</v>
      </c>
      <c r="G179" s="4">
        <v>3.9</v>
      </c>
      <c r="H179" s="4">
        <f>IF(MONTH(calls[[#This Row],[Date of Call]])&lt;=6,YEAR(calls[[#This Row],[Date of Call]]),YEAR(calls[[#This Row],[Date of Call]])+1)</f>
        <v>2023</v>
      </c>
      <c r="I179" t="str">
        <f>TEXT(calls[[#This Row],[Date of Call]],"DDDD")</f>
        <v>Monday</v>
      </c>
      <c r="J179" t="str" cm="1">
        <f t="array" ref="J179">_xlfn.IFS(calls[[#This Row],[Duration]]&lt;=10,"Under 10 mins",calls[[#This Row],[Duration]]&lt;=30,"10 to 30 mins",calls[[#This Row],[Duration]]&lt;=60,"30 to 60 mins",calls[[#This Row],[Duration]]&lt;=120,"1 to 2 hours",TRUE,"More than 2 hours")</f>
        <v>30 to 60 mins</v>
      </c>
      <c r="K179">
        <f>ROUND(calls[[#This Row],[Satisfaction Rating]],0)</f>
        <v>4</v>
      </c>
    </row>
    <row r="180" spans="1:11" x14ac:dyDescent="0.3">
      <c r="A180" s="1" t="s">
        <v>208</v>
      </c>
      <c r="B180" s="1" t="s">
        <v>25</v>
      </c>
      <c r="C180" s="1">
        <v>153</v>
      </c>
      <c r="D180" s="2" t="s">
        <v>22</v>
      </c>
      <c r="E180" s="3">
        <v>44991</v>
      </c>
      <c r="F180" s="1">
        <v>34</v>
      </c>
      <c r="G180" s="1">
        <v>3</v>
      </c>
      <c r="H180" s="4">
        <f>IF(MONTH(calls[[#This Row],[Date of Call]])&lt;=6,YEAR(calls[[#This Row],[Date of Call]]),YEAR(calls[[#This Row],[Date of Call]])+1)</f>
        <v>2023</v>
      </c>
      <c r="I180" t="str">
        <f>TEXT(calls[[#This Row],[Date of Call]],"DDDD")</f>
        <v>Monday</v>
      </c>
      <c r="J180" t="str" cm="1">
        <f t="array" ref="J180">_xlfn.IFS(calls[[#This Row],[Duration]]&lt;=10,"Under 10 mins",calls[[#This Row],[Duration]]&lt;=30,"10 to 30 mins",calls[[#This Row],[Duration]]&lt;=60,"30 to 60 mins",calls[[#This Row],[Duration]]&lt;=120,"1 to 2 hours",TRUE,"More than 2 hours")</f>
        <v>More than 2 hours</v>
      </c>
      <c r="K180">
        <f>ROUND(calls[[#This Row],[Satisfaction Rating]],0)</f>
        <v>3</v>
      </c>
    </row>
    <row r="181" spans="1:11" x14ac:dyDescent="0.3">
      <c r="A181" s="4" t="s">
        <v>209</v>
      </c>
      <c r="B181" s="4" t="s">
        <v>53</v>
      </c>
      <c r="C181" s="4">
        <v>73</v>
      </c>
      <c r="D181" s="5" t="s">
        <v>27</v>
      </c>
      <c r="E181" s="6">
        <v>44991</v>
      </c>
      <c r="F181" s="4">
        <v>215</v>
      </c>
      <c r="G181" s="4">
        <v>3.6</v>
      </c>
      <c r="H181" s="4">
        <f>IF(MONTH(calls[[#This Row],[Date of Call]])&lt;=6,YEAR(calls[[#This Row],[Date of Call]]),YEAR(calls[[#This Row],[Date of Call]])+1)</f>
        <v>2023</v>
      </c>
      <c r="I181" t="str">
        <f>TEXT(calls[[#This Row],[Date of Call]],"DDDD")</f>
        <v>Monday</v>
      </c>
      <c r="J181" t="str" cm="1">
        <f t="array" ref="J181">_xlfn.IFS(calls[[#This Row],[Duration]]&lt;=10,"Under 10 mins",calls[[#This Row],[Duration]]&lt;=30,"10 to 30 mins",calls[[#This Row],[Duration]]&lt;=60,"30 to 60 mins",calls[[#This Row],[Duration]]&lt;=120,"1 to 2 hours",TRUE,"More than 2 hours")</f>
        <v>1 to 2 hours</v>
      </c>
      <c r="K181">
        <f>ROUND(calls[[#This Row],[Satisfaction Rating]],0)</f>
        <v>4</v>
      </c>
    </row>
    <row r="182" spans="1:11" x14ac:dyDescent="0.3">
      <c r="A182" s="1" t="s">
        <v>210</v>
      </c>
      <c r="B182" s="1" t="s">
        <v>42</v>
      </c>
      <c r="C182" s="1">
        <v>62</v>
      </c>
      <c r="D182" s="2" t="s">
        <v>27</v>
      </c>
      <c r="E182" s="3">
        <v>44991</v>
      </c>
      <c r="F182" s="1">
        <v>32</v>
      </c>
      <c r="G182" s="1">
        <v>0.7</v>
      </c>
      <c r="H182" s="4">
        <f>IF(MONTH(calls[[#This Row],[Date of Call]])&lt;=6,YEAR(calls[[#This Row],[Date of Call]]),YEAR(calls[[#This Row],[Date of Call]])+1)</f>
        <v>2023</v>
      </c>
      <c r="I182" t="str">
        <f>TEXT(calls[[#This Row],[Date of Call]],"DDDD")</f>
        <v>Monday</v>
      </c>
      <c r="J182" t="str" cm="1">
        <f t="array" ref="J182">_xlfn.IFS(calls[[#This Row],[Duration]]&lt;=10,"Under 10 mins",calls[[#This Row],[Duration]]&lt;=30,"10 to 30 mins",calls[[#This Row],[Duration]]&lt;=60,"30 to 60 mins",calls[[#This Row],[Duration]]&lt;=120,"1 to 2 hours",TRUE,"More than 2 hours")</f>
        <v>1 to 2 hours</v>
      </c>
      <c r="K182">
        <f>ROUND(calls[[#This Row],[Satisfaction Rating]],0)</f>
        <v>1</v>
      </c>
    </row>
    <row r="183" spans="1:11" x14ac:dyDescent="0.3">
      <c r="A183" s="4" t="s">
        <v>211</v>
      </c>
      <c r="B183" s="4" t="s">
        <v>21</v>
      </c>
      <c r="C183" s="4">
        <v>115</v>
      </c>
      <c r="D183" s="5" t="s">
        <v>17</v>
      </c>
      <c r="E183" s="6">
        <v>44992</v>
      </c>
      <c r="F183" s="4">
        <v>48</v>
      </c>
      <c r="G183" s="4">
        <v>4.7</v>
      </c>
      <c r="H183" s="4">
        <f>IF(MONTH(calls[[#This Row],[Date of Call]])&lt;=6,YEAR(calls[[#This Row],[Date of Call]]),YEAR(calls[[#This Row],[Date of Call]])+1)</f>
        <v>2023</v>
      </c>
      <c r="I183" t="str">
        <f>TEXT(calls[[#This Row],[Date of Call]],"DDDD")</f>
        <v>Tuesday</v>
      </c>
      <c r="J183" t="str" cm="1">
        <f t="array" ref="J183">_xlfn.IFS(calls[[#This Row],[Duration]]&lt;=10,"Under 10 mins",calls[[#This Row],[Duration]]&lt;=30,"10 to 30 mins",calls[[#This Row],[Duration]]&lt;=60,"30 to 60 mins",calls[[#This Row],[Duration]]&lt;=120,"1 to 2 hours",TRUE,"More than 2 hours")</f>
        <v>1 to 2 hours</v>
      </c>
      <c r="K183">
        <f>ROUND(calls[[#This Row],[Satisfaction Rating]],0)</f>
        <v>5</v>
      </c>
    </row>
    <row r="184" spans="1:11" x14ac:dyDescent="0.3">
      <c r="A184" s="1" t="s">
        <v>212</v>
      </c>
      <c r="B184" s="1" t="s">
        <v>25</v>
      </c>
      <c r="C184" s="1">
        <v>69</v>
      </c>
      <c r="D184" s="2" t="s">
        <v>17</v>
      </c>
      <c r="E184" s="3">
        <v>44992</v>
      </c>
      <c r="F184" s="1">
        <v>132</v>
      </c>
      <c r="G184" s="1">
        <v>4.5</v>
      </c>
      <c r="H184" s="4">
        <f>IF(MONTH(calls[[#This Row],[Date of Call]])&lt;=6,YEAR(calls[[#This Row],[Date of Call]]),YEAR(calls[[#This Row],[Date of Call]])+1)</f>
        <v>2023</v>
      </c>
      <c r="I184" t="str">
        <f>TEXT(calls[[#This Row],[Date of Call]],"DDDD")</f>
        <v>Tuesday</v>
      </c>
      <c r="J184" t="str" cm="1">
        <f t="array" ref="J184">_xlfn.IFS(calls[[#This Row],[Duration]]&lt;=10,"Under 10 mins",calls[[#This Row],[Duration]]&lt;=30,"10 to 30 mins",calls[[#This Row],[Duration]]&lt;=60,"30 to 60 mins",calls[[#This Row],[Duration]]&lt;=120,"1 to 2 hours",TRUE,"More than 2 hours")</f>
        <v>1 to 2 hours</v>
      </c>
      <c r="K184">
        <f>ROUND(calls[[#This Row],[Satisfaction Rating]],0)</f>
        <v>5</v>
      </c>
    </row>
    <row r="185" spans="1:11" x14ac:dyDescent="0.3">
      <c r="A185" s="4" t="s">
        <v>213</v>
      </c>
      <c r="B185" s="4" t="s">
        <v>36</v>
      </c>
      <c r="C185" s="4">
        <v>103</v>
      </c>
      <c r="D185" s="5" t="s">
        <v>12</v>
      </c>
      <c r="E185" s="6">
        <v>44992</v>
      </c>
      <c r="F185" s="4">
        <v>172</v>
      </c>
      <c r="G185" s="4">
        <v>4.3</v>
      </c>
      <c r="H185" s="4">
        <f>IF(MONTH(calls[[#This Row],[Date of Call]])&lt;=6,YEAR(calls[[#This Row],[Date of Call]]),YEAR(calls[[#This Row],[Date of Call]])+1)</f>
        <v>2023</v>
      </c>
      <c r="I185" t="str">
        <f>TEXT(calls[[#This Row],[Date of Call]],"DDDD")</f>
        <v>Tuesday</v>
      </c>
      <c r="J185" t="str" cm="1">
        <f t="array" ref="J185">_xlfn.IFS(calls[[#This Row],[Duration]]&lt;=10,"Under 10 mins",calls[[#This Row],[Duration]]&lt;=30,"10 to 30 mins",calls[[#This Row],[Duration]]&lt;=60,"30 to 60 mins",calls[[#This Row],[Duration]]&lt;=120,"1 to 2 hours",TRUE,"More than 2 hours")</f>
        <v>1 to 2 hours</v>
      </c>
      <c r="K185">
        <f>ROUND(calls[[#This Row],[Satisfaction Rating]],0)</f>
        <v>4</v>
      </c>
    </row>
    <row r="186" spans="1:11" x14ac:dyDescent="0.3">
      <c r="A186" s="1" t="s">
        <v>214</v>
      </c>
      <c r="B186" s="1" t="s">
        <v>36</v>
      </c>
      <c r="C186" s="1">
        <v>75</v>
      </c>
      <c r="D186" s="2" t="s">
        <v>12</v>
      </c>
      <c r="E186" s="3">
        <v>44992</v>
      </c>
      <c r="F186" s="1">
        <v>111</v>
      </c>
      <c r="G186" s="1">
        <v>3.4</v>
      </c>
      <c r="H186" s="4">
        <f>IF(MONTH(calls[[#This Row],[Date of Call]])&lt;=6,YEAR(calls[[#This Row],[Date of Call]]),YEAR(calls[[#This Row],[Date of Call]])+1)</f>
        <v>2023</v>
      </c>
      <c r="I186" t="str">
        <f>TEXT(calls[[#This Row],[Date of Call]],"DDDD")</f>
        <v>Tuesday</v>
      </c>
      <c r="J186" t="str" cm="1">
        <f t="array" ref="J186">_xlfn.IFS(calls[[#This Row],[Duration]]&lt;=10,"Under 10 mins",calls[[#This Row],[Duration]]&lt;=30,"10 to 30 mins",calls[[#This Row],[Duration]]&lt;=60,"30 to 60 mins",calls[[#This Row],[Duration]]&lt;=120,"1 to 2 hours",TRUE,"More than 2 hours")</f>
        <v>1 to 2 hours</v>
      </c>
      <c r="K186">
        <f>ROUND(calls[[#This Row],[Satisfaction Rating]],0)</f>
        <v>3</v>
      </c>
    </row>
    <row r="187" spans="1:11" x14ac:dyDescent="0.3">
      <c r="A187" s="4" t="s">
        <v>215</v>
      </c>
      <c r="B187" s="4" t="s">
        <v>34</v>
      </c>
      <c r="C187" s="4">
        <v>92</v>
      </c>
      <c r="D187" s="5" t="s">
        <v>12</v>
      </c>
      <c r="E187" s="6">
        <v>44992</v>
      </c>
      <c r="F187" s="4">
        <v>58</v>
      </c>
      <c r="G187" s="4">
        <v>3.6</v>
      </c>
      <c r="H187" s="4">
        <f>IF(MONTH(calls[[#This Row],[Date of Call]])&lt;=6,YEAR(calls[[#This Row],[Date of Call]]),YEAR(calls[[#This Row],[Date of Call]])+1)</f>
        <v>2023</v>
      </c>
      <c r="I187" t="str">
        <f>TEXT(calls[[#This Row],[Date of Call]],"DDDD")</f>
        <v>Tuesday</v>
      </c>
      <c r="J187" t="str" cm="1">
        <f t="array" ref="J187">_xlfn.IFS(calls[[#This Row],[Duration]]&lt;=10,"Under 10 mins",calls[[#This Row],[Duration]]&lt;=30,"10 to 30 mins",calls[[#This Row],[Duration]]&lt;=60,"30 to 60 mins",calls[[#This Row],[Duration]]&lt;=120,"1 to 2 hours",TRUE,"More than 2 hours")</f>
        <v>1 to 2 hours</v>
      </c>
      <c r="K187">
        <f>ROUND(calls[[#This Row],[Satisfaction Rating]],0)</f>
        <v>4</v>
      </c>
    </row>
    <row r="188" spans="1:11" x14ac:dyDescent="0.3">
      <c r="A188" s="1" t="s">
        <v>216</v>
      </c>
      <c r="B188" s="1" t="s">
        <v>34</v>
      </c>
      <c r="C188" s="1">
        <v>41</v>
      </c>
      <c r="D188" s="2" t="s">
        <v>27</v>
      </c>
      <c r="E188" s="3">
        <v>44992</v>
      </c>
      <c r="F188" s="1">
        <v>68</v>
      </c>
      <c r="G188" s="1">
        <v>4</v>
      </c>
      <c r="H188" s="4">
        <f>IF(MONTH(calls[[#This Row],[Date of Call]])&lt;=6,YEAR(calls[[#This Row],[Date of Call]]),YEAR(calls[[#This Row],[Date of Call]])+1)</f>
        <v>2023</v>
      </c>
      <c r="I188" t="str">
        <f>TEXT(calls[[#This Row],[Date of Call]],"DDDD")</f>
        <v>Tuesday</v>
      </c>
      <c r="J188" t="str" cm="1">
        <f t="array" ref="J188">_xlfn.IFS(calls[[#This Row],[Duration]]&lt;=10,"Under 10 mins",calls[[#This Row],[Duration]]&lt;=30,"10 to 30 mins",calls[[#This Row],[Duration]]&lt;=60,"30 to 60 mins",calls[[#This Row],[Duration]]&lt;=120,"1 to 2 hours",TRUE,"More than 2 hours")</f>
        <v>30 to 60 mins</v>
      </c>
      <c r="K188">
        <f>ROUND(calls[[#This Row],[Satisfaction Rating]],0)</f>
        <v>4</v>
      </c>
    </row>
    <row r="189" spans="1:11" x14ac:dyDescent="0.3">
      <c r="A189" s="4" t="s">
        <v>217</v>
      </c>
      <c r="B189" s="4" t="s">
        <v>36</v>
      </c>
      <c r="C189" s="4">
        <v>134</v>
      </c>
      <c r="D189" s="5" t="s">
        <v>22</v>
      </c>
      <c r="E189" s="6">
        <v>44992</v>
      </c>
      <c r="F189" s="4">
        <v>160</v>
      </c>
      <c r="G189" s="4">
        <v>4.5</v>
      </c>
      <c r="H189" s="4">
        <f>IF(MONTH(calls[[#This Row],[Date of Call]])&lt;=6,YEAR(calls[[#This Row],[Date of Call]]),YEAR(calls[[#This Row],[Date of Call]])+1)</f>
        <v>2023</v>
      </c>
      <c r="I189" t="str">
        <f>TEXT(calls[[#This Row],[Date of Call]],"DDDD")</f>
        <v>Tuesday</v>
      </c>
      <c r="J189" t="str" cm="1">
        <f t="array" ref="J189">_xlfn.IFS(calls[[#This Row],[Duration]]&lt;=10,"Under 10 mins",calls[[#This Row],[Duration]]&lt;=30,"10 to 30 mins",calls[[#This Row],[Duration]]&lt;=60,"30 to 60 mins",calls[[#This Row],[Duration]]&lt;=120,"1 to 2 hours",TRUE,"More than 2 hours")</f>
        <v>More than 2 hours</v>
      </c>
      <c r="K189">
        <f>ROUND(calls[[#This Row],[Satisfaction Rating]],0)</f>
        <v>5</v>
      </c>
    </row>
    <row r="190" spans="1:11" x14ac:dyDescent="0.3">
      <c r="A190" s="1" t="s">
        <v>218</v>
      </c>
      <c r="B190" s="1" t="s">
        <v>63</v>
      </c>
      <c r="C190" s="1">
        <v>80</v>
      </c>
      <c r="D190" s="2" t="s">
        <v>31</v>
      </c>
      <c r="E190" s="3">
        <v>44992</v>
      </c>
      <c r="F190" s="1">
        <v>45</v>
      </c>
      <c r="G190" s="1">
        <v>3</v>
      </c>
      <c r="H190" s="4">
        <f>IF(MONTH(calls[[#This Row],[Date of Call]])&lt;=6,YEAR(calls[[#This Row],[Date of Call]]),YEAR(calls[[#This Row],[Date of Call]])+1)</f>
        <v>2023</v>
      </c>
      <c r="I190" t="str">
        <f>TEXT(calls[[#This Row],[Date of Call]],"DDDD")</f>
        <v>Tuesday</v>
      </c>
      <c r="J190" t="str" cm="1">
        <f t="array" ref="J190">_xlfn.IFS(calls[[#This Row],[Duration]]&lt;=10,"Under 10 mins",calls[[#This Row],[Duration]]&lt;=30,"10 to 30 mins",calls[[#This Row],[Duration]]&lt;=60,"30 to 60 mins",calls[[#This Row],[Duration]]&lt;=120,"1 to 2 hours",TRUE,"More than 2 hours")</f>
        <v>1 to 2 hours</v>
      </c>
      <c r="K190">
        <f>ROUND(calls[[#This Row],[Satisfaction Rating]],0)</f>
        <v>3</v>
      </c>
    </row>
    <row r="191" spans="1:11" x14ac:dyDescent="0.3">
      <c r="A191" s="4" t="s">
        <v>219</v>
      </c>
      <c r="B191" s="4" t="s">
        <v>83</v>
      </c>
      <c r="C191" s="4">
        <v>103</v>
      </c>
      <c r="D191" s="5" t="s">
        <v>17</v>
      </c>
      <c r="E191" s="6">
        <v>44993</v>
      </c>
      <c r="F191" s="4">
        <v>117</v>
      </c>
      <c r="G191" s="4">
        <v>3</v>
      </c>
      <c r="H191" s="4">
        <f>IF(MONTH(calls[[#This Row],[Date of Call]])&lt;=6,YEAR(calls[[#This Row],[Date of Call]]),YEAR(calls[[#This Row],[Date of Call]])+1)</f>
        <v>2023</v>
      </c>
      <c r="I191" t="str">
        <f>TEXT(calls[[#This Row],[Date of Call]],"DDDD")</f>
        <v>Wednesday</v>
      </c>
      <c r="J191" t="str" cm="1">
        <f t="array" ref="J191">_xlfn.IFS(calls[[#This Row],[Duration]]&lt;=10,"Under 10 mins",calls[[#This Row],[Duration]]&lt;=30,"10 to 30 mins",calls[[#This Row],[Duration]]&lt;=60,"30 to 60 mins",calls[[#This Row],[Duration]]&lt;=120,"1 to 2 hours",TRUE,"More than 2 hours")</f>
        <v>1 to 2 hours</v>
      </c>
      <c r="K191">
        <f>ROUND(calls[[#This Row],[Satisfaction Rating]],0)</f>
        <v>3</v>
      </c>
    </row>
    <row r="192" spans="1:11" x14ac:dyDescent="0.3">
      <c r="A192" s="1" t="s">
        <v>220</v>
      </c>
      <c r="B192" s="1" t="s">
        <v>45</v>
      </c>
      <c r="C192" s="1">
        <v>20</v>
      </c>
      <c r="D192" s="2" t="s">
        <v>12</v>
      </c>
      <c r="E192" s="3">
        <v>44994</v>
      </c>
      <c r="F192" s="1">
        <v>22</v>
      </c>
      <c r="G192" s="1">
        <v>1.6</v>
      </c>
      <c r="H192" s="4">
        <f>IF(MONTH(calls[[#This Row],[Date of Call]])&lt;=6,YEAR(calls[[#This Row],[Date of Call]]),YEAR(calls[[#This Row],[Date of Call]])+1)</f>
        <v>2023</v>
      </c>
      <c r="I192" t="str">
        <f>TEXT(calls[[#This Row],[Date of Call]],"DDDD")</f>
        <v>Thursday</v>
      </c>
      <c r="J192" t="str" cm="1">
        <f t="array" ref="J192">_xlfn.IFS(calls[[#This Row],[Duration]]&lt;=10,"Under 10 mins",calls[[#This Row],[Duration]]&lt;=30,"10 to 30 mins",calls[[#This Row],[Duration]]&lt;=60,"30 to 60 mins",calls[[#This Row],[Duration]]&lt;=120,"1 to 2 hours",TRUE,"More than 2 hours")</f>
        <v>10 to 30 mins</v>
      </c>
      <c r="K192">
        <f>ROUND(calls[[#This Row],[Satisfaction Rating]],0)</f>
        <v>2</v>
      </c>
    </row>
    <row r="193" spans="1:11" x14ac:dyDescent="0.3">
      <c r="A193" s="4" t="s">
        <v>221</v>
      </c>
      <c r="B193" s="4" t="s">
        <v>83</v>
      </c>
      <c r="C193" s="4">
        <v>75</v>
      </c>
      <c r="D193" s="5" t="s">
        <v>31</v>
      </c>
      <c r="E193" s="6">
        <v>44994</v>
      </c>
      <c r="F193" s="4">
        <v>195</v>
      </c>
      <c r="G193" s="4">
        <v>3</v>
      </c>
      <c r="H193" s="4">
        <f>IF(MONTH(calls[[#This Row],[Date of Call]])&lt;=6,YEAR(calls[[#This Row],[Date of Call]]),YEAR(calls[[#This Row],[Date of Call]])+1)</f>
        <v>2023</v>
      </c>
      <c r="I193" t="str">
        <f>TEXT(calls[[#This Row],[Date of Call]],"DDDD")</f>
        <v>Thursday</v>
      </c>
      <c r="J193" t="str" cm="1">
        <f t="array" ref="J193">_xlfn.IFS(calls[[#This Row],[Duration]]&lt;=10,"Under 10 mins",calls[[#This Row],[Duration]]&lt;=30,"10 to 30 mins",calls[[#This Row],[Duration]]&lt;=60,"30 to 60 mins",calls[[#This Row],[Duration]]&lt;=120,"1 to 2 hours",TRUE,"More than 2 hours")</f>
        <v>1 to 2 hours</v>
      </c>
      <c r="K193">
        <f>ROUND(calls[[#This Row],[Satisfaction Rating]],0)</f>
        <v>3</v>
      </c>
    </row>
    <row r="194" spans="1:11" x14ac:dyDescent="0.3">
      <c r="A194" s="1" t="s">
        <v>222</v>
      </c>
      <c r="B194" s="1" t="s">
        <v>34</v>
      </c>
      <c r="C194" s="1">
        <v>80</v>
      </c>
      <c r="D194" s="2" t="s">
        <v>22</v>
      </c>
      <c r="E194" s="3">
        <v>44994</v>
      </c>
      <c r="F194" s="1">
        <v>168</v>
      </c>
      <c r="G194" s="1">
        <v>3.7</v>
      </c>
      <c r="H194" s="4">
        <f>IF(MONTH(calls[[#This Row],[Date of Call]])&lt;=6,YEAR(calls[[#This Row],[Date of Call]]),YEAR(calls[[#This Row],[Date of Call]])+1)</f>
        <v>2023</v>
      </c>
      <c r="I194" t="str">
        <f>TEXT(calls[[#This Row],[Date of Call]],"DDDD")</f>
        <v>Thursday</v>
      </c>
      <c r="J194" t="str" cm="1">
        <f t="array" ref="J194">_xlfn.IFS(calls[[#This Row],[Duration]]&lt;=10,"Under 10 mins",calls[[#This Row],[Duration]]&lt;=30,"10 to 30 mins",calls[[#This Row],[Duration]]&lt;=60,"30 to 60 mins",calls[[#This Row],[Duration]]&lt;=120,"1 to 2 hours",TRUE,"More than 2 hours")</f>
        <v>1 to 2 hours</v>
      </c>
      <c r="K194">
        <f>ROUND(calls[[#This Row],[Satisfaction Rating]],0)</f>
        <v>4</v>
      </c>
    </row>
    <row r="195" spans="1:11" x14ac:dyDescent="0.3">
      <c r="A195" s="4" t="s">
        <v>223</v>
      </c>
      <c r="B195" s="4" t="s">
        <v>25</v>
      </c>
      <c r="C195" s="4">
        <v>85</v>
      </c>
      <c r="D195" s="5" t="s">
        <v>27</v>
      </c>
      <c r="E195" s="6">
        <v>44995</v>
      </c>
      <c r="F195" s="4">
        <v>46</v>
      </c>
      <c r="G195" s="4">
        <v>4.9000000000000004</v>
      </c>
      <c r="H195" s="4">
        <f>IF(MONTH(calls[[#This Row],[Date of Call]])&lt;=6,YEAR(calls[[#This Row],[Date of Call]]),YEAR(calls[[#This Row],[Date of Call]])+1)</f>
        <v>2023</v>
      </c>
      <c r="I195" t="str">
        <f>TEXT(calls[[#This Row],[Date of Call]],"DDDD")</f>
        <v>Friday</v>
      </c>
      <c r="J195" t="str" cm="1">
        <f t="array" ref="J195">_xlfn.IFS(calls[[#This Row],[Duration]]&lt;=10,"Under 10 mins",calls[[#This Row],[Duration]]&lt;=30,"10 to 30 mins",calls[[#This Row],[Duration]]&lt;=60,"30 to 60 mins",calls[[#This Row],[Duration]]&lt;=120,"1 to 2 hours",TRUE,"More than 2 hours")</f>
        <v>1 to 2 hours</v>
      </c>
      <c r="K195">
        <f>ROUND(calls[[#This Row],[Satisfaction Rating]],0)</f>
        <v>5</v>
      </c>
    </row>
    <row r="196" spans="1:11" x14ac:dyDescent="0.3">
      <c r="A196" s="1" t="s">
        <v>224</v>
      </c>
      <c r="B196" s="1" t="s">
        <v>14</v>
      </c>
      <c r="C196" s="1">
        <v>155</v>
      </c>
      <c r="D196" s="2" t="s">
        <v>12</v>
      </c>
      <c r="E196" s="3">
        <v>44995</v>
      </c>
      <c r="F196" s="1">
        <v>164</v>
      </c>
      <c r="G196" s="1">
        <v>3.4</v>
      </c>
      <c r="H196" s="4">
        <f>IF(MONTH(calls[[#This Row],[Date of Call]])&lt;=6,YEAR(calls[[#This Row],[Date of Call]]),YEAR(calls[[#This Row],[Date of Call]])+1)</f>
        <v>2023</v>
      </c>
      <c r="I196" t="str">
        <f>TEXT(calls[[#This Row],[Date of Call]],"DDDD")</f>
        <v>Friday</v>
      </c>
      <c r="J196" t="str" cm="1">
        <f t="array" ref="J196">_xlfn.IFS(calls[[#This Row],[Duration]]&lt;=10,"Under 10 mins",calls[[#This Row],[Duration]]&lt;=30,"10 to 30 mins",calls[[#This Row],[Duration]]&lt;=60,"30 to 60 mins",calls[[#This Row],[Duration]]&lt;=120,"1 to 2 hours",TRUE,"More than 2 hours")</f>
        <v>More than 2 hours</v>
      </c>
      <c r="K196">
        <f>ROUND(calls[[#This Row],[Satisfaction Rating]],0)</f>
        <v>3</v>
      </c>
    </row>
    <row r="197" spans="1:11" x14ac:dyDescent="0.3">
      <c r="A197" s="4" t="s">
        <v>225</v>
      </c>
      <c r="B197" s="4" t="s">
        <v>25</v>
      </c>
      <c r="C197" s="4">
        <v>63</v>
      </c>
      <c r="D197" s="5" t="s">
        <v>27</v>
      </c>
      <c r="E197" s="6">
        <v>44995</v>
      </c>
      <c r="F197" s="4">
        <v>48</v>
      </c>
      <c r="G197" s="4">
        <v>5</v>
      </c>
      <c r="H197" s="4">
        <f>IF(MONTH(calls[[#This Row],[Date of Call]])&lt;=6,YEAR(calls[[#This Row],[Date of Call]]),YEAR(calls[[#This Row],[Date of Call]])+1)</f>
        <v>2023</v>
      </c>
      <c r="I197" t="str">
        <f>TEXT(calls[[#This Row],[Date of Call]],"DDDD")</f>
        <v>Friday</v>
      </c>
      <c r="J197" t="str" cm="1">
        <f t="array" ref="J197">_xlfn.IFS(calls[[#This Row],[Duration]]&lt;=10,"Under 10 mins",calls[[#This Row],[Duration]]&lt;=30,"10 to 30 mins",calls[[#This Row],[Duration]]&lt;=60,"30 to 60 mins",calls[[#This Row],[Duration]]&lt;=120,"1 to 2 hours",TRUE,"More than 2 hours")</f>
        <v>1 to 2 hours</v>
      </c>
      <c r="K197">
        <f>ROUND(calls[[#This Row],[Satisfaction Rating]],0)</f>
        <v>5</v>
      </c>
    </row>
    <row r="198" spans="1:11" x14ac:dyDescent="0.3">
      <c r="A198" s="1" t="s">
        <v>226</v>
      </c>
      <c r="B198" s="1" t="s">
        <v>16</v>
      </c>
      <c r="C198" s="1">
        <v>105</v>
      </c>
      <c r="D198" s="2" t="s">
        <v>17</v>
      </c>
      <c r="E198" s="3">
        <v>44995</v>
      </c>
      <c r="F198" s="1">
        <v>96</v>
      </c>
      <c r="G198" s="1">
        <v>5</v>
      </c>
      <c r="H198" s="4">
        <f>IF(MONTH(calls[[#This Row],[Date of Call]])&lt;=6,YEAR(calls[[#This Row],[Date of Call]]),YEAR(calls[[#This Row],[Date of Call]])+1)</f>
        <v>2023</v>
      </c>
      <c r="I198" t="str">
        <f>TEXT(calls[[#This Row],[Date of Call]],"DDDD")</f>
        <v>Friday</v>
      </c>
      <c r="J198" t="str" cm="1">
        <f t="array" ref="J198">_xlfn.IFS(calls[[#This Row],[Duration]]&lt;=10,"Under 10 mins",calls[[#This Row],[Duration]]&lt;=30,"10 to 30 mins",calls[[#This Row],[Duration]]&lt;=60,"30 to 60 mins",calls[[#This Row],[Duration]]&lt;=120,"1 to 2 hours",TRUE,"More than 2 hours")</f>
        <v>1 to 2 hours</v>
      </c>
      <c r="K198">
        <f>ROUND(calls[[#This Row],[Satisfaction Rating]],0)</f>
        <v>5</v>
      </c>
    </row>
    <row r="199" spans="1:11" x14ac:dyDescent="0.3">
      <c r="A199" s="4" t="s">
        <v>227</v>
      </c>
      <c r="B199" s="4" t="s">
        <v>25</v>
      </c>
      <c r="C199" s="4">
        <v>71</v>
      </c>
      <c r="D199" s="5" t="s">
        <v>27</v>
      </c>
      <c r="E199" s="6">
        <v>44995</v>
      </c>
      <c r="F199" s="4">
        <v>105</v>
      </c>
      <c r="G199" s="4">
        <v>4</v>
      </c>
      <c r="H199" s="4">
        <f>IF(MONTH(calls[[#This Row],[Date of Call]])&lt;=6,YEAR(calls[[#This Row],[Date of Call]]),YEAR(calls[[#This Row],[Date of Call]])+1)</f>
        <v>2023</v>
      </c>
      <c r="I199" t="str">
        <f>TEXT(calls[[#This Row],[Date of Call]],"DDDD")</f>
        <v>Friday</v>
      </c>
      <c r="J199" t="str" cm="1">
        <f t="array" ref="J199">_xlfn.IFS(calls[[#This Row],[Duration]]&lt;=10,"Under 10 mins",calls[[#This Row],[Duration]]&lt;=30,"10 to 30 mins",calls[[#This Row],[Duration]]&lt;=60,"30 to 60 mins",calls[[#This Row],[Duration]]&lt;=120,"1 to 2 hours",TRUE,"More than 2 hours")</f>
        <v>1 to 2 hours</v>
      </c>
      <c r="K199">
        <f>ROUND(calls[[#This Row],[Satisfaction Rating]],0)</f>
        <v>4</v>
      </c>
    </row>
    <row r="200" spans="1:11" x14ac:dyDescent="0.3">
      <c r="A200" s="1" t="s">
        <v>228</v>
      </c>
      <c r="B200" s="1" t="s">
        <v>14</v>
      </c>
      <c r="C200" s="1">
        <v>100</v>
      </c>
      <c r="D200" s="2" t="s">
        <v>27</v>
      </c>
      <c r="E200" s="3">
        <v>44996</v>
      </c>
      <c r="F200" s="1">
        <v>44</v>
      </c>
      <c r="G200" s="1">
        <v>3.6</v>
      </c>
      <c r="H200" s="4">
        <f>IF(MONTH(calls[[#This Row],[Date of Call]])&lt;=6,YEAR(calls[[#This Row],[Date of Call]]),YEAR(calls[[#This Row],[Date of Call]])+1)</f>
        <v>2023</v>
      </c>
      <c r="I200" t="str">
        <f>TEXT(calls[[#This Row],[Date of Call]],"DDDD")</f>
        <v>Saturday</v>
      </c>
      <c r="J200" t="str" cm="1">
        <f t="array" ref="J200">_xlfn.IFS(calls[[#This Row],[Duration]]&lt;=10,"Under 10 mins",calls[[#This Row],[Duration]]&lt;=30,"10 to 30 mins",calls[[#This Row],[Duration]]&lt;=60,"30 to 60 mins",calls[[#This Row],[Duration]]&lt;=120,"1 to 2 hours",TRUE,"More than 2 hours")</f>
        <v>1 to 2 hours</v>
      </c>
      <c r="K200">
        <f>ROUND(calls[[#This Row],[Satisfaction Rating]],0)</f>
        <v>4</v>
      </c>
    </row>
    <row r="201" spans="1:11" x14ac:dyDescent="0.3">
      <c r="A201" s="4" t="s">
        <v>229</v>
      </c>
      <c r="B201" s="4" t="s">
        <v>11</v>
      </c>
      <c r="C201" s="4">
        <v>93</v>
      </c>
      <c r="D201" s="5" t="s">
        <v>22</v>
      </c>
      <c r="E201" s="6">
        <v>44996</v>
      </c>
      <c r="F201" s="4">
        <v>132</v>
      </c>
      <c r="G201" s="4">
        <v>3.7</v>
      </c>
      <c r="H201" s="4">
        <f>IF(MONTH(calls[[#This Row],[Date of Call]])&lt;=6,YEAR(calls[[#This Row],[Date of Call]]),YEAR(calls[[#This Row],[Date of Call]])+1)</f>
        <v>2023</v>
      </c>
      <c r="I201" t="str">
        <f>TEXT(calls[[#This Row],[Date of Call]],"DDDD")</f>
        <v>Saturday</v>
      </c>
      <c r="J201" t="str" cm="1">
        <f t="array" ref="J201">_xlfn.IFS(calls[[#This Row],[Duration]]&lt;=10,"Under 10 mins",calls[[#This Row],[Duration]]&lt;=30,"10 to 30 mins",calls[[#This Row],[Duration]]&lt;=60,"30 to 60 mins",calls[[#This Row],[Duration]]&lt;=120,"1 to 2 hours",TRUE,"More than 2 hours")</f>
        <v>1 to 2 hours</v>
      </c>
      <c r="K201">
        <f>ROUND(calls[[#This Row],[Satisfaction Rating]],0)</f>
        <v>4</v>
      </c>
    </row>
    <row r="202" spans="1:11" x14ac:dyDescent="0.3">
      <c r="A202" s="1" t="s">
        <v>230</v>
      </c>
      <c r="B202" s="1" t="s">
        <v>16</v>
      </c>
      <c r="C202" s="1">
        <v>84</v>
      </c>
      <c r="D202" s="2" t="s">
        <v>12</v>
      </c>
      <c r="E202" s="3">
        <v>44996</v>
      </c>
      <c r="F202" s="1">
        <v>54</v>
      </c>
      <c r="G202" s="1">
        <v>4.2</v>
      </c>
      <c r="H202" s="4">
        <f>IF(MONTH(calls[[#This Row],[Date of Call]])&lt;=6,YEAR(calls[[#This Row],[Date of Call]]),YEAR(calls[[#This Row],[Date of Call]])+1)</f>
        <v>2023</v>
      </c>
      <c r="I202" t="str">
        <f>TEXT(calls[[#This Row],[Date of Call]],"DDDD")</f>
        <v>Saturday</v>
      </c>
      <c r="J202" t="str" cm="1">
        <f t="array" ref="J202">_xlfn.IFS(calls[[#This Row],[Duration]]&lt;=10,"Under 10 mins",calls[[#This Row],[Duration]]&lt;=30,"10 to 30 mins",calls[[#This Row],[Duration]]&lt;=60,"30 to 60 mins",calls[[#This Row],[Duration]]&lt;=120,"1 to 2 hours",TRUE,"More than 2 hours")</f>
        <v>1 to 2 hours</v>
      </c>
      <c r="K202">
        <f>ROUND(calls[[#This Row],[Satisfaction Rating]],0)</f>
        <v>4</v>
      </c>
    </row>
    <row r="203" spans="1:11" x14ac:dyDescent="0.3">
      <c r="A203" s="4" t="s">
        <v>231</v>
      </c>
      <c r="B203" s="4" t="s">
        <v>63</v>
      </c>
      <c r="C203" s="4">
        <v>56</v>
      </c>
      <c r="D203" s="5" t="s">
        <v>31</v>
      </c>
      <c r="E203" s="6">
        <v>44996</v>
      </c>
      <c r="F203" s="4">
        <v>129</v>
      </c>
      <c r="G203" s="4">
        <v>2.1</v>
      </c>
      <c r="H203" s="4">
        <f>IF(MONTH(calls[[#This Row],[Date of Call]])&lt;=6,YEAR(calls[[#This Row],[Date of Call]]),YEAR(calls[[#This Row],[Date of Call]])+1)</f>
        <v>2023</v>
      </c>
      <c r="I203" t="str">
        <f>TEXT(calls[[#This Row],[Date of Call]],"DDDD")</f>
        <v>Saturday</v>
      </c>
      <c r="J203" t="str" cm="1">
        <f t="array" ref="J203">_xlfn.IFS(calls[[#This Row],[Duration]]&lt;=10,"Under 10 mins",calls[[#This Row],[Duration]]&lt;=30,"10 to 30 mins",calls[[#This Row],[Duration]]&lt;=60,"30 to 60 mins",calls[[#This Row],[Duration]]&lt;=120,"1 to 2 hours",TRUE,"More than 2 hours")</f>
        <v>30 to 60 mins</v>
      </c>
      <c r="K203">
        <f>ROUND(calls[[#This Row],[Satisfaction Rating]],0)</f>
        <v>2</v>
      </c>
    </row>
    <row r="204" spans="1:11" x14ac:dyDescent="0.3">
      <c r="A204" s="1" t="s">
        <v>232</v>
      </c>
      <c r="B204" s="1" t="s">
        <v>63</v>
      </c>
      <c r="C204" s="1">
        <v>63</v>
      </c>
      <c r="D204" s="2" t="s">
        <v>27</v>
      </c>
      <c r="E204" s="3">
        <v>44996</v>
      </c>
      <c r="F204" s="1">
        <v>42</v>
      </c>
      <c r="G204" s="1">
        <v>4</v>
      </c>
      <c r="H204" s="4">
        <f>IF(MONTH(calls[[#This Row],[Date of Call]])&lt;=6,YEAR(calls[[#This Row],[Date of Call]]),YEAR(calls[[#This Row],[Date of Call]])+1)</f>
        <v>2023</v>
      </c>
      <c r="I204" t="str">
        <f>TEXT(calls[[#This Row],[Date of Call]],"DDDD")</f>
        <v>Saturday</v>
      </c>
      <c r="J204" t="str" cm="1">
        <f t="array" ref="J204">_xlfn.IFS(calls[[#This Row],[Duration]]&lt;=10,"Under 10 mins",calls[[#This Row],[Duration]]&lt;=30,"10 to 30 mins",calls[[#This Row],[Duration]]&lt;=60,"30 to 60 mins",calls[[#This Row],[Duration]]&lt;=120,"1 to 2 hours",TRUE,"More than 2 hours")</f>
        <v>1 to 2 hours</v>
      </c>
      <c r="K204">
        <f>ROUND(calls[[#This Row],[Satisfaction Rating]],0)</f>
        <v>4</v>
      </c>
    </row>
    <row r="205" spans="1:11" x14ac:dyDescent="0.3">
      <c r="A205" s="4" t="s">
        <v>233</v>
      </c>
      <c r="B205" s="4" t="s">
        <v>42</v>
      </c>
      <c r="C205" s="4">
        <v>83</v>
      </c>
      <c r="D205" s="5" t="s">
        <v>27</v>
      </c>
      <c r="E205" s="6">
        <v>44996</v>
      </c>
      <c r="F205" s="4">
        <v>42</v>
      </c>
      <c r="G205" s="4">
        <v>4.2</v>
      </c>
      <c r="H205" s="4">
        <f>IF(MONTH(calls[[#This Row],[Date of Call]])&lt;=6,YEAR(calls[[#This Row],[Date of Call]]),YEAR(calls[[#This Row],[Date of Call]])+1)</f>
        <v>2023</v>
      </c>
      <c r="I205" t="str">
        <f>TEXT(calls[[#This Row],[Date of Call]],"DDDD")</f>
        <v>Saturday</v>
      </c>
      <c r="J205" t="str" cm="1">
        <f t="array" ref="J205">_xlfn.IFS(calls[[#This Row],[Duration]]&lt;=10,"Under 10 mins",calls[[#This Row],[Duration]]&lt;=30,"10 to 30 mins",calls[[#This Row],[Duration]]&lt;=60,"30 to 60 mins",calls[[#This Row],[Duration]]&lt;=120,"1 to 2 hours",TRUE,"More than 2 hours")</f>
        <v>1 to 2 hours</v>
      </c>
      <c r="K205">
        <f>ROUND(calls[[#This Row],[Satisfaction Rating]],0)</f>
        <v>4</v>
      </c>
    </row>
    <row r="206" spans="1:11" x14ac:dyDescent="0.3">
      <c r="A206" s="1" t="s">
        <v>234</v>
      </c>
      <c r="B206" s="1" t="s">
        <v>34</v>
      </c>
      <c r="C206" s="1">
        <v>134</v>
      </c>
      <c r="D206" s="2" t="s">
        <v>12</v>
      </c>
      <c r="E206" s="3">
        <v>44996</v>
      </c>
      <c r="F206" s="1">
        <v>180</v>
      </c>
      <c r="G206" s="1">
        <v>3.1</v>
      </c>
      <c r="H206" s="4">
        <f>IF(MONTH(calls[[#This Row],[Date of Call]])&lt;=6,YEAR(calls[[#This Row],[Date of Call]]),YEAR(calls[[#This Row],[Date of Call]])+1)</f>
        <v>2023</v>
      </c>
      <c r="I206" t="str">
        <f>TEXT(calls[[#This Row],[Date of Call]],"DDDD")</f>
        <v>Saturday</v>
      </c>
      <c r="J206" t="str" cm="1">
        <f t="array" ref="J206">_xlfn.IFS(calls[[#This Row],[Duration]]&lt;=10,"Under 10 mins",calls[[#This Row],[Duration]]&lt;=30,"10 to 30 mins",calls[[#This Row],[Duration]]&lt;=60,"30 to 60 mins",calls[[#This Row],[Duration]]&lt;=120,"1 to 2 hours",TRUE,"More than 2 hours")</f>
        <v>More than 2 hours</v>
      </c>
      <c r="K206">
        <f>ROUND(calls[[#This Row],[Satisfaction Rating]],0)</f>
        <v>3</v>
      </c>
    </row>
    <row r="207" spans="1:11" x14ac:dyDescent="0.3">
      <c r="A207" s="4" t="s">
        <v>235</v>
      </c>
      <c r="B207" s="4" t="s">
        <v>21</v>
      </c>
      <c r="C207" s="4">
        <v>73</v>
      </c>
      <c r="D207" s="5" t="s">
        <v>27</v>
      </c>
      <c r="E207" s="6">
        <v>44997</v>
      </c>
      <c r="F207" s="4">
        <v>34</v>
      </c>
      <c r="G207" s="4">
        <v>4.8</v>
      </c>
      <c r="H207" s="4">
        <f>IF(MONTH(calls[[#This Row],[Date of Call]])&lt;=6,YEAR(calls[[#This Row],[Date of Call]]),YEAR(calls[[#This Row],[Date of Call]])+1)</f>
        <v>2023</v>
      </c>
      <c r="I207" t="str">
        <f>TEXT(calls[[#This Row],[Date of Call]],"DDDD")</f>
        <v>Sunday</v>
      </c>
      <c r="J207" t="str" cm="1">
        <f t="array" ref="J207">_xlfn.IFS(calls[[#This Row],[Duration]]&lt;=10,"Under 10 mins",calls[[#This Row],[Duration]]&lt;=30,"10 to 30 mins",calls[[#This Row],[Duration]]&lt;=60,"30 to 60 mins",calls[[#This Row],[Duration]]&lt;=120,"1 to 2 hours",TRUE,"More than 2 hours")</f>
        <v>1 to 2 hours</v>
      </c>
      <c r="K207">
        <f>ROUND(calls[[#This Row],[Satisfaction Rating]],0)</f>
        <v>5</v>
      </c>
    </row>
    <row r="208" spans="1:11" x14ac:dyDescent="0.3">
      <c r="A208" s="1" t="s">
        <v>236</v>
      </c>
      <c r="B208" s="1" t="s">
        <v>83</v>
      </c>
      <c r="C208" s="1">
        <v>6</v>
      </c>
      <c r="D208" s="2" t="s">
        <v>31</v>
      </c>
      <c r="E208" s="3">
        <v>44997</v>
      </c>
      <c r="F208" s="1">
        <v>29</v>
      </c>
      <c r="G208" s="1">
        <v>4.7</v>
      </c>
      <c r="H208" s="4">
        <f>IF(MONTH(calls[[#This Row],[Date of Call]])&lt;=6,YEAR(calls[[#This Row],[Date of Call]]),YEAR(calls[[#This Row],[Date of Call]])+1)</f>
        <v>2023</v>
      </c>
      <c r="I208" t="str">
        <f>TEXT(calls[[#This Row],[Date of Call]],"DDDD")</f>
        <v>Sunday</v>
      </c>
      <c r="J208" t="str" cm="1">
        <f t="array" ref="J208">_xlfn.IFS(calls[[#This Row],[Duration]]&lt;=10,"Under 10 mins",calls[[#This Row],[Duration]]&lt;=30,"10 to 30 mins",calls[[#This Row],[Duration]]&lt;=60,"30 to 60 mins",calls[[#This Row],[Duration]]&lt;=120,"1 to 2 hours",TRUE,"More than 2 hours")</f>
        <v>Under 10 mins</v>
      </c>
      <c r="K208">
        <f>ROUND(calls[[#This Row],[Satisfaction Rating]],0)</f>
        <v>5</v>
      </c>
    </row>
    <row r="209" spans="1:11" x14ac:dyDescent="0.3">
      <c r="A209" s="4" t="s">
        <v>237</v>
      </c>
      <c r="B209" s="4" t="s">
        <v>53</v>
      </c>
      <c r="C209" s="4">
        <v>46</v>
      </c>
      <c r="D209" s="5" t="s">
        <v>17</v>
      </c>
      <c r="E209" s="6">
        <v>44997</v>
      </c>
      <c r="F209" s="4">
        <v>165</v>
      </c>
      <c r="G209" s="4">
        <v>3.3</v>
      </c>
      <c r="H209" s="4">
        <f>IF(MONTH(calls[[#This Row],[Date of Call]])&lt;=6,YEAR(calls[[#This Row],[Date of Call]]),YEAR(calls[[#This Row],[Date of Call]])+1)</f>
        <v>2023</v>
      </c>
      <c r="I209" t="str">
        <f>TEXT(calls[[#This Row],[Date of Call]],"DDDD")</f>
        <v>Sunday</v>
      </c>
      <c r="J209" t="str" cm="1">
        <f t="array" ref="J209">_xlfn.IFS(calls[[#This Row],[Duration]]&lt;=10,"Under 10 mins",calls[[#This Row],[Duration]]&lt;=30,"10 to 30 mins",calls[[#This Row],[Duration]]&lt;=60,"30 to 60 mins",calls[[#This Row],[Duration]]&lt;=120,"1 to 2 hours",TRUE,"More than 2 hours")</f>
        <v>30 to 60 mins</v>
      </c>
      <c r="K209">
        <f>ROUND(calls[[#This Row],[Satisfaction Rating]],0)</f>
        <v>3</v>
      </c>
    </row>
    <row r="210" spans="1:11" x14ac:dyDescent="0.3">
      <c r="A210" s="1" t="s">
        <v>238</v>
      </c>
      <c r="B210" s="1" t="s">
        <v>83</v>
      </c>
      <c r="C210" s="1">
        <v>121</v>
      </c>
      <c r="D210" s="2" t="s">
        <v>27</v>
      </c>
      <c r="E210" s="3">
        <v>44998</v>
      </c>
      <c r="F210" s="1">
        <v>32</v>
      </c>
      <c r="G210" s="1">
        <v>3.7</v>
      </c>
      <c r="H210" s="4">
        <f>IF(MONTH(calls[[#This Row],[Date of Call]])&lt;=6,YEAR(calls[[#This Row],[Date of Call]]),YEAR(calls[[#This Row],[Date of Call]])+1)</f>
        <v>2023</v>
      </c>
      <c r="I210" t="str">
        <f>TEXT(calls[[#This Row],[Date of Call]],"DDDD")</f>
        <v>Monday</v>
      </c>
      <c r="J210" t="str" cm="1">
        <f t="array" ref="J210">_xlfn.IFS(calls[[#This Row],[Duration]]&lt;=10,"Under 10 mins",calls[[#This Row],[Duration]]&lt;=30,"10 to 30 mins",calls[[#This Row],[Duration]]&lt;=60,"30 to 60 mins",calls[[#This Row],[Duration]]&lt;=120,"1 to 2 hours",TRUE,"More than 2 hours")</f>
        <v>More than 2 hours</v>
      </c>
      <c r="K210">
        <f>ROUND(calls[[#This Row],[Satisfaction Rating]],0)</f>
        <v>4</v>
      </c>
    </row>
    <row r="211" spans="1:11" x14ac:dyDescent="0.3">
      <c r="A211" s="4" t="s">
        <v>239</v>
      </c>
      <c r="B211" s="4" t="s">
        <v>63</v>
      </c>
      <c r="C211" s="4">
        <v>61</v>
      </c>
      <c r="D211" s="5" t="s">
        <v>22</v>
      </c>
      <c r="E211" s="6">
        <v>44998</v>
      </c>
      <c r="F211" s="4">
        <v>160</v>
      </c>
      <c r="G211" s="4">
        <v>4.9000000000000004</v>
      </c>
      <c r="H211" s="4">
        <f>IF(MONTH(calls[[#This Row],[Date of Call]])&lt;=6,YEAR(calls[[#This Row],[Date of Call]]),YEAR(calls[[#This Row],[Date of Call]])+1)</f>
        <v>2023</v>
      </c>
      <c r="I211" t="str">
        <f>TEXT(calls[[#This Row],[Date of Call]],"DDDD")</f>
        <v>Monday</v>
      </c>
      <c r="J211" t="str" cm="1">
        <f t="array" ref="J211">_xlfn.IFS(calls[[#This Row],[Duration]]&lt;=10,"Under 10 mins",calls[[#This Row],[Duration]]&lt;=30,"10 to 30 mins",calls[[#This Row],[Duration]]&lt;=60,"30 to 60 mins",calls[[#This Row],[Duration]]&lt;=120,"1 to 2 hours",TRUE,"More than 2 hours")</f>
        <v>1 to 2 hours</v>
      </c>
      <c r="K211">
        <f>ROUND(calls[[#This Row],[Satisfaction Rating]],0)</f>
        <v>5</v>
      </c>
    </row>
    <row r="212" spans="1:11" x14ac:dyDescent="0.3">
      <c r="A212" s="1" t="s">
        <v>240</v>
      </c>
      <c r="B212" s="1" t="s">
        <v>34</v>
      </c>
      <c r="C212" s="1">
        <v>144</v>
      </c>
      <c r="D212" s="2" t="s">
        <v>12</v>
      </c>
      <c r="E212" s="3">
        <v>44998</v>
      </c>
      <c r="F212" s="1">
        <v>140</v>
      </c>
      <c r="G212" s="1">
        <v>3.5</v>
      </c>
      <c r="H212" s="4">
        <f>IF(MONTH(calls[[#This Row],[Date of Call]])&lt;=6,YEAR(calls[[#This Row],[Date of Call]]),YEAR(calls[[#This Row],[Date of Call]])+1)</f>
        <v>2023</v>
      </c>
      <c r="I212" t="str">
        <f>TEXT(calls[[#This Row],[Date of Call]],"DDDD")</f>
        <v>Monday</v>
      </c>
      <c r="J212" t="str" cm="1">
        <f t="array" ref="J212">_xlfn.IFS(calls[[#This Row],[Duration]]&lt;=10,"Under 10 mins",calls[[#This Row],[Duration]]&lt;=30,"10 to 30 mins",calls[[#This Row],[Duration]]&lt;=60,"30 to 60 mins",calls[[#This Row],[Duration]]&lt;=120,"1 to 2 hours",TRUE,"More than 2 hours")</f>
        <v>More than 2 hours</v>
      </c>
      <c r="K212">
        <f>ROUND(calls[[#This Row],[Satisfaction Rating]],0)</f>
        <v>4</v>
      </c>
    </row>
    <row r="213" spans="1:11" x14ac:dyDescent="0.3">
      <c r="A213" s="4" t="s">
        <v>241</v>
      </c>
      <c r="B213" s="4" t="s">
        <v>53</v>
      </c>
      <c r="C213" s="4">
        <v>145</v>
      </c>
      <c r="D213" s="5" t="s">
        <v>12</v>
      </c>
      <c r="E213" s="6">
        <v>44998</v>
      </c>
      <c r="F213" s="4">
        <v>136</v>
      </c>
      <c r="G213" s="4">
        <v>4.4000000000000004</v>
      </c>
      <c r="H213" s="4">
        <f>IF(MONTH(calls[[#This Row],[Date of Call]])&lt;=6,YEAR(calls[[#This Row],[Date of Call]]),YEAR(calls[[#This Row],[Date of Call]])+1)</f>
        <v>2023</v>
      </c>
      <c r="I213" t="str">
        <f>TEXT(calls[[#This Row],[Date of Call]],"DDDD")</f>
        <v>Monday</v>
      </c>
      <c r="J213" t="str" cm="1">
        <f t="array" ref="J213">_xlfn.IFS(calls[[#This Row],[Duration]]&lt;=10,"Under 10 mins",calls[[#This Row],[Duration]]&lt;=30,"10 to 30 mins",calls[[#This Row],[Duration]]&lt;=60,"30 to 60 mins",calls[[#This Row],[Duration]]&lt;=120,"1 to 2 hours",TRUE,"More than 2 hours")</f>
        <v>More than 2 hours</v>
      </c>
      <c r="K213">
        <f>ROUND(calls[[#This Row],[Satisfaction Rating]],0)</f>
        <v>4</v>
      </c>
    </row>
    <row r="214" spans="1:11" x14ac:dyDescent="0.3">
      <c r="A214" s="1" t="s">
        <v>242</v>
      </c>
      <c r="B214" s="1" t="s">
        <v>16</v>
      </c>
      <c r="C214" s="1">
        <v>85</v>
      </c>
      <c r="D214" s="2" t="s">
        <v>31</v>
      </c>
      <c r="E214" s="3">
        <v>44998</v>
      </c>
      <c r="F214" s="1">
        <v>66</v>
      </c>
      <c r="G214" s="1">
        <v>2.8</v>
      </c>
      <c r="H214" s="4">
        <f>IF(MONTH(calls[[#This Row],[Date of Call]])&lt;=6,YEAR(calls[[#This Row],[Date of Call]]),YEAR(calls[[#This Row],[Date of Call]])+1)</f>
        <v>2023</v>
      </c>
      <c r="I214" t="str">
        <f>TEXT(calls[[#This Row],[Date of Call]],"DDDD")</f>
        <v>Monday</v>
      </c>
      <c r="J214" t="str" cm="1">
        <f t="array" ref="J214">_xlfn.IFS(calls[[#This Row],[Duration]]&lt;=10,"Under 10 mins",calls[[#This Row],[Duration]]&lt;=30,"10 to 30 mins",calls[[#This Row],[Duration]]&lt;=60,"30 to 60 mins",calls[[#This Row],[Duration]]&lt;=120,"1 to 2 hours",TRUE,"More than 2 hours")</f>
        <v>1 to 2 hours</v>
      </c>
      <c r="K214">
        <f>ROUND(calls[[#This Row],[Satisfaction Rating]],0)</f>
        <v>3</v>
      </c>
    </row>
    <row r="215" spans="1:11" x14ac:dyDescent="0.3">
      <c r="A215" s="4" t="s">
        <v>243</v>
      </c>
      <c r="B215" s="4" t="s">
        <v>53</v>
      </c>
      <c r="C215" s="4">
        <v>13</v>
      </c>
      <c r="D215" s="5" t="s">
        <v>22</v>
      </c>
      <c r="E215" s="6">
        <v>44999</v>
      </c>
      <c r="F215" s="4">
        <v>63</v>
      </c>
      <c r="G215" s="4">
        <v>4.0999999999999996</v>
      </c>
      <c r="H215" s="4">
        <f>IF(MONTH(calls[[#This Row],[Date of Call]])&lt;=6,YEAR(calls[[#This Row],[Date of Call]]),YEAR(calls[[#This Row],[Date of Call]])+1)</f>
        <v>2023</v>
      </c>
      <c r="I215" t="str">
        <f>TEXT(calls[[#This Row],[Date of Call]],"DDDD")</f>
        <v>Tuesday</v>
      </c>
      <c r="J215" t="str" cm="1">
        <f t="array" ref="J215">_xlfn.IFS(calls[[#This Row],[Duration]]&lt;=10,"Under 10 mins",calls[[#This Row],[Duration]]&lt;=30,"10 to 30 mins",calls[[#This Row],[Duration]]&lt;=60,"30 to 60 mins",calls[[#This Row],[Duration]]&lt;=120,"1 to 2 hours",TRUE,"More than 2 hours")</f>
        <v>10 to 30 mins</v>
      </c>
      <c r="K215">
        <f>ROUND(calls[[#This Row],[Satisfaction Rating]],0)</f>
        <v>4</v>
      </c>
    </row>
    <row r="216" spans="1:11" x14ac:dyDescent="0.3">
      <c r="A216" s="1" t="s">
        <v>244</v>
      </c>
      <c r="B216" s="1" t="s">
        <v>11</v>
      </c>
      <c r="C216" s="1">
        <v>142</v>
      </c>
      <c r="D216" s="2" t="s">
        <v>27</v>
      </c>
      <c r="E216" s="3">
        <v>44999</v>
      </c>
      <c r="F216" s="1">
        <v>44</v>
      </c>
      <c r="G216" s="1">
        <v>3.5</v>
      </c>
      <c r="H216" s="4">
        <f>IF(MONTH(calls[[#This Row],[Date of Call]])&lt;=6,YEAR(calls[[#This Row],[Date of Call]]),YEAR(calls[[#This Row],[Date of Call]])+1)</f>
        <v>2023</v>
      </c>
      <c r="I216" t="str">
        <f>TEXT(calls[[#This Row],[Date of Call]],"DDDD")</f>
        <v>Tuesday</v>
      </c>
      <c r="J216" t="str" cm="1">
        <f t="array" ref="J216">_xlfn.IFS(calls[[#This Row],[Duration]]&lt;=10,"Under 10 mins",calls[[#This Row],[Duration]]&lt;=30,"10 to 30 mins",calls[[#This Row],[Duration]]&lt;=60,"30 to 60 mins",calls[[#This Row],[Duration]]&lt;=120,"1 to 2 hours",TRUE,"More than 2 hours")</f>
        <v>More than 2 hours</v>
      </c>
      <c r="K216">
        <f>ROUND(calls[[#This Row],[Satisfaction Rating]],0)</f>
        <v>4</v>
      </c>
    </row>
    <row r="217" spans="1:11" x14ac:dyDescent="0.3">
      <c r="A217" s="4" t="s">
        <v>245</v>
      </c>
      <c r="B217" s="4" t="s">
        <v>34</v>
      </c>
      <c r="C217" s="4">
        <v>28</v>
      </c>
      <c r="D217" s="5" t="s">
        <v>17</v>
      </c>
      <c r="E217" s="6">
        <v>44999</v>
      </c>
      <c r="F217" s="4">
        <v>78</v>
      </c>
      <c r="G217" s="4">
        <v>3.8</v>
      </c>
      <c r="H217" s="4">
        <f>IF(MONTH(calls[[#This Row],[Date of Call]])&lt;=6,YEAR(calls[[#This Row],[Date of Call]]),YEAR(calls[[#This Row],[Date of Call]])+1)</f>
        <v>2023</v>
      </c>
      <c r="I217" t="str">
        <f>TEXT(calls[[#This Row],[Date of Call]],"DDDD")</f>
        <v>Tuesday</v>
      </c>
      <c r="J217" t="str" cm="1">
        <f t="array" ref="J217">_xlfn.IFS(calls[[#This Row],[Duration]]&lt;=10,"Under 10 mins",calls[[#This Row],[Duration]]&lt;=30,"10 to 30 mins",calls[[#This Row],[Duration]]&lt;=60,"30 to 60 mins",calls[[#This Row],[Duration]]&lt;=120,"1 to 2 hours",TRUE,"More than 2 hours")</f>
        <v>10 to 30 mins</v>
      </c>
      <c r="K217">
        <f>ROUND(calls[[#This Row],[Satisfaction Rating]],0)</f>
        <v>4</v>
      </c>
    </row>
    <row r="218" spans="1:11" x14ac:dyDescent="0.3">
      <c r="A218" s="1" t="s">
        <v>246</v>
      </c>
      <c r="B218" s="1" t="s">
        <v>34</v>
      </c>
      <c r="C218" s="1">
        <v>119</v>
      </c>
      <c r="D218" s="2" t="s">
        <v>27</v>
      </c>
      <c r="E218" s="3">
        <v>44999</v>
      </c>
      <c r="F218" s="1">
        <v>20</v>
      </c>
      <c r="G218" s="1">
        <v>3.9</v>
      </c>
      <c r="H218" s="4">
        <f>IF(MONTH(calls[[#This Row],[Date of Call]])&lt;=6,YEAR(calls[[#This Row],[Date of Call]]),YEAR(calls[[#This Row],[Date of Call]])+1)</f>
        <v>2023</v>
      </c>
      <c r="I218" t="str">
        <f>TEXT(calls[[#This Row],[Date of Call]],"DDDD")</f>
        <v>Tuesday</v>
      </c>
      <c r="J218" t="str" cm="1">
        <f t="array" ref="J218">_xlfn.IFS(calls[[#This Row],[Duration]]&lt;=10,"Under 10 mins",calls[[#This Row],[Duration]]&lt;=30,"10 to 30 mins",calls[[#This Row],[Duration]]&lt;=60,"30 to 60 mins",calls[[#This Row],[Duration]]&lt;=120,"1 to 2 hours",TRUE,"More than 2 hours")</f>
        <v>1 to 2 hours</v>
      </c>
      <c r="K218">
        <f>ROUND(calls[[#This Row],[Satisfaction Rating]],0)</f>
        <v>4</v>
      </c>
    </row>
    <row r="219" spans="1:11" x14ac:dyDescent="0.3">
      <c r="A219" s="4" t="s">
        <v>247</v>
      </c>
      <c r="B219" s="4" t="s">
        <v>83</v>
      </c>
      <c r="C219" s="4">
        <v>65</v>
      </c>
      <c r="D219" s="5" t="s">
        <v>31</v>
      </c>
      <c r="E219" s="6">
        <v>44999</v>
      </c>
      <c r="F219" s="4">
        <v>84</v>
      </c>
      <c r="G219" s="4">
        <v>2.5</v>
      </c>
      <c r="H219" s="4">
        <f>IF(MONTH(calls[[#This Row],[Date of Call]])&lt;=6,YEAR(calls[[#This Row],[Date of Call]]),YEAR(calls[[#This Row],[Date of Call]])+1)</f>
        <v>2023</v>
      </c>
      <c r="I219" t="str">
        <f>TEXT(calls[[#This Row],[Date of Call]],"DDDD")</f>
        <v>Tuesday</v>
      </c>
      <c r="J219" t="str" cm="1">
        <f t="array" ref="J219">_xlfn.IFS(calls[[#This Row],[Duration]]&lt;=10,"Under 10 mins",calls[[#This Row],[Duration]]&lt;=30,"10 to 30 mins",calls[[#This Row],[Duration]]&lt;=60,"30 to 60 mins",calls[[#This Row],[Duration]]&lt;=120,"1 to 2 hours",TRUE,"More than 2 hours")</f>
        <v>1 to 2 hours</v>
      </c>
      <c r="K219">
        <f>ROUND(calls[[#This Row],[Satisfaction Rating]],0)</f>
        <v>3</v>
      </c>
    </row>
    <row r="220" spans="1:11" x14ac:dyDescent="0.3">
      <c r="A220" s="1" t="s">
        <v>248</v>
      </c>
      <c r="B220" s="1" t="s">
        <v>36</v>
      </c>
      <c r="C220" s="1">
        <v>68</v>
      </c>
      <c r="D220" s="2" t="s">
        <v>31</v>
      </c>
      <c r="E220" s="3">
        <v>44999</v>
      </c>
      <c r="F220" s="1">
        <v>32</v>
      </c>
      <c r="G220" s="1">
        <v>4.9000000000000004</v>
      </c>
      <c r="H220" s="4">
        <f>IF(MONTH(calls[[#This Row],[Date of Call]])&lt;=6,YEAR(calls[[#This Row],[Date of Call]]),YEAR(calls[[#This Row],[Date of Call]])+1)</f>
        <v>2023</v>
      </c>
      <c r="I220" t="str">
        <f>TEXT(calls[[#This Row],[Date of Call]],"DDDD")</f>
        <v>Tuesday</v>
      </c>
      <c r="J220" t="str" cm="1">
        <f t="array" ref="J220">_xlfn.IFS(calls[[#This Row],[Duration]]&lt;=10,"Under 10 mins",calls[[#This Row],[Duration]]&lt;=30,"10 to 30 mins",calls[[#This Row],[Duration]]&lt;=60,"30 to 60 mins",calls[[#This Row],[Duration]]&lt;=120,"1 to 2 hours",TRUE,"More than 2 hours")</f>
        <v>1 to 2 hours</v>
      </c>
      <c r="K220">
        <f>ROUND(calls[[#This Row],[Satisfaction Rating]],0)</f>
        <v>5</v>
      </c>
    </row>
    <row r="221" spans="1:11" x14ac:dyDescent="0.3">
      <c r="A221" s="4" t="s">
        <v>249</v>
      </c>
      <c r="B221" s="4" t="s">
        <v>42</v>
      </c>
      <c r="C221" s="4">
        <v>72</v>
      </c>
      <c r="D221" s="5" t="s">
        <v>17</v>
      </c>
      <c r="E221" s="6">
        <v>44999</v>
      </c>
      <c r="F221" s="4">
        <v>132</v>
      </c>
      <c r="G221" s="4">
        <v>3.4</v>
      </c>
      <c r="H221" s="4">
        <f>IF(MONTH(calls[[#This Row],[Date of Call]])&lt;=6,YEAR(calls[[#This Row],[Date of Call]]),YEAR(calls[[#This Row],[Date of Call]])+1)</f>
        <v>2023</v>
      </c>
      <c r="I221" t="str">
        <f>TEXT(calls[[#This Row],[Date of Call]],"DDDD")</f>
        <v>Tuesday</v>
      </c>
      <c r="J221" t="str" cm="1">
        <f t="array" ref="J221">_xlfn.IFS(calls[[#This Row],[Duration]]&lt;=10,"Under 10 mins",calls[[#This Row],[Duration]]&lt;=30,"10 to 30 mins",calls[[#This Row],[Duration]]&lt;=60,"30 to 60 mins",calls[[#This Row],[Duration]]&lt;=120,"1 to 2 hours",TRUE,"More than 2 hours")</f>
        <v>1 to 2 hours</v>
      </c>
      <c r="K221">
        <f>ROUND(calls[[#This Row],[Satisfaction Rating]],0)</f>
        <v>3</v>
      </c>
    </row>
    <row r="222" spans="1:11" x14ac:dyDescent="0.3">
      <c r="A222" s="1" t="s">
        <v>250</v>
      </c>
      <c r="B222" s="1" t="s">
        <v>42</v>
      </c>
      <c r="C222" s="1">
        <v>63</v>
      </c>
      <c r="D222" s="2" t="s">
        <v>12</v>
      </c>
      <c r="E222" s="3">
        <v>44999</v>
      </c>
      <c r="F222" s="1">
        <v>105</v>
      </c>
      <c r="G222" s="1">
        <v>3.3</v>
      </c>
      <c r="H222" s="4">
        <f>IF(MONTH(calls[[#This Row],[Date of Call]])&lt;=6,YEAR(calls[[#This Row],[Date of Call]]),YEAR(calls[[#This Row],[Date of Call]])+1)</f>
        <v>2023</v>
      </c>
      <c r="I222" t="str">
        <f>TEXT(calls[[#This Row],[Date of Call]],"DDDD")</f>
        <v>Tuesday</v>
      </c>
      <c r="J222" t="str" cm="1">
        <f t="array" ref="J222">_xlfn.IFS(calls[[#This Row],[Duration]]&lt;=10,"Under 10 mins",calls[[#This Row],[Duration]]&lt;=30,"10 to 30 mins",calls[[#This Row],[Duration]]&lt;=60,"30 to 60 mins",calls[[#This Row],[Duration]]&lt;=120,"1 to 2 hours",TRUE,"More than 2 hours")</f>
        <v>1 to 2 hours</v>
      </c>
      <c r="K222">
        <f>ROUND(calls[[#This Row],[Satisfaction Rating]],0)</f>
        <v>3</v>
      </c>
    </row>
    <row r="223" spans="1:11" x14ac:dyDescent="0.3">
      <c r="A223" s="4" t="s">
        <v>251</v>
      </c>
      <c r="B223" s="4" t="s">
        <v>14</v>
      </c>
      <c r="C223" s="4">
        <v>139</v>
      </c>
      <c r="D223" s="5" t="s">
        <v>27</v>
      </c>
      <c r="E223" s="6">
        <v>45000</v>
      </c>
      <c r="F223" s="4">
        <v>48</v>
      </c>
      <c r="G223" s="4">
        <v>4.7</v>
      </c>
      <c r="H223" s="4">
        <f>IF(MONTH(calls[[#This Row],[Date of Call]])&lt;=6,YEAR(calls[[#This Row],[Date of Call]]),YEAR(calls[[#This Row],[Date of Call]])+1)</f>
        <v>2023</v>
      </c>
      <c r="I223" t="str">
        <f>TEXT(calls[[#This Row],[Date of Call]],"DDDD")</f>
        <v>Wednesday</v>
      </c>
      <c r="J223" t="str" cm="1">
        <f t="array" ref="J223">_xlfn.IFS(calls[[#This Row],[Duration]]&lt;=10,"Under 10 mins",calls[[#This Row],[Duration]]&lt;=30,"10 to 30 mins",calls[[#This Row],[Duration]]&lt;=60,"30 to 60 mins",calls[[#This Row],[Duration]]&lt;=120,"1 to 2 hours",TRUE,"More than 2 hours")</f>
        <v>More than 2 hours</v>
      </c>
      <c r="K223">
        <f>ROUND(calls[[#This Row],[Satisfaction Rating]],0)</f>
        <v>5</v>
      </c>
    </row>
    <row r="224" spans="1:11" x14ac:dyDescent="0.3">
      <c r="A224" s="1" t="s">
        <v>252</v>
      </c>
      <c r="B224" s="1" t="s">
        <v>34</v>
      </c>
      <c r="C224" s="1">
        <v>59</v>
      </c>
      <c r="D224" s="2" t="s">
        <v>27</v>
      </c>
      <c r="E224" s="3">
        <v>45000</v>
      </c>
      <c r="F224" s="1">
        <v>64</v>
      </c>
      <c r="G224" s="1">
        <v>4</v>
      </c>
      <c r="H224" s="4">
        <f>IF(MONTH(calls[[#This Row],[Date of Call]])&lt;=6,YEAR(calls[[#This Row],[Date of Call]]),YEAR(calls[[#This Row],[Date of Call]])+1)</f>
        <v>2023</v>
      </c>
      <c r="I224" t="str">
        <f>TEXT(calls[[#This Row],[Date of Call]],"DDDD")</f>
        <v>Wednesday</v>
      </c>
      <c r="J224" t="str" cm="1">
        <f t="array" ref="J224">_xlfn.IFS(calls[[#This Row],[Duration]]&lt;=10,"Under 10 mins",calls[[#This Row],[Duration]]&lt;=30,"10 to 30 mins",calls[[#This Row],[Duration]]&lt;=60,"30 to 60 mins",calls[[#This Row],[Duration]]&lt;=120,"1 to 2 hours",TRUE,"More than 2 hours")</f>
        <v>30 to 60 mins</v>
      </c>
      <c r="K224">
        <f>ROUND(calls[[#This Row],[Satisfaction Rating]],0)</f>
        <v>4</v>
      </c>
    </row>
    <row r="225" spans="1:11" x14ac:dyDescent="0.3">
      <c r="A225" s="4" t="s">
        <v>253</v>
      </c>
      <c r="B225" s="4" t="s">
        <v>45</v>
      </c>
      <c r="C225" s="4">
        <v>138</v>
      </c>
      <c r="D225" s="5" t="s">
        <v>12</v>
      </c>
      <c r="E225" s="6">
        <v>45000</v>
      </c>
      <c r="F225" s="4">
        <v>44</v>
      </c>
      <c r="G225" s="4">
        <v>3.8</v>
      </c>
      <c r="H225" s="4">
        <f>IF(MONTH(calls[[#This Row],[Date of Call]])&lt;=6,YEAR(calls[[#This Row],[Date of Call]]),YEAR(calls[[#This Row],[Date of Call]])+1)</f>
        <v>2023</v>
      </c>
      <c r="I225" t="str">
        <f>TEXT(calls[[#This Row],[Date of Call]],"DDDD")</f>
        <v>Wednesday</v>
      </c>
      <c r="J225" t="str" cm="1">
        <f t="array" ref="J225">_xlfn.IFS(calls[[#This Row],[Duration]]&lt;=10,"Under 10 mins",calls[[#This Row],[Duration]]&lt;=30,"10 to 30 mins",calls[[#This Row],[Duration]]&lt;=60,"30 to 60 mins",calls[[#This Row],[Duration]]&lt;=120,"1 to 2 hours",TRUE,"More than 2 hours")</f>
        <v>More than 2 hours</v>
      </c>
      <c r="K225">
        <f>ROUND(calls[[#This Row],[Satisfaction Rating]],0)</f>
        <v>4</v>
      </c>
    </row>
    <row r="226" spans="1:11" x14ac:dyDescent="0.3">
      <c r="A226" s="1" t="s">
        <v>254</v>
      </c>
      <c r="B226" s="1" t="s">
        <v>14</v>
      </c>
      <c r="C226" s="1">
        <v>47</v>
      </c>
      <c r="D226" s="2" t="s">
        <v>17</v>
      </c>
      <c r="E226" s="3">
        <v>45000</v>
      </c>
      <c r="F226" s="1">
        <v>120</v>
      </c>
      <c r="G226" s="1">
        <v>3.1</v>
      </c>
      <c r="H226" s="4">
        <f>IF(MONTH(calls[[#This Row],[Date of Call]])&lt;=6,YEAR(calls[[#This Row],[Date of Call]]),YEAR(calls[[#This Row],[Date of Call]])+1)</f>
        <v>2023</v>
      </c>
      <c r="I226" t="str">
        <f>TEXT(calls[[#This Row],[Date of Call]],"DDDD")</f>
        <v>Wednesday</v>
      </c>
      <c r="J226" t="str" cm="1">
        <f t="array" ref="J226">_xlfn.IFS(calls[[#This Row],[Duration]]&lt;=10,"Under 10 mins",calls[[#This Row],[Duration]]&lt;=30,"10 to 30 mins",calls[[#This Row],[Duration]]&lt;=60,"30 to 60 mins",calls[[#This Row],[Duration]]&lt;=120,"1 to 2 hours",TRUE,"More than 2 hours")</f>
        <v>30 to 60 mins</v>
      </c>
      <c r="K226">
        <f>ROUND(calls[[#This Row],[Satisfaction Rating]],0)</f>
        <v>3</v>
      </c>
    </row>
    <row r="227" spans="1:11" x14ac:dyDescent="0.3">
      <c r="A227" s="4" t="s">
        <v>255</v>
      </c>
      <c r="B227" s="4" t="s">
        <v>45</v>
      </c>
      <c r="C227" s="4">
        <v>74</v>
      </c>
      <c r="D227" s="5" t="s">
        <v>17</v>
      </c>
      <c r="E227" s="6">
        <v>45000</v>
      </c>
      <c r="F227" s="4">
        <v>144</v>
      </c>
      <c r="G227" s="4">
        <v>4.8</v>
      </c>
      <c r="H227" s="4">
        <f>IF(MONTH(calls[[#This Row],[Date of Call]])&lt;=6,YEAR(calls[[#This Row],[Date of Call]]),YEAR(calls[[#This Row],[Date of Call]])+1)</f>
        <v>2023</v>
      </c>
      <c r="I227" t="str">
        <f>TEXT(calls[[#This Row],[Date of Call]],"DDDD")</f>
        <v>Wednesday</v>
      </c>
      <c r="J227" t="str" cm="1">
        <f t="array" ref="J227">_xlfn.IFS(calls[[#This Row],[Duration]]&lt;=10,"Under 10 mins",calls[[#This Row],[Duration]]&lt;=30,"10 to 30 mins",calls[[#This Row],[Duration]]&lt;=60,"30 to 60 mins",calls[[#This Row],[Duration]]&lt;=120,"1 to 2 hours",TRUE,"More than 2 hours")</f>
        <v>1 to 2 hours</v>
      </c>
      <c r="K227">
        <f>ROUND(calls[[#This Row],[Satisfaction Rating]],0)</f>
        <v>5</v>
      </c>
    </row>
    <row r="228" spans="1:11" x14ac:dyDescent="0.3">
      <c r="A228" s="1" t="s">
        <v>256</v>
      </c>
      <c r="B228" s="1" t="s">
        <v>42</v>
      </c>
      <c r="C228" s="1">
        <v>65</v>
      </c>
      <c r="D228" s="2" t="s">
        <v>17</v>
      </c>
      <c r="E228" s="3">
        <v>45000</v>
      </c>
      <c r="F228" s="1">
        <v>87</v>
      </c>
      <c r="G228" s="1">
        <v>2.7</v>
      </c>
      <c r="H228" s="4">
        <f>IF(MONTH(calls[[#This Row],[Date of Call]])&lt;=6,YEAR(calls[[#This Row],[Date of Call]]),YEAR(calls[[#This Row],[Date of Call]])+1)</f>
        <v>2023</v>
      </c>
      <c r="I228" t="str">
        <f>TEXT(calls[[#This Row],[Date of Call]],"DDDD")</f>
        <v>Wednesday</v>
      </c>
      <c r="J228" t="str" cm="1">
        <f t="array" ref="J228">_xlfn.IFS(calls[[#This Row],[Duration]]&lt;=10,"Under 10 mins",calls[[#This Row],[Duration]]&lt;=30,"10 to 30 mins",calls[[#This Row],[Duration]]&lt;=60,"30 to 60 mins",calls[[#This Row],[Duration]]&lt;=120,"1 to 2 hours",TRUE,"More than 2 hours")</f>
        <v>1 to 2 hours</v>
      </c>
      <c r="K228">
        <f>ROUND(calls[[#This Row],[Satisfaction Rating]],0)</f>
        <v>3</v>
      </c>
    </row>
    <row r="229" spans="1:11" x14ac:dyDescent="0.3">
      <c r="A229" s="4" t="s">
        <v>257</v>
      </c>
      <c r="B229" s="4" t="s">
        <v>21</v>
      </c>
      <c r="C229" s="4">
        <v>123</v>
      </c>
      <c r="D229" s="5" t="s">
        <v>31</v>
      </c>
      <c r="E229" s="6">
        <v>45000</v>
      </c>
      <c r="F229" s="4">
        <v>36</v>
      </c>
      <c r="G229" s="4">
        <v>3.6</v>
      </c>
      <c r="H229" s="4">
        <f>IF(MONTH(calls[[#This Row],[Date of Call]])&lt;=6,YEAR(calls[[#This Row],[Date of Call]]),YEAR(calls[[#This Row],[Date of Call]])+1)</f>
        <v>2023</v>
      </c>
      <c r="I229" t="str">
        <f>TEXT(calls[[#This Row],[Date of Call]],"DDDD")</f>
        <v>Wednesday</v>
      </c>
      <c r="J229" t="str" cm="1">
        <f t="array" ref="J229">_xlfn.IFS(calls[[#This Row],[Duration]]&lt;=10,"Under 10 mins",calls[[#This Row],[Duration]]&lt;=30,"10 to 30 mins",calls[[#This Row],[Duration]]&lt;=60,"30 to 60 mins",calls[[#This Row],[Duration]]&lt;=120,"1 to 2 hours",TRUE,"More than 2 hours")</f>
        <v>More than 2 hours</v>
      </c>
      <c r="K229">
        <f>ROUND(calls[[#This Row],[Satisfaction Rating]],0)</f>
        <v>4</v>
      </c>
    </row>
    <row r="230" spans="1:11" x14ac:dyDescent="0.3">
      <c r="A230" s="1" t="s">
        <v>258</v>
      </c>
      <c r="B230" s="1" t="s">
        <v>42</v>
      </c>
      <c r="C230" s="1">
        <v>90</v>
      </c>
      <c r="D230" s="2" t="s">
        <v>27</v>
      </c>
      <c r="E230" s="3">
        <v>45001</v>
      </c>
      <c r="F230" s="1">
        <v>72</v>
      </c>
      <c r="G230" s="1">
        <v>4.7</v>
      </c>
      <c r="H230" s="4">
        <f>IF(MONTH(calls[[#This Row],[Date of Call]])&lt;=6,YEAR(calls[[#This Row],[Date of Call]]),YEAR(calls[[#This Row],[Date of Call]])+1)</f>
        <v>2023</v>
      </c>
      <c r="I230" t="str">
        <f>TEXT(calls[[#This Row],[Date of Call]],"DDDD")</f>
        <v>Thursday</v>
      </c>
      <c r="J230" t="str" cm="1">
        <f t="array" ref="J230">_xlfn.IFS(calls[[#This Row],[Duration]]&lt;=10,"Under 10 mins",calls[[#This Row],[Duration]]&lt;=30,"10 to 30 mins",calls[[#This Row],[Duration]]&lt;=60,"30 to 60 mins",calls[[#This Row],[Duration]]&lt;=120,"1 to 2 hours",TRUE,"More than 2 hours")</f>
        <v>1 to 2 hours</v>
      </c>
      <c r="K230">
        <f>ROUND(calls[[#This Row],[Satisfaction Rating]],0)</f>
        <v>5</v>
      </c>
    </row>
    <row r="231" spans="1:11" x14ac:dyDescent="0.3">
      <c r="A231" s="4" t="s">
        <v>259</v>
      </c>
      <c r="B231" s="4" t="s">
        <v>63</v>
      </c>
      <c r="C231" s="4">
        <v>127</v>
      </c>
      <c r="D231" s="5" t="s">
        <v>12</v>
      </c>
      <c r="E231" s="6">
        <v>45001</v>
      </c>
      <c r="F231" s="4">
        <v>150</v>
      </c>
      <c r="G231" s="4">
        <v>4.4000000000000004</v>
      </c>
      <c r="H231" s="4">
        <f>IF(MONTH(calls[[#This Row],[Date of Call]])&lt;=6,YEAR(calls[[#This Row],[Date of Call]]),YEAR(calls[[#This Row],[Date of Call]])+1)</f>
        <v>2023</v>
      </c>
      <c r="I231" t="str">
        <f>TEXT(calls[[#This Row],[Date of Call]],"DDDD")</f>
        <v>Thursday</v>
      </c>
      <c r="J231" t="str" cm="1">
        <f t="array" ref="J231">_xlfn.IFS(calls[[#This Row],[Duration]]&lt;=10,"Under 10 mins",calls[[#This Row],[Duration]]&lt;=30,"10 to 30 mins",calls[[#This Row],[Duration]]&lt;=60,"30 to 60 mins",calls[[#This Row],[Duration]]&lt;=120,"1 to 2 hours",TRUE,"More than 2 hours")</f>
        <v>More than 2 hours</v>
      </c>
      <c r="K231">
        <f>ROUND(calls[[#This Row],[Satisfaction Rating]],0)</f>
        <v>4</v>
      </c>
    </row>
    <row r="232" spans="1:11" x14ac:dyDescent="0.3">
      <c r="A232" s="1" t="s">
        <v>260</v>
      </c>
      <c r="B232" s="1" t="s">
        <v>19</v>
      </c>
      <c r="C232" s="1">
        <v>60</v>
      </c>
      <c r="D232" s="2" t="s">
        <v>17</v>
      </c>
      <c r="E232" s="3">
        <v>45001</v>
      </c>
      <c r="F232" s="1">
        <v>68</v>
      </c>
      <c r="G232" s="1">
        <v>4.3</v>
      </c>
      <c r="H232" s="4">
        <f>IF(MONTH(calls[[#This Row],[Date of Call]])&lt;=6,YEAR(calls[[#This Row],[Date of Call]]),YEAR(calls[[#This Row],[Date of Call]])+1)</f>
        <v>2023</v>
      </c>
      <c r="I232" t="str">
        <f>TEXT(calls[[#This Row],[Date of Call]],"DDDD")</f>
        <v>Thursday</v>
      </c>
      <c r="J232" t="str" cm="1">
        <f t="array" ref="J232">_xlfn.IFS(calls[[#This Row],[Duration]]&lt;=10,"Under 10 mins",calls[[#This Row],[Duration]]&lt;=30,"10 to 30 mins",calls[[#This Row],[Duration]]&lt;=60,"30 to 60 mins",calls[[#This Row],[Duration]]&lt;=120,"1 to 2 hours",TRUE,"More than 2 hours")</f>
        <v>30 to 60 mins</v>
      </c>
      <c r="K232">
        <f>ROUND(calls[[#This Row],[Satisfaction Rating]],0)</f>
        <v>4</v>
      </c>
    </row>
    <row r="233" spans="1:11" x14ac:dyDescent="0.3">
      <c r="A233" s="4" t="s">
        <v>261</v>
      </c>
      <c r="B233" s="4" t="s">
        <v>14</v>
      </c>
      <c r="C233" s="4">
        <v>94</v>
      </c>
      <c r="D233" s="5" t="s">
        <v>12</v>
      </c>
      <c r="E233" s="6">
        <v>45001</v>
      </c>
      <c r="F233" s="4">
        <v>99</v>
      </c>
      <c r="G233" s="4">
        <v>4.9000000000000004</v>
      </c>
      <c r="H233" s="4">
        <f>IF(MONTH(calls[[#This Row],[Date of Call]])&lt;=6,YEAR(calls[[#This Row],[Date of Call]]),YEAR(calls[[#This Row],[Date of Call]])+1)</f>
        <v>2023</v>
      </c>
      <c r="I233" t="str">
        <f>TEXT(calls[[#This Row],[Date of Call]],"DDDD")</f>
        <v>Thursday</v>
      </c>
      <c r="J233" t="str" cm="1">
        <f t="array" ref="J233">_xlfn.IFS(calls[[#This Row],[Duration]]&lt;=10,"Under 10 mins",calls[[#This Row],[Duration]]&lt;=30,"10 to 30 mins",calls[[#This Row],[Duration]]&lt;=60,"30 to 60 mins",calls[[#This Row],[Duration]]&lt;=120,"1 to 2 hours",TRUE,"More than 2 hours")</f>
        <v>1 to 2 hours</v>
      </c>
      <c r="K233">
        <f>ROUND(calls[[#This Row],[Satisfaction Rating]],0)</f>
        <v>5</v>
      </c>
    </row>
    <row r="234" spans="1:11" x14ac:dyDescent="0.3">
      <c r="A234" s="1" t="s">
        <v>262</v>
      </c>
      <c r="B234" s="1" t="s">
        <v>21</v>
      </c>
      <c r="C234" s="1">
        <v>54</v>
      </c>
      <c r="D234" s="2" t="s">
        <v>17</v>
      </c>
      <c r="E234" s="3">
        <v>45001</v>
      </c>
      <c r="F234" s="1">
        <v>26</v>
      </c>
      <c r="G234" s="1">
        <v>4.8</v>
      </c>
      <c r="H234" s="4">
        <f>IF(MONTH(calls[[#This Row],[Date of Call]])&lt;=6,YEAR(calls[[#This Row],[Date of Call]]),YEAR(calls[[#This Row],[Date of Call]])+1)</f>
        <v>2023</v>
      </c>
      <c r="I234" t="str">
        <f>TEXT(calls[[#This Row],[Date of Call]],"DDDD")</f>
        <v>Thursday</v>
      </c>
      <c r="J234" t="str" cm="1">
        <f t="array" ref="J234">_xlfn.IFS(calls[[#This Row],[Duration]]&lt;=10,"Under 10 mins",calls[[#This Row],[Duration]]&lt;=30,"10 to 30 mins",calls[[#This Row],[Duration]]&lt;=60,"30 to 60 mins",calls[[#This Row],[Duration]]&lt;=120,"1 to 2 hours",TRUE,"More than 2 hours")</f>
        <v>30 to 60 mins</v>
      </c>
      <c r="K234">
        <f>ROUND(calls[[#This Row],[Satisfaction Rating]],0)</f>
        <v>5</v>
      </c>
    </row>
    <row r="235" spans="1:11" x14ac:dyDescent="0.3">
      <c r="A235" s="4" t="s">
        <v>263</v>
      </c>
      <c r="B235" s="4" t="s">
        <v>42</v>
      </c>
      <c r="C235" s="4">
        <v>104</v>
      </c>
      <c r="D235" s="5" t="s">
        <v>17</v>
      </c>
      <c r="E235" s="6">
        <v>45001</v>
      </c>
      <c r="F235" s="4">
        <v>88</v>
      </c>
      <c r="G235" s="4">
        <v>3.2</v>
      </c>
      <c r="H235" s="4">
        <f>IF(MONTH(calls[[#This Row],[Date of Call]])&lt;=6,YEAR(calls[[#This Row],[Date of Call]]),YEAR(calls[[#This Row],[Date of Call]])+1)</f>
        <v>2023</v>
      </c>
      <c r="I235" t="str">
        <f>TEXT(calls[[#This Row],[Date of Call]],"DDDD")</f>
        <v>Thursday</v>
      </c>
      <c r="J235" t="str" cm="1">
        <f t="array" ref="J235">_xlfn.IFS(calls[[#This Row],[Duration]]&lt;=10,"Under 10 mins",calls[[#This Row],[Duration]]&lt;=30,"10 to 30 mins",calls[[#This Row],[Duration]]&lt;=60,"30 to 60 mins",calls[[#This Row],[Duration]]&lt;=120,"1 to 2 hours",TRUE,"More than 2 hours")</f>
        <v>1 to 2 hours</v>
      </c>
      <c r="K235">
        <f>ROUND(calls[[#This Row],[Satisfaction Rating]],0)</f>
        <v>3</v>
      </c>
    </row>
    <row r="236" spans="1:11" x14ac:dyDescent="0.3">
      <c r="A236" s="1" t="s">
        <v>264</v>
      </c>
      <c r="B236" s="1" t="s">
        <v>25</v>
      </c>
      <c r="C236" s="1">
        <v>100</v>
      </c>
      <c r="D236" s="2" t="s">
        <v>17</v>
      </c>
      <c r="E236" s="3">
        <v>45001</v>
      </c>
      <c r="F236" s="1">
        <v>124</v>
      </c>
      <c r="G236" s="1">
        <v>3.4</v>
      </c>
      <c r="H236" s="4">
        <f>IF(MONTH(calls[[#This Row],[Date of Call]])&lt;=6,YEAR(calls[[#This Row],[Date of Call]]),YEAR(calls[[#This Row],[Date of Call]])+1)</f>
        <v>2023</v>
      </c>
      <c r="I236" t="str">
        <f>TEXT(calls[[#This Row],[Date of Call]],"DDDD")</f>
        <v>Thursday</v>
      </c>
      <c r="J236" t="str" cm="1">
        <f t="array" ref="J236">_xlfn.IFS(calls[[#This Row],[Duration]]&lt;=10,"Under 10 mins",calls[[#This Row],[Duration]]&lt;=30,"10 to 30 mins",calls[[#This Row],[Duration]]&lt;=60,"30 to 60 mins",calls[[#This Row],[Duration]]&lt;=120,"1 to 2 hours",TRUE,"More than 2 hours")</f>
        <v>1 to 2 hours</v>
      </c>
      <c r="K236">
        <f>ROUND(calls[[#This Row],[Satisfaction Rating]],0)</f>
        <v>3</v>
      </c>
    </row>
    <row r="237" spans="1:11" x14ac:dyDescent="0.3">
      <c r="A237" s="4" t="s">
        <v>265</v>
      </c>
      <c r="B237" s="4" t="s">
        <v>45</v>
      </c>
      <c r="C237" s="4">
        <v>84</v>
      </c>
      <c r="D237" s="5" t="s">
        <v>17</v>
      </c>
      <c r="E237" s="6">
        <v>45001</v>
      </c>
      <c r="F237" s="4">
        <v>72</v>
      </c>
      <c r="G237" s="4">
        <v>3.5</v>
      </c>
      <c r="H237" s="4">
        <f>IF(MONTH(calls[[#This Row],[Date of Call]])&lt;=6,YEAR(calls[[#This Row],[Date of Call]]),YEAR(calls[[#This Row],[Date of Call]])+1)</f>
        <v>2023</v>
      </c>
      <c r="I237" t="str">
        <f>TEXT(calls[[#This Row],[Date of Call]],"DDDD")</f>
        <v>Thursday</v>
      </c>
      <c r="J237" t="str" cm="1">
        <f t="array" ref="J237">_xlfn.IFS(calls[[#This Row],[Duration]]&lt;=10,"Under 10 mins",calls[[#This Row],[Duration]]&lt;=30,"10 to 30 mins",calls[[#This Row],[Duration]]&lt;=60,"30 to 60 mins",calls[[#This Row],[Duration]]&lt;=120,"1 to 2 hours",TRUE,"More than 2 hours")</f>
        <v>1 to 2 hours</v>
      </c>
      <c r="K237">
        <f>ROUND(calls[[#This Row],[Satisfaction Rating]],0)</f>
        <v>4</v>
      </c>
    </row>
    <row r="238" spans="1:11" x14ac:dyDescent="0.3">
      <c r="A238" s="1" t="s">
        <v>266</v>
      </c>
      <c r="B238" s="1" t="s">
        <v>11</v>
      </c>
      <c r="C238" s="1">
        <v>92</v>
      </c>
      <c r="D238" s="2" t="s">
        <v>22</v>
      </c>
      <c r="E238" s="3">
        <v>45002</v>
      </c>
      <c r="F238" s="1">
        <v>125</v>
      </c>
      <c r="G238" s="1">
        <v>4.9000000000000004</v>
      </c>
      <c r="H238" s="4">
        <f>IF(MONTH(calls[[#This Row],[Date of Call]])&lt;=6,YEAR(calls[[#This Row],[Date of Call]]),YEAR(calls[[#This Row],[Date of Call]])+1)</f>
        <v>2023</v>
      </c>
      <c r="I238" t="str">
        <f>TEXT(calls[[#This Row],[Date of Call]],"DDDD")</f>
        <v>Friday</v>
      </c>
      <c r="J238" t="str" cm="1">
        <f t="array" ref="J238">_xlfn.IFS(calls[[#This Row],[Duration]]&lt;=10,"Under 10 mins",calls[[#This Row],[Duration]]&lt;=30,"10 to 30 mins",calls[[#This Row],[Duration]]&lt;=60,"30 to 60 mins",calls[[#This Row],[Duration]]&lt;=120,"1 to 2 hours",TRUE,"More than 2 hours")</f>
        <v>1 to 2 hours</v>
      </c>
      <c r="K238">
        <f>ROUND(calls[[#This Row],[Satisfaction Rating]],0)</f>
        <v>5</v>
      </c>
    </row>
    <row r="239" spans="1:11" x14ac:dyDescent="0.3">
      <c r="A239" s="4" t="s">
        <v>267</v>
      </c>
      <c r="B239" s="4" t="s">
        <v>30</v>
      </c>
      <c r="C239" s="4">
        <v>64</v>
      </c>
      <c r="D239" s="5" t="s">
        <v>12</v>
      </c>
      <c r="E239" s="6">
        <v>45002</v>
      </c>
      <c r="F239" s="4">
        <v>22</v>
      </c>
      <c r="G239" s="4">
        <v>4.0999999999999996</v>
      </c>
      <c r="H239" s="4">
        <f>IF(MONTH(calls[[#This Row],[Date of Call]])&lt;=6,YEAR(calls[[#This Row],[Date of Call]]),YEAR(calls[[#This Row],[Date of Call]])+1)</f>
        <v>2023</v>
      </c>
      <c r="I239" t="str">
        <f>TEXT(calls[[#This Row],[Date of Call]],"DDDD")</f>
        <v>Friday</v>
      </c>
      <c r="J239" t="str" cm="1">
        <f t="array" ref="J239">_xlfn.IFS(calls[[#This Row],[Duration]]&lt;=10,"Under 10 mins",calls[[#This Row],[Duration]]&lt;=30,"10 to 30 mins",calls[[#This Row],[Duration]]&lt;=60,"30 to 60 mins",calls[[#This Row],[Duration]]&lt;=120,"1 to 2 hours",TRUE,"More than 2 hours")</f>
        <v>1 to 2 hours</v>
      </c>
      <c r="K239">
        <f>ROUND(calls[[#This Row],[Satisfaction Rating]],0)</f>
        <v>4</v>
      </c>
    </row>
    <row r="240" spans="1:11" x14ac:dyDescent="0.3">
      <c r="A240" s="1" t="s">
        <v>268</v>
      </c>
      <c r="B240" s="1" t="s">
        <v>16</v>
      </c>
      <c r="C240" s="1">
        <v>89</v>
      </c>
      <c r="D240" s="2" t="s">
        <v>27</v>
      </c>
      <c r="E240" s="3">
        <v>45003</v>
      </c>
      <c r="F240" s="1">
        <v>70</v>
      </c>
      <c r="G240" s="1">
        <v>4.9000000000000004</v>
      </c>
      <c r="H240" s="4">
        <f>IF(MONTH(calls[[#This Row],[Date of Call]])&lt;=6,YEAR(calls[[#This Row],[Date of Call]]),YEAR(calls[[#This Row],[Date of Call]])+1)</f>
        <v>2023</v>
      </c>
      <c r="I240" t="str">
        <f>TEXT(calls[[#This Row],[Date of Call]],"DDDD")</f>
        <v>Saturday</v>
      </c>
      <c r="J240" t="str" cm="1">
        <f t="array" ref="J240">_xlfn.IFS(calls[[#This Row],[Duration]]&lt;=10,"Under 10 mins",calls[[#This Row],[Duration]]&lt;=30,"10 to 30 mins",calls[[#This Row],[Duration]]&lt;=60,"30 to 60 mins",calls[[#This Row],[Duration]]&lt;=120,"1 to 2 hours",TRUE,"More than 2 hours")</f>
        <v>1 to 2 hours</v>
      </c>
      <c r="K240">
        <f>ROUND(calls[[#This Row],[Satisfaction Rating]],0)</f>
        <v>5</v>
      </c>
    </row>
    <row r="241" spans="1:11" x14ac:dyDescent="0.3">
      <c r="A241" s="4" t="s">
        <v>269</v>
      </c>
      <c r="B241" s="4" t="s">
        <v>50</v>
      </c>
      <c r="C241" s="4">
        <v>40</v>
      </c>
      <c r="D241" s="5" t="s">
        <v>17</v>
      </c>
      <c r="E241" s="6">
        <v>45003</v>
      </c>
      <c r="F241" s="4">
        <v>24</v>
      </c>
      <c r="G241" s="4">
        <v>4.3</v>
      </c>
      <c r="H241" s="4">
        <f>IF(MONTH(calls[[#This Row],[Date of Call]])&lt;=6,YEAR(calls[[#This Row],[Date of Call]]),YEAR(calls[[#This Row],[Date of Call]])+1)</f>
        <v>2023</v>
      </c>
      <c r="I241" t="str">
        <f>TEXT(calls[[#This Row],[Date of Call]],"DDDD")</f>
        <v>Saturday</v>
      </c>
      <c r="J241" t="str" cm="1">
        <f t="array" ref="J241">_xlfn.IFS(calls[[#This Row],[Duration]]&lt;=10,"Under 10 mins",calls[[#This Row],[Duration]]&lt;=30,"10 to 30 mins",calls[[#This Row],[Duration]]&lt;=60,"30 to 60 mins",calls[[#This Row],[Duration]]&lt;=120,"1 to 2 hours",TRUE,"More than 2 hours")</f>
        <v>30 to 60 mins</v>
      </c>
      <c r="K241">
        <f>ROUND(calls[[#This Row],[Satisfaction Rating]],0)</f>
        <v>4</v>
      </c>
    </row>
    <row r="242" spans="1:11" x14ac:dyDescent="0.3">
      <c r="A242" s="1" t="s">
        <v>270</v>
      </c>
      <c r="B242" s="1" t="s">
        <v>34</v>
      </c>
      <c r="C242" s="1">
        <v>75</v>
      </c>
      <c r="D242" s="2" t="s">
        <v>31</v>
      </c>
      <c r="E242" s="3">
        <v>45003</v>
      </c>
      <c r="F242" s="1">
        <v>32</v>
      </c>
      <c r="G242" s="1">
        <v>4.0999999999999996</v>
      </c>
      <c r="H242" s="4">
        <f>IF(MONTH(calls[[#This Row],[Date of Call]])&lt;=6,YEAR(calls[[#This Row],[Date of Call]]),YEAR(calls[[#This Row],[Date of Call]])+1)</f>
        <v>2023</v>
      </c>
      <c r="I242" t="str">
        <f>TEXT(calls[[#This Row],[Date of Call]],"DDDD")</f>
        <v>Saturday</v>
      </c>
      <c r="J242" t="str" cm="1">
        <f t="array" ref="J242">_xlfn.IFS(calls[[#This Row],[Duration]]&lt;=10,"Under 10 mins",calls[[#This Row],[Duration]]&lt;=30,"10 to 30 mins",calls[[#This Row],[Duration]]&lt;=60,"30 to 60 mins",calls[[#This Row],[Duration]]&lt;=120,"1 to 2 hours",TRUE,"More than 2 hours")</f>
        <v>1 to 2 hours</v>
      </c>
      <c r="K242">
        <f>ROUND(calls[[#This Row],[Satisfaction Rating]],0)</f>
        <v>4</v>
      </c>
    </row>
    <row r="243" spans="1:11" x14ac:dyDescent="0.3">
      <c r="A243" s="4" t="s">
        <v>271</v>
      </c>
      <c r="B243" s="4" t="s">
        <v>63</v>
      </c>
      <c r="C243" s="4">
        <v>106</v>
      </c>
      <c r="D243" s="5" t="s">
        <v>22</v>
      </c>
      <c r="E243" s="6">
        <v>45003</v>
      </c>
      <c r="F243" s="4">
        <v>112</v>
      </c>
      <c r="G243" s="4">
        <v>4.4000000000000004</v>
      </c>
      <c r="H243" s="4">
        <f>IF(MONTH(calls[[#This Row],[Date of Call]])&lt;=6,YEAR(calls[[#This Row],[Date of Call]]),YEAR(calls[[#This Row],[Date of Call]])+1)</f>
        <v>2023</v>
      </c>
      <c r="I243" t="str">
        <f>TEXT(calls[[#This Row],[Date of Call]],"DDDD")</f>
        <v>Saturday</v>
      </c>
      <c r="J243" t="str" cm="1">
        <f t="array" ref="J243">_xlfn.IFS(calls[[#This Row],[Duration]]&lt;=10,"Under 10 mins",calls[[#This Row],[Duration]]&lt;=30,"10 to 30 mins",calls[[#This Row],[Duration]]&lt;=60,"30 to 60 mins",calls[[#This Row],[Duration]]&lt;=120,"1 to 2 hours",TRUE,"More than 2 hours")</f>
        <v>1 to 2 hours</v>
      </c>
      <c r="K243">
        <f>ROUND(calls[[#This Row],[Satisfaction Rating]],0)</f>
        <v>4</v>
      </c>
    </row>
    <row r="244" spans="1:11" x14ac:dyDescent="0.3">
      <c r="A244" s="1" t="s">
        <v>272</v>
      </c>
      <c r="B244" s="1" t="s">
        <v>30</v>
      </c>
      <c r="C244" s="1">
        <v>58</v>
      </c>
      <c r="D244" s="2" t="s">
        <v>17</v>
      </c>
      <c r="E244" s="3">
        <v>45004</v>
      </c>
      <c r="F244" s="1">
        <v>43</v>
      </c>
      <c r="G244" s="1">
        <v>4.5</v>
      </c>
      <c r="H244" s="4">
        <f>IF(MONTH(calls[[#This Row],[Date of Call]])&lt;=6,YEAR(calls[[#This Row],[Date of Call]]),YEAR(calls[[#This Row],[Date of Call]])+1)</f>
        <v>2023</v>
      </c>
      <c r="I244" t="str">
        <f>TEXT(calls[[#This Row],[Date of Call]],"DDDD")</f>
        <v>Sunday</v>
      </c>
      <c r="J244" t="str" cm="1">
        <f t="array" ref="J244">_xlfn.IFS(calls[[#This Row],[Duration]]&lt;=10,"Under 10 mins",calls[[#This Row],[Duration]]&lt;=30,"10 to 30 mins",calls[[#This Row],[Duration]]&lt;=60,"30 to 60 mins",calls[[#This Row],[Duration]]&lt;=120,"1 to 2 hours",TRUE,"More than 2 hours")</f>
        <v>30 to 60 mins</v>
      </c>
      <c r="K244">
        <f>ROUND(calls[[#This Row],[Satisfaction Rating]],0)</f>
        <v>5</v>
      </c>
    </row>
    <row r="245" spans="1:11" x14ac:dyDescent="0.3">
      <c r="A245" s="4" t="s">
        <v>273</v>
      </c>
      <c r="B245" s="4" t="s">
        <v>45</v>
      </c>
      <c r="C245" s="4">
        <v>84</v>
      </c>
      <c r="D245" s="5" t="s">
        <v>22</v>
      </c>
      <c r="E245" s="6">
        <v>45004</v>
      </c>
      <c r="F245" s="4">
        <v>22</v>
      </c>
      <c r="G245" s="4">
        <v>3.5</v>
      </c>
      <c r="H245" s="4">
        <f>IF(MONTH(calls[[#This Row],[Date of Call]])&lt;=6,YEAR(calls[[#This Row],[Date of Call]]),YEAR(calls[[#This Row],[Date of Call]])+1)</f>
        <v>2023</v>
      </c>
      <c r="I245" t="str">
        <f>TEXT(calls[[#This Row],[Date of Call]],"DDDD")</f>
        <v>Sunday</v>
      </c>
      <c r="J245" t="str" cm="1">
        <f t="array" ref="J245">_xlfn.IFS(calls[[#This Row],[Duration]]&lt;=10,"Under 10 mins",calls[[#This Row],[Duration]]&lt;=30,"10 to 30 mins",calls[[#This Row],[Duration]]&lt;=60,"30 to 60 mins",calls[[#This Row],[Duration]]&lt;=120,"1 to 2 hours",TRUE,"More than 2 hours")</f>
        <v>1 to 2 hours</v>
      </c>
      <c r="K245">
        <f>ROUND(calls[[#This Row],[Satisfaction Rating]],0)</f>
        <v>4</v>
      </c>
    </row>
    <row r="246" spans="1:11" x14ac:dyDescent="0.3">
      <c r="A246" s="1" t="s">
        <v>274</v>
      </c>
      <c r="B246" s="1" t="s">
        <v>42</v>
      </c>
      <c r="C246" s="1">
        <v>140</v>
      </c>
      <c r="D246" s="2" t="s">
        <v>22</v>
      </c>
      <c r="E246" s="3">
        <v>45004</v>
      </c>
      <c r="F246" s="1">
        <v>93</v>
      </c>
      <c r="G246" s="1">
        <v>4.4000000000000004</v>
      </c>
      <c r="H246" s="4">
        <f>IF(MONTH(calls[[#This Row],[Date of Call]])&lt;=6,YEAR(calls[[#This Row],[Date of Call]]),YEAR(calls[[#This Row],[Date of Call]])+1)</f>
        <v>2023</v>
      </c>
      <c r="I246" t="str">
        <f>TEXT(calls[[#This Row],[Date of Call]],"DDDD")</f>
        <v>Sunday</v>
      </c>
      <c r="J246" t="str" cm="1">
        <f t="array" ref="J246">_xlfn.IFS(calls[[#This Row],[Duration]]&lt;=10,"Under 10 mins",calls[[#This Row],[Duration]]&lt;=30,"10 to 30 mins",calls[[#This Row],[Duration]]&lt;=60,"30 to 60 mins",calls[[#This Row],[Duration]]&lt;=120,"1 to 2 hours",TRUE,"More than 2 hours")</f>
        <v>More than 2 hours</v>
      </c>
      <c r="K246">
        <f>ROUND(calls[[#This Row],[Satisfaction Rating]],0)</f>
        <v>4</v>
      </c>
    </row>
    <row r="247" spans="1:11" x14ac:dyDescent="0.3">
      <c r="A247" s="4" t="s">
        <v>275</v>
      </c>
      <c r="B247" s="4" t="s">
        <v>30</v>
      </c>
      <c r="C247" s="4">
        <v>67</v>
      </c>
      <c r="D247" s="5" t="s">
        <v>22</v>
      </c>
      <c r="E247" s="6">
        <v>45004</v>
      </c>
      <c r="F247" s="4">
        <v>45</v>
      </c>
      <c r="G247" s="4">
        <v>3.5</v>
      </c>
      <c r="H247" s="4">
        <f>IF(MONTH(calls[[#This Row],[Date of Call]])&lt;=6,YEAR(calls[[#This Row],[Date of Call]]),YEAR(calls[[#This Row],[Date of Call]])+1)</f>
        <v>2023</v>
      </c>
      <c r="I247" t="str">
        <f>TEXT(calls[[#This Row],[Date of Call]],"DDDD")</f>
        <v>Sunday</v>
      </c>
      <c r="J247" t="str" cm="1">
        <f t="array" ref="J247">_xlfn.IFS(calls[[#This Row],[Duration]]&lt;=10,"Under 10 mins",calls[[#This Row],[Duration]]&lt;=30,"10 to 30 mins",calls[[#This Row],[Duration]]&lt;=60,"30 to 60 mins",calls[[#This Row],[Duration]]&lt;=120,"1 to 2 hours",TRUE,"More than 2 hours")</f>
        <v>1 to 2 hours</v>
      </c>
      <c r="K247">
        <f>ROUND(calls[[#This Row],[Satisfaction Rating]],0)</f>
        <v>4</v>
      </c>
    </row>
    <row r="248" spans="1:11" x14ac:dyDescent="0.3">
      <c r="A248" s="1" t="s">
        <v>276</v>
      </c>
      <c r="B248" s="1" t="s">
        <v>14</v>
      </c>
      <c r="C248" s="1">
        <v>126</v>
      </c>
      <c r="D248" s="2" t="s">
        <v>22</v>
      </c>
      <c r="E248" s="3">
        <v>45005</v>
      </c>
      <c r="F248" s="1">
        <v>96</v>
      </c>
      <c r="G248" s="1">
        <v>3.8</v>
      </c>
      <c r="H248" s="4">
        <f>IF(MONTH(calls[[#This Row],[Date of Call]])&lt;=6,YEAR(calls[[#This Row],[Date of Call]]),YEAR(calls[[#This Row],[Date of Call]])+1)</f>
        <v>2023</v>
      </c>
      <c r="I248" t="str">
        <f>TEXT(calls[[#This Row],[Date of Call]],"DDDD")</f>
        <v>Monday</v>
      </c>
      <c r="J248" t="str" cm="1">
        <f t="array" ref="J248">_xlfn.IFS(calls[[#This Row],[Duration]]&lt;=10,"Under 10 mins",calls[[#This Row],[Duration]]&lt;=30,"10 to 30 mins",calls[[#This Row],[Duration]]&lt;=60,"30 to 60 mins",calls[[#This Row],[Duration]]&lt;=120,"1 to 2 hours",TRUE,"More than 2 hours")</f>
        <v>More than 2 hours</v>
      </c>
      <c r="K248">
        <f>ROUND(calls[[#This Row],[Satisfaction Rating]],0)</f>
        <v>4</v>
      </c>
    </row>
    <row r="249" spans="1:11" x14ac:dyDescent="0.3">
      <c r="A249" s="4" t="s">
        <v>277</v>
      </c>
      <c r="B249" s="4" t="s">
        <v>14</v>
      </c>
      <c r="C249" s="4">
        <v>89</v>
      </c>
      <c r="D249" s="5" t="s">
        <v>17</v>
      </c>
      <c r="E249" s="6">
        <v>45005</v>
      </c>
      <c r="F249" s="4">
        <v>96</v>
      </c>
      <c r="G249" s="4">
        <v>3.3</v>
      </c>
      <c r="H249" s="4">
        <f>IF(MONTH(calls[[#This Row],[Date of Call]])&lt;=6,YEAR(calls[[#This Row],[Date of Call]]),YEAR(calls[[#This Row],[Date of Call]])+1)</f>
        <v>2023</v>
      </c>
      <c r="I249" t="str">
        <f>TEXT(calls[[#This Row],[Date of Call]],"DDDD")</f>
        <v>Monday</v>
      </c>
      <c r="J249" t="str" cm="1">
        <f t="array" ref="J249">_xlfn.IFS(calls[[#This Row],[Duration]]&lt;=10,"Under 10 mins",calls[[#This Row],[Duration]]&lt;=30,"10 to 30 mins",calls[[#This Row],[Duration]]&lt;=60,"30 to 60 mins",calls[[#This Row],[Duration]]&lt;=120,"1 to 2 hours",TRUE,"More than 2 hours")</f>
        <v>1 to 2 hours</v>
      </c>
      <c r="K249">
        <f>ROUND(calls[[#This Row],[Satisfaction Rating]],0)</f>
        <v>3</v>
      </c>
    </row>
    <row r="250" spans="1:11" x14ac:dyDescent="0.3">
      <c r="A250" s="1" t="s">
        <v>278</v>
      </c>
      <c r="B250" s="1" t="s">
        <v>16</v>
      </c>
      <c r="C250" s="1">
        <v>56</v>
      </c>
      <c r="D250" s="2" t="s">
        <v>12</v>
      </c>
      <c r="E250" s="3">
        <v>45005</v>
      </c>
      <c r="F250" s="1">
        <v>31</v>
      </c>
      <c r="G250" s="1">
        <v>4.4000000000000004</v>
      </c>
      <c r="H250" s="4">
        <f>IF(MONTH(calls[[#This Row],[Date of Call]])&lt;=6,YEAR(calls[[#This Row],[Date of Call]]),YEAR(calls[[#This Row],[Date of Call]])+1)</f>
        <v>2023</v>
      </c>
      <c r="I250" t="str">
        <f>TEXT(calls[[#This Row],[Date of Call]],"DDDD")</f>
        <v>Monday</v>
      </c>
      <c r="J250" t="str" cm="1">
        <f t="array" ref="J250">_xlfn.IFS(calls[[#This Row],[Duration]]&lt;=10,"Under 10 mins",calls[[#This Row],[Duration]]&lt;=30,"10 to 30 mins",calls[[#This Row],[Duration]]&lt;=60,"30 to 60 mins",calls[[#This Row],[Duration]]&lt;=120,"1 to 2 hours",TRUE,"More than 2 hours")</f>
        <v>30 to 60 mins</v>
      </c>
      <c r="K250">
        <f>ROUND(calls[[#This Row],[Satisfaction Rating]],0)</f>
        <v>4</v>
      </c>
    </row>
    <row r="251" spans="1:11" x14ac:dyDescent="0.3">
      <c r="A251" s="4" t="s">
        <v>279</v>
      </c>
      <c r="B251" s="4" t="s">
        <v>21</v>
      </c>
      <c r="C251" s="4">
        <v>48</v>
      </c>
      <c r="D251" s="5" t="s">
        <v>17</v>
      </c>
      <c r="E251" s="6">
        <v>45005</v>
      </c>
      <c r="F251" s="4">
        <v>200</v>
      </c>
      <c r="G251" s="4">
        <v>3.9</v>
      </c>
      <c r="H251" s="4">
        <f>IF(MONTH(calls[[#This Row],[Date of Call]])&lt;=6,YEAR(calls[[#This Row],[Date of Call]]),YEAR(calls[[#This Row],[Date of Call]])+1)</f>
        <v>2023</v>
      </c>
      <c r="I251" t="str">
        <f>TEXT(calls[[#This Row],[Date of Call]],"DDDD")</f>
        <v>Monday</v>
      </c>
      <c r="J251" t="str" cm="1">
        <f t="array" ref="J251">_xlfn.IFS(calls[[#This Row],[Duration]]&lt;=10,"Under 10 mins",calls[[#This Row],[Duration]]&lt;=30,"10 to 30 mins",calls[[#This Row],[Duration]]&lt;=60,"30 to 60 mins",calls[[#This Row],[Duration]]&lt;=120,"1 to 2 hours",TRUE,"More than 2 hours")</f>
        <v>30 to 60 mins</v>
      </c>
      <c r="K251">
        <f>ROUND(calls[[#This Row],[Satisfaction Rating]],0)</f>
        <v>4</v>
      </c>
    </row>
    <row r="252" spans="1:11" x14ac:dyDescent="0.3">
      <c r="A252" s="1" t="s">
        <v>280</v>
      </c>
      <c r="B252" s="1" t="s">
        <v>14</v>
      </c>
      <c r="C252" s="1">
        <v>55</v>
      </c>
      <c r="D252" s="2" t="s">
        <v>12</v>
      </c>
      <c r="E252" s="3">
        <v>45005</v>
      </c>
      <c r="F252" s="1">
        <v>99</v>
      </c>
      <c r="G252" s="1">
        <v>2.7</v>
      </c>
      <c r="H252" s="4">
        <f>IF(MONTH(calls[[#This Row],[Date of Call]])&lt;=6,YEAR(calls[[#This Row],[Date of Call]]),YEAR(calls[[#This Row],[Date of Call]])+1)</f>
        <v>2023</v>
      </c>
      <c r="I252" t="str">
        <f>TEXT(calls[[#This Row],[Date of Call]],"DDDD")</f>
        <v>Monday</v>
      </c>
      <c r="J252" t="str" cm="1">
        <f t="array" ref="J252">_xlfn.IFS(calls[[#This Row],[Duration]]&lt;=10,"Under 10 mins",calls[[#This Row],[Duration]]&lt;=30,"10 to 30 mins",calls[[#This Row],[Duration]]&lt;=60,"30 to 60 mins",calls[[#This Row],[Duration]]&lt;=120,"1 to 2 hours",TRUE,"More than 2 hours")</f>
        <v>30 to 60 mins</v>
      </c>
      <c r="K252">
        <f>ROUND(calls[[#This Row],[Satisfaction Rating]],0)</f>
        <v>3</v>
      </c>
    </row>
    <row r="253" spans="1:11" x14ac:dyDescent="0.3">
      <c r="A253" s="4" t="s">
        <v>281</v>
      </c>
      <c r="B253" s="4" t="s">
        <v>19</v>
      </c>
      <c r="C253" s="4">
        <v>88</v>
      </c>
      <c r="D253" s="5" t="s">
        <v>31</v>
      </c>
      <c r="E253" s="6">
        <v>45005</v>
      </c>
      <c r="F253" s="4">
        <v>144</v>
      </c>
      <c r="G253" s="4">
        <v>2.9</v>
      </c>
      <c r="H253" s="4">
        <f>IF(MONTH(calls[[#This Row],[Date of Call]])&lt;=6,YEAR(calls[[#This Row],[Date of Call]]),YEAR(calls[[#This Row],[Date of Call]])+1)</f>
        <v>2023</v>
      </c>
      <c r="I253" t="str">
        <f>TEXT(calls[[#This Row],[Date of Call]],"DDDD")</f>
        <v>Monday</v>
      </c>
      <c r="J253" t="str" cm="1">
        <f t="array" ref="J253">_xlfn.IFS(calls[[#This Row],[Duration]]&lt;=10,"Under 10 mins",calls[[#This Row],[Duration]]&lt;=30,"10 to 30 mins",calls[[#This Row],[Duration]]&lt;=60,"30 to 60 mins",calls[[#This Row],[Duration]]&lt;=120,"1 to 2 hours",TRUE,"More than 2 hours")</f>
        <v>1 to 2 hours</v>
      </c>
      <c r="K253">
        <f>ROUND(calls[[#This Row],[Satisfaction Rating]],0)</f>
        <v>3</v>
      </c>
    </row>
    <row r="254" spans="1:11" x14ac:dyDescent="0.3">
      <c r="A254" s="1" t="s">
        <v>282</v>
      </c>
      <c r="B254" s="1" t="s">
        <v>16</v>
      </c>
      <c r="C254" s="1">
        <v>102</v>
      </c>
      <c r="D254" s="2" t="s">
        <v>22</v>
      </c>
      <c r="E254" s="3">
        <v>45006</v>
      </c>
      <c r="F254" s="1">
        <v>81</v>
      </c>
      <c r="G254" s="1">
        <v>4</v>
      </c>
      <c r="H254" s="4">
        <f>IF(MONTH(calls[[#This Row],[Date of Call]])&lt;=6,YEAR(calls[[#This Row],[Date of Call]]),YEAR(calls[[#This Row],[Date of Call]])+1)</f>
        <v>2023</v>
      </c>
      <c r="I254" t="str">
        <f>TEXT(calls[[#This Row],[Date of Call]],"DDDD")</f>
        <v>Tuesday</v>
      </c>
      <c r="J254" t="str" cm="1">
        <f t="array" ref="J254">_xlfn.IFS(calls[[#This Row],[Duration]]&lt;=10,"Under 10 mins",calls[[#This Row],[Duration]]&lt;=30,"10 to 30 mins",calls[[#This Row],[Duration]]&lt;=60,"30 to 60 mins",calls[[#This Row],[Duration]]&lt;=120,"1 to 2 hours",TRUE,"More than 2 hours")</f>
        <v>1 to 2 hours</v>
      </c>
      <c r="K254">
        <f>ROUND(calls[[#This Row],[Satisfaction Rating]],0)</f>
        <v>4</v>
      </c>
    </row>
    <row r="255" spans="1:11" x14ac:dyDescent="0.3">
      <c r="A255" s="4" t="s">
        <v>283</v>
      </c>
      <c r="B255" s="4" t="s">
        <v>19</v>
      </c>
      <c r="C255" s="4">
        <v>155</v>
      </c>
      <c r="D255" s="5" t="s">
        <v>31</v>
      </c>
      <c r="E255" s="6">
        <v>45006</v>
      </c>
      <c r="F255" s="4">
        <v>70</v>
      </c>
      <c r="G255" s="4">
        <v>4.4000000000000004</v>
      </c>
      <c r="H255" s="4">
        <f>IF(MONTH(calls[[#This Row],[Date of Call]])&lt;=6,YEAR(calls[[#This Row],[Date of Call]]),YEAR(calls[[#This Row],[Date of Call]])+1)</f>
        <v>2023</v>
      </c>
      <c r="I255" t="str">
        <f>TEXT(calls[[#This Row],[Date of Call]],"DDDD")</f>
        <v>Tuesday</v>
      </c>
      <c r="J255" t="str" cm="1">
        <f t="array" ref="J255">_xlfn.IFS(calls[[#This Row],[Duration]]&lt;=10,"Under 10 mins",calls[[#This Row],[Duration]]&lt;=30,"10 to 30 mins",calls[[#This Row],[Duration]]&lt;=60,"30 to 60 mins",calls[[#This Row],[Duration]]&lt;=120,"1 to 2 hours",TRUE,"More than 2 hours")</f>
        <v>More than 2 hours</v>
      </c>
      <c r="K255">
        <f>ROUND(calls[[#This Row],[Satisfaction Rating]],0)</f>
        <v>4</v>
      </c>
    </row>
    <row r="256" spans="1:11" x14ac:dyDescent="0.3">
      <c r="A256" s="1" t="s">
        <v>284</v>
      </c>
      <c r="B256" s="1" t="s">
        <v>14</v>
      </c>
      <c r="C256" s="1">
        <v>63</v>
      </c>
      <c r="D256" s="2" t="s">
        <v>31</v>
      </c>
      <c r="E256" s="3">
        <v>45006</v>
      </c>
      <c r="F256" s="1">
        <v>148</v>
      </c>
      <c r="G256" s="1">
        <v>5</v>
      </c>
      <c r="H256" s="4">
        <f>IF(MONTH(calls[[#This Row],[Date of Call]])&lt;=6,YEAR(calls[[#This Row],[Date of Call]]),YEAR(calls[[#This Row],[Date of Call]])+1)</f>
        <v>2023</v>
      </c>
      <c r="I256" t="str">
        <f>TEXT(calls[[#This Row],[Date of Call]],"DDDD")</f>
        <v>Tuesday</v>
      </c>
      <c r="J256" t="str" cm="1">
        <f t="array" ref="J256">_xlfn.IFS(calls[[#This Row],[Duration]]&lt;=10,"Under 10 mins",calls[[#This Row],[Duration]]&lt;=30,"10 to 30 mins",calls[[#This Row],[Duration]]&lt;=60,"30 to 60 mins",calls[[#This Row],[Duration]]&lt;=120,"1 to 2 hours",TRUE,"More than 2 hours")</f>
        <v>1 to 2 hours</v>
      </c>
      <c r="K256">
        <f>ROUND(calls[[#This Row],[Satisfaction Rating]],0)</f>
        <v>5</v>
      </c>
    </row>
    <row r="257" spans="1:11" x14ac:dyDescent="0.3">
      <c r="A257" s="4" t="s">
        <v>285</v>
      </c>
      <c r="B257" s="4" t="s">
        <v>25</v>
      </c>
      <c r="C257" s="4">
        <v>59</v>
      </c>
      <c r="D257" s="5" t="s">
        <v>22</v>
      </c>
      <c r="E257" s="6">
        <v>45006</v>
      </c>
      <c r="F257" s="4">
        <v>215</v>
      </c>
      <c r="G257" s="4">
        <v>4.0999999999999996</v>
      </c>
      <c r="H257" s="4">
        <f>IF(MONTH(calls[[#This Row],[Date of Call]])&lt;=6,YEAR(calls[[#This Row],[Date of Call]]),YEAR(calls[[#This Row],[Date of Call]])+1)</f>
        <v>2023</v>
      </c>
      <c r="I257" t="str">
        <f>TEXT(calls[[#This Row],[Date of Call]],"DDDD")</f>
        <v>Tuesday</v>
      </c>
      <c r="J257" t="str" cm="1">
        <f t="array" ref="J257">_xlfn.IFS(calls[[#This Row],[Duration]]&lt;=10,"Under 10 mins",calls[[#This Row],[Duration]]&lt;=30,"10 to 30 mins",calls[[#This Row],[Duration]]&lt;=60,"30 to 60 mins",calls[[#This Row],[Duration]]&lt;=120,"1 to 2 hours",TRUE,"More than 2 hours")</f>
        <v>30 to 60 mins</v>
      </c>
      <c r="K257">
        <f>ROUND(calls[[#This Row],[Satisfaction Rating]],0)</f>
        <v>4</v>
      </c>
    </row>
    <row r="258" spans="1:11" x14ac:dyDescent="0.3">
      <c r="A258" s="1" t="s">
        <v>286</v>
      </c>
      <c r="B258" s="1" t="s">
        <v>25</v>
      </c>
      <c r="C258" s="1">
        <v>144</v>
      </c>
      <c r="D258" s="2" t="s">
        <v>17</v>
      </c>
      <c r="E258" s="3">
        <v>45006</v>
      </c>
      <c r="F258" s="1">
        <v>124</v>
      </c>
      <c r="G258" s="1">
        <v>4.4000000000000004</v>
      </c>
      <c r="H258" s="4">
        <f>IF(MONTH(calls[[#This Row],[Date of Call]])&lt;=6,YEAR(calls[[#This Row],[Date of Call]]),YEAR(calls[[#This Row],[Date of Call]])+1)</f>
        <v>2023</v>
      </c>
      <c r="I258" t="str">
        <f>TEXT(calls[[#This Row],[Date of Call]],"DDDD")</f>
        <v>Tuesday</v>
      </c>
      <c r="J258" t="str" cm="1">
        <f t="array" ref="J258">_xlfn.IFS(calls[[#This Row],[Duration]]&lt;=10,"Under 10 mins",calls[[#This Row],[Duration]]&lt;=30,"10 to 30 mins",calls[[#This Row],[Duration]]&lt;=60,"30 to 60 mins",calls[[#This Row],[Duration]]&lt;=120,"1 to 2 hours",TRUE,"More than 2 hours")</f>
        <v>More than 2 hours</v>
      </c>
      <c r="K258">
        <f>ROUND(calls[[#This Row],[Satisfaction Rating]],0)</f>
        <v>4</v>
      </c>
    </row>
    <row r="259" spans="1:11" x14ac:dyDescent="0.3">
      <c r="A259" s="4" t="s">
        <v>287</v>
      </c>
      <c r="B259" s="4" t="s">
        <v>45</v>
      </c>
      <c r="C259" s="4">
        <v>113</v>
      </c>
      <c r="D259" s="5" t="s">
        <v>27</v>
      </c>
      <c r="E259" s="6">
        <v>45006</v>
      </c>
      <c r="F259" s="4">
        <v>168</v>
      </c>
      <c r="G259" s="4">
        <v>4.0999999999999996</v>
      </c>
      <c r="H259" s="4">
        <f>IF(MONTH(calls[[#This Row],[Date of Call]])&lt;=6,YEAR(calls[[#This Row],[Date of Call]]),YEAR(calls[[#This Row],[Date of Call]])+1)</f>
        <v>2023</v>
      </c>
      <c r="I259" t="str">
        <f>TEXT(calls[[#This Row],[Date of Call]],"DDDD")</f>
        <v>Tuesday</v>
      </c>
      <c r="J259" t="str" cm="1">
        <f t="array" ref="J259">_xlfn.IFS(calls[[#This Row],[Duration]]&lt;=10,"Under 10 mins",calls[[#This Row],[Duration]]&lt;=30,"10 to 30 mins",calls[[#This Row],[Duration]]&lt;=60,"30 to 60 mins",calls[[#This Row],[Duration]]&lt;=120,"1 to 2 hours",TRUE,"More than 2 hours")</f>
        <v>1 to 2 hours</v>
      </c>
      <c r="K259">
        <f>ROUND(calls[[#This Row],[Satisfaction Rating]],0)</f>
        <v>4</v>
      </c>
    </row>
    <row r="260" spans="1:11" x14ac:dyDescent="0.3">
      <c r="A260" s="1" t="s">
        <v>288</v>
      </c>
      <c r="B260" s="1" t="s">
        <v>53</v>
      </c>
      <c r="C260" s="1">
        <v>154</v>
      </c>
      <c r="D260" s="2" t="s">
        <v>12</v>
      </c>
      <c r="E260" s="3">
        <v>45006</v>
      </c>
      <c r="F260" s="1">
        <v>90</v>
      </c>
      <c r="G260" s="1">
        <v>4.5</v>
      </c>
      <c r="H260" s="4">
        <f>IF(MONTH(calls[[#This Row],[Date of Call]])&lt;=6,YEAR(calls[[#This Row],[Date of Call]]),YEAR(calls[[#This Row],[Date of Call]])+1)</f>
        <v>2023</v>
      </c>
      <c r="I260" t="str">
        <f>TEXT(calls[[#This Row],[Date of Call]],"DDDD")</f>
        <v>Tuesday</v>
      </c>
      <c r="J260" t="str" cm="1">
        <f t="array" ref="J260">_xlfn.IFS(calls[[#This Row],[Duration]]&lt;=10,"Under 10 mins",calls[[#This Row],[Duration]]&lt;=30,"10 to 30 mins",calls[[#This Row],[Duration]]&lt;=60,"30 to 60 mins",calls[[#This Row],[Duration]]&lt;=120,"1 to 2 hours",TRUE,"More than 2 hours")</f>
        <v>More than 2 hours</v>
      </c>
      <c r="K260">
        <f>ROUND(calls[[#This Row],[Satisfaction Rating]],0)</f>
        <v>5</v>
      </c>
    </row>
    <row r="261" spans="1:11" x14ac:dyDescent="0.3">
      <c r="A261" s="4" t="s">
        <v>289</v>
      </c>
      <c r="B261" s="4" t="s">
        <v>53</v>
      </c>
      <c r="C261" s="4">
        <v>58</v>
      </c>
      <c r="D261" s="5" t="s">
        <v>22</v>
      </c>
      <c r="E261" s="6">
        <v>45007</v>
      </c>
      <c r="F261" s="4">
        <v>176</v>
      </c>
      <c r="G261" s="4">
        <v>4.2</v>
      </c>
      <c r="H261" s="4">
        <f>IF(MONTH(calls[[#This Row],[Date of Call]])&lt;=6,YEAR(calls[[#This Row],[Date of Call]]),YEAR(calls[[#This Row],[Date of Call]])+1)</f>
        <v>2023</v>
      </c>
      <c r="I261" t="str">
        <f>TEXT(calls[[#This Row],[Date of Call]],"DDDD")</f>
        <v>Wednesday</v>
      </c>
      <c r="J261" t="str" cm="1">
        <f t="array" ref="J261">_xlfn.IFS(calls[[#This Row],[Duration]]&lt;=10,"Under 10 mins",calls[[#This Row],[Duration]]&lt;=30,"10 to 30 mins",calls[[#This Row],[Duration]]&lt;=60,"30 to 60 mins",calls[[#This Row],[Duration]]&lt;=120,"1 to 2 hours",TRUE,"More than 2 hours")</f>
        <v>30 to 60 mins</v>
      </c>
      <c r="K261">
        <f>ROUND(calls[[#This Row],[Satisfaction Rating]],0)</f>
        <v>4</v>
      </c>
    </row>
    <row r="262" spans="1:11" x14ac:dyDescent="0.3">
      <c r="A262" s="1" t="s">
        <v>290</v>
      </c>
      <c r="B262" s="1" t="s">
        <v>21</v>
      </c>
      <c r="C262" s="1">
        <v>63</v>
      </c>
      <c r="D262" s="2" t="s">
        <v>31</v>
      </c>
      <c r="E262" s="3">
        <v>45007</v>
      </c>
      <c r="F262" s="1">
        <v>87</v>
      </c>
      <c r="G262" s="1">
        <v>4.5999999999999996</v>
      </c>
      <c r="H262" s="4">
        <f>IF(MONTH(calls[[#This Row],[Date of Call]])&lt;=6,YEAR(calls[[#This Row],[Date of Call]]),YEAR(calls[[#This Row],[Date of Call]])+1)</f>
        <v>2023</v>
      </c>
      <c r="I262" t="str">
        <f>TEXT(calls[[#This Row],[Date of Call]],"DDDD")</f>
        <v>Wednesday</v>
      </c>
      <c r="J262" t="str" cm="1">
        <f t="array" ref="J262">_xlfn.IFS(calls[[#This Row],[Duration]]&lt;=10,"Under 10 mins",calls[[#This Row],[Duration]]&lt;=30,"10 to 30 mins",calls[[#This Row],[Duration]]&lt;=60,"30 to 60 mins",calls[[#This Row],[Duration]]&lt;=120,"1 to 2 hours",TRUE,"More than 2 hours")</f>
        <v>1 to 2 hours</v>
      </c>
      <c r="K262">
        <f>ROUND(calls[[#This Row],[Satisfaction Rating]],0)</f>
        <v>5</v>
      </c>
    </row>
    <row r="263" spans="1:11" x14ac:dyDescent="0.3">
      <c r="A263" s="4" t="s">
        <v>291</v>
      </c>
      <c r="B263" s="4" t="s">
        <v>42</v>
      </c>
      <c r="C263" s="4">
        <v>59</v>
      </c>
      <c r="D263" s="5" t="s">
        <v>17</v>
      </c>
      <c r="E263" s="6">
        <v>45007</v>
      </c>
      <c r="F263" s="4">
        <v>128</v>
      </c>
      <c r="G263" s="4">
        <v>4.5</v>
      </c>
      <c r="H263" s="4">
        <f>IF(MONTH(calls[[#This Row],[Date of Call]])&lt;=6,YEAR(calls[[#This Row],[Date of Call]]),YEAR(calls[[#This Row],[Date of Call]])+1)</f>
        <v>2023</v>
      </c>
      <c r="I263" t="str">
        <f>TEXT(calls[[#This Row],[Date of Call]],"DDDD")</f>
        <v>Wednesday</v>
      </c>
      <c r="J263" t="str" cm="1">
        <f t="array" ref="J263">_xlfn.IFS(calls[[#This Row],[Duration]]&lt;=10,"Under 10 mins",calls[[#This Row],[Duration]]&lt;=30,"10 to 30 mins",calls[[#This Row],[Duration]]&lt;=60,"30 to 60 mins",calls[[#This Row],[Duration]]&lt;=120,"1 to 2 hours",TRUE,"More than 2 hours")</f>
        <v>30 to 60 mins</v>
      </c>
      <c r="K263">
        <f>ROUND(calls[[#This Row],[Satisfaction Rating]],0)</f>
        <v>5</v>
      </c>
    </row>
    <row r="264" spans="1:11" x14ac:dyDescent="0.3">
      <c r="A264" s="1" t="s">
        <v>292</v>
      </c>
      <c r="B264" s="1" t="s">
        <v>83</v>
      </c>
      <c r="C264" s="1">
        <v>129</v>
      </c>
      <c r="D264" s="2" t="s">
        <v>31</v>
      </c>
      <c r="E264" s="3">
        <v>45007</v>
      </c>
      <c r="F264" s="1">
        <v>120</v>
      </c>
      <c r="G264" s="1">
        <v>4.0999999999999996</v>
      </c>
      <c r="H264" s="4">
        <f>IF(MONTH(calls[[#This Row],[Date of Call]])&lt;=6,YEAR(calls[[#This Row],[Date of Call]]),YEAR(calls[[#This Row],[Date of Call]])+1)</f>
        <v>2023</v>
      </c>
      <c r="I264" t="str">
        <f>TEXT(calls[[#This Row],[Date of Call]],"DDDD")</f>
        <v>Wednesday</v>
      </c>
      <c r="J264" t="str" cm="1">
        <f t="array" ref="J264">_xlfn.IFS(calls[[#This Row],[Duration]]&lt;=10,"Under 10 mins",calls[[#This Row],[Duration]]&lt;=30,"10 to 30 mins",calls[[#This Row],[Duration]]&lt;=60,"30 to 60 mins",calls[[#This Row],[Duration]]&lt;=120,"1 to 2 hours",TRUE,"More than 2 hours")</f>
        <v>More than 2 hours</v>
      </c>
      <c r="K264">
        <f>ROUND(calls[[#This Row],[Satisfaction Rating]],0)</f>
        <v>4</v>
      </c>
    </row>
    <row r="265" spans="1:11" x14ac:dyDescent="0.3">
      <c r="A265" s="4" t="s">
        <v>293</v>
      </c>
      <c r="B265" s="4" t="s">
        <v>36</v>
      </c>
      <c r="C265" s="4">
        <v>101</v>
      </c>
      <c r="D265" s="5" t="s">
        <v>27</v>
      </c>
      <c r="E265" s="6">
        <v>45007</v>
      </c>
      <c r="F265" s="4">
        <v>130</v>
      </c>
      <c r="G265" s="4">
        <v>4.8</v>
      </c>
      <c r="H265" s="4">
        <f>IF(MONTH(calls[[#This Row],[Date of Call]])&lt;=6,YEAR(calls[[#This Row],[Date of Call]]),YEAR(calls[[#This Row],[Date of Call]])+1)</f>
        <v>2023</v>
      </c>
      <c r="I265" t="str">
        <f>TEXT(calls[[#This Row],[Date of Call]],"DDDD")</f>
        <v>Wednesday</v>
      </c>
      <c r="J265" t="str" cm="1">
        <f t="array" ref="J265">_xlfn.IFS(calls[[#This Row],[Duration]]&lt;=10,"Under 10 mins",calls[[#This Row],[Duration]]&lt;=30,"10 to 30 mins",calls[[#This Row],[Duration]]&lt;=60,"30 to 60 mins",calls[[#This Row],[Duration]]&lt;=120,"1 to 2 hours",TRUE,"More than 2 hours")</f>
        <v>1 to 2 hours</v>
      </c>
      <c r="K265">
        <f>ROUND(calls[[#This Row],[Satisfaction Rating]],0)</f>
        <v>5</v>
      </c>
    </row>
    <row r="266" spans="1:11" x14ac:dyDescent="0.3">
      <c r="A266" s="1" t="s">
        <v>294</v>
      </c>
      <c r="B266" s="1" t="s">
        <v>50</v>
      </c>
      <c r="C266" s="1">
        <v>154</v>
      </c>
      <c r="D266" s="2" t="s">
        <v>17</v>
      </c>
      <c r="E266" s="3">
        <v>45007</v>
      </c>
      <c r="F266" s="1">
        <v>172</v>
      </c>
      <c r="G266" s="1">
        <v>3.1</v>
      </c>
      <c r="H266" s="4">
        <f>IF(MONTH(calls[[#This Row],[Date of Call]])&lt;=6,YEAR(calls[[#This Row],[Date of Call]]),YEAR(calls[[#This Row],[Date of Call]])+1)</f>
        <v>2023</v>
      </c>
      <c r="I266" t="str">
        <f>TEXT(calls[[#This Row],[Date of Call]],"DDDD")</f>
        <v>Wednesday</v>
      </c>
      <c r="J266" t="str" cm="1">
        <f t="array" ref="J266">_xlfn.IFS(calls[[#This Row],[Duration]]&lt;=10,"Under 10 mins",calls[[#This Row],[Duration]]&lt;=30,"10 to 30 mins",calls[[#This Row],[Duration]]&lt;=60,"30 to 60 mins",calls[[#This Row],[Duration]]&lt;=120,"1 to 2 hours",TRUE,"More than 2 hours")</f>
        <v>More than 2 hours</v>
      </c>
      <c r="K266">
        <f>ROUND(calls[[#This Row],[Satisfaction Rating]],0)</f>
        <v>3</v>
      </c>
    </row>
    <row r="267" spans="1:11" x14ac:dyDescent="0.3">
      <c r="A267" s="4" t="s">
        <v>295</v>
      </c>
      <c r="B267" s="4" t="s">
        <v>30</v>
      </c>
      <c r="C267" s="4">
        <v>131</v>
      </c>
      <c r="D267" s="5" t="s">
        <v>17</v>
      </c>
      <c r="E267" s="6">
        <v>45007</v>
      </c>
      <c r="F267" s="4">
        <v>58</v>
      </c>
      <c r="G267" s="4">
        <v>4.9000000000000004</v>
      </c>
      <c r="H267" s="4">
        <f>IF(MONTH(calls[[#This Row],[Date of Call]])&lt;=6,YEAR(calls[[#This Row],[Date of Call]]),YEAR(calls[[#This Row],[Date of Call]])+1)</f>
        <v>2023</v>
      </c>
      <c r="I267" t="str">
        <f>TEXT(calls[[#This Row],[Date of Call]],"DDDD")</f>
        <v>Wednesday</v>
      </c>
      <c r="J267" t="str" cm="1">
        <f t="array" ref="J267">_xlfn.IFS(calls[[#This Row],[Duration]]&lt;=10,"Under 10 mins",calls[[#This Row],[Duration]]&lt;=30,"10 to 30 mins",calls[[#This Row],[Duration]]&lt;=60,"30 to 60 mins",calls[[#This Row],[Duration]]&lt;=120,"1 to 2 hours",TRUE,"More than 2 hours")</f>
        <v>More than 2 hours</v>
      </c>
      <c r="K267">
        <f>ROUND(calls[[#This Row],[Satisfaction Rating]],0)</f>
        <v>5</v>
      </c>
    </row>
    <row r="268" spans="1:11" x14ac:dyDescent="0.3">
      <c r="A268" s="1" t="s">
        <v>296</v>
      </c>
      <c r="B268" s="1" t="s">
        <v>25</v>
      </c>
      <c r="C268" s="1">
        <v>111</v>
      </c>
      <c r="D268" s="2" t="s">
        <v>27</v>
      </c>
      <c r="E268" s="3">
        <v>45008</v>
      </c>
      <c r="F268" s="1">
        <v>86</v>
      </c>
      <c r="G268" s="1">
        <v>4.0999999999999996</v>
      </c>
      <c r="H268" s="4">
        <f>IF(MONTH(calls[[#This Row],[Date of Call]])&lt;=6,YEAR(calls[[#This Row],[Date of Call]]),YEAR(calls[[#This Row],[Date of Call]])+1)</f>
        <v>2023</v>
      </c>
      <c r="I268" t="str">
        <f>TEXT(calls[[#This Row],[Date of Call]],"DDDD")</f>
        <v>Thursday</v>
      </c>
      <c r="J268" t="str" cm="1">
        <f t="array" ref="J268">_xlfn.IFS(calls[[#This Row],[Duration]]&lt;=10,"Under 10 mins",calls[[#This Row],[Duration]]&lt;=30,"10 to 30 mins",calls[[#This Row],[Duration]]&lt;=60,"30 to 60 mins",calls[[#This Row],[Duration]]&lt;=120,"1 to 2 hours",TRUE,"More than 2 hours")</f>
        <v>1 to 2 hours</v>
      </c>
      <c r="K268">
        <f>ROUND(calls[[#This Row],[Satisfaction Rating]],0)</f>
        <v>4</v>
      </c>
    </row>
    <row r="269" spans="1:11" x14ac:dyDescent="0.3">
      <c r="A269" s="4" t="s">
        <v>297</v>
      </c>
      <c r="B269" s="4" t="s">
        <v>53</v>
      </c>
      <c r="C269" s="4">
        <v>142</v>
      </c>
      <c r="D269" s="5" t="s">
        <v>27</v>
      </c>
      <c r="E269" s="6">
        <v>45009</v>
      </c>
      <c r="F269" s="4">
        <v>31</v>
      </c>
      <c r="G269" s="4">
        <v>4.4000000000000004</v>
      </c>
      <c r="H269" s="4">
        <f>IF(MONTH(calls[[#This Row],[Date of Call]])&lt;=6,YEAR(calls[[#This Row],[Date of Call]]),YEAR(calls[[#This Row],[Date of Call]])+1)</f>
        <v>2023</v>
      </c>
      <c r="I269" t="str">
        <f>TEXT(calls[[#This Row],[Date of Call]],"DDDD")</f>
        <v>Friday</v>
      </c>
      <c r="J269" t="str" cm="1">
        <f t="array" ref="J269">_xlfn.IFS(calls[[#This Row],[Duration]]&lt;=10,"Under 10 mins",calls[[#This Row],[Duration]]&lt;=30,"10 to 30 mins",calls[[#This Row],[Duration]]&lt;=60,"30 to 60 mins",calls[[#This Row],[Duration]]&lt;=120,"1 to 2 hours",TRUE,"More than 2 hours")</f>
        <v>More than 2 hours</v>
      </c>
      <c r="K269">
        <f>ROUND(calls[[#This Row],[Satisfaction Rating]],0)</f>
        <v>4</v>
      </c>
    </row>
    <row r="270" spans="1:11" x14ac:dyDescent="0.3">
      <c r="A270" s="1" t="s">
        <v>298</v>
      </c>
      <c r="B270" s="1" t="s">
        <v>16</v>
      </c>
      <c r="C270" s="1">
        <v>93</v>
      </c>
      <c r="D270" s="2" t="s">
        <v>31</v>
      </c>
      <c r="E270" s="3">
        <v>45009</v>
      </c>
      <c r="F270" s="1">
        <v>72</v>
      </c>
      <c r="G270" s="1">
        <v>4.4000000000000004</v>
      </c>
      <c r="H270" s="4">
        <f>IF(MONTH(calls[[#This Row],[Date of Call]])&lt;=6,YEAR(calls[[#This Row],[Date of Call]]),YEAR(calls[[#This Row],[Date of Call]])+1)</f>
        <v>2023</v>
      </c>
      <c r="I270" t="str">
        <f>TEXT(calls[[#This Row],[Date of Call]],"DDDD")</f>
        <v>Friday</v>
      </c>
      <c r="J270" t="str" cm="1">
        <f t="array" ref="J270">_xlfn.IFS(calls[[#This Row],[Duration]]&lt;=10,"Under 10 mins",calls[[#This Row],[Duration]]&lt;=30,"10 to 30 mins",calls[[#This Row],[Duration]]&lt;=60,"30 to 60 mins",calls[[#This Row],[Duration]]&lt;=120,"1 to 2 hours",TRUE,"More than 2 hours")</f>
        <v>1 to 2 hours</v>
      </c>
      <c r="K270">
        <f>ROUND(calls[[#This Row],[Satisfaction Rating]],0)</f>
        <v>4</v>
      </c>
    </row>
    <row r="271" spans="1:11" x14ac:dyDescent="0.3">
      <c r="A271" s="4" t="s">
        <v>299</v>
      </c>
      <c r="B271" s="4" t="s">
        <v>53</v>
      </c>
      <c r="C271" s="4">
        <v>125</v>
      </c>
      <c r="D271" s="5" t="s">
        <v>12</v>
      </c>
      <c r="E271" s="6">
        <v>45010</v>
      </c>
      <c r="F271" s="4">
        <v>27</v>
      </c>
      <c r="G271" s="4">
        <v>3</v>
      </c>
      <c r="H271" s="4">
        <f>IF(MONTH(calls[[#This Row],[Date of Call]])&lt;=6,YEAR(calls[[#This Row],[Date of Call]]),YEAR(calls[[#This Row],[Date of Call]])+1)</f>
        <v>2023</v>
      </c>
      <c r="I271" t="str">
        <f>TEXT(calls[[#This Row],[Date of Call]],"DDDD")</f>
        <v>Saturday</v>
      </c>
      <c r="J271" t="str" cm="1">
        <f t="array" ref="J271">_xlfn.IFS(calls[[#This Row],[Duration]]&lt;=10,"Under 10 mins",calls[[#This Row],[Duration]]&lt;=30,"10 to 30 mins",calls[[#This Row],[Duration]]&lt;=60,"30 to 60 mins",calls[[#This Row],[Duration]]&lt;=120,"1 to 2 hours",TRUE,"More than 2 hours")</f>
        <v>More than 2 hours</v>
      </c>
      <c r="K271">
        <f>ROUND(calls[[#This Row],[Satisfaction Rating]],0)</f>
        <v>3</v>
      </c>
    </row>
    <row r="272" spans="1:11" x14ac:dyDescent="0.3">
      <c r="A272" s="1" t="s">
        <v>300</v>
      </c>
      <c r="B272" s="1" t="s">
        <v>83</v>
      </c>
      <c r="C272" s="1">
        <v>76</v>
      </c>
      <c r="D272" s="2" t="s">
        <v>17</v>
      </c>
      <c r="E272" s="3">
        <v>45010</v>
      </c>
      <c r="F272" s="1">
        <v>110</v>
      </c>
      <c r="G272" s="1">
        <v>4.4000000000000004</v>
      </c>
      <c r="H272" s="4">
        <f>IF(MONTH(calls[[#This Row],[Date of Call]])&lt;=6,YEAR(calls[[#This Row],[Date of Call]]),YEAR(calls[[#This Row],[Date of Call]])+1)</f>
        <v>2023</v>
      </c>
      <c r="I272" t="str">
        <f>TEXT(calls[[#This Row],[Date of Call]],"DDDD")</f>
        <v>Saturday</v>
      </c>
      <c r="J272" t="str" cm="1">
        <f t="array" ref="J272">_xlfn.IFS(calls[[#This Row],[Duration]]&lt;=10,"Under 10 mins",calls[[#This Row],[Duration]]&lt;=30,"10 to 30 mins",calls[[#This Row],[Duration]]&lt;=60,"30 to 60 mins",calls[[#This Row],[Duration]]&lt;=120,"1 to 2 hours",TRUE,"More than 2 hours")</f>
        <v>1 to 2 hours</v>
      </c>
      <c r="K272">
        <f>ROUND(calls[[#This Row],[Satisfaction Rating]],0)</f>
        <v>4</v>
      </c>
    </row>
    <row r="273" spans="1:11" x14ac:dyDescent="0.3">
      <c r="A273" s="4" t="s">
        <v>301</v>
      </c>
      <c r="B273" s="4" t="s">
        <v>45</v>
      </c>
      <c r="C273" s="4">
        <v>69</v>
      </c>
      <c r="D273" s="5" t="s">
        <v>31</v>
      </c>
      <c r="E273" s="6">
        <v>45010</v>
      </c>
      <c r="F273" s="4">
        <v>126</v>
      </c>
      <c r="G273" s="4">
        <v>3.7</v>
      </c>
      <c r="H273" s="4">
        <f>IF(MONTH(calls[[#This Row],[Date of Call]])&lt;=6,YEAR(calls[[#This Row],[Date of Call]]),YEAR(calls[[#This Row],[Date of Call]])+1)</f>
        <v>2023</v>
      </c>
      <c r="I273" t="str">
        <f>TEXT(calls[[#This Row],[Date of Call]],"DDDD")</f>
        <v>Saturday</v>
      </c>
      <c r="J273" t="str" cm="1">
        <f t="array" ref="J273">_xlfn.IFS(calls[[#This Row],[Duration]]&lt;=10,"Under 10 mins",calls[[#This Row],[Duration]]&lt;=30,"10 to 30 mins",calls[[#This Row],[Duration]]&lt;=60,"30 to 60 mins",calls[[#This Row],[Duration]]&lt;=120,"1 to 2 hours",TRUE,"More than 2 hours")</f>
        <v>1 to 2 hours</v>
      </c>
      <c r="K273">
        <f>ROUND(calls[[#This Row],[Satisfaction Rating]],0)</f>
        <v>4</v>
      </c>
    </row>
    <row r="274" spans="1:11" x14ac:dyDescent="0.3">
      <c r="A274" s="1" t="s">
        <v>302</v>
      </c>
      <c r="B274" s="1" t="s">
        <v>42</v>
      </c>
      <c r="C274" s="1">
        <v>149</v>
      </c>
      <c r="D274" s="2" t="s">
        <v>12</v>
      </c>
      <c r="E274" s="3">
        <v>45010</v>
      </c>
      <c r="F274" s="1">
        <v>60</v>
      </c>
      <c r="G274" s="1">
        <v>3.9</v>
      </c>
      <c r="H274" s="4">
        <f>IF(MONTH(calls[[#This Row],[Date of Call]])&lt;=6,YEAR(calls[[#This Row],[Date of Call]]),YEAR(calls[[#This Row],[Date of Call]])+1)</f>
        <v>2023</v>
      </c>
      <c r="I274" t="str">
        <f>TEXT(calls[[#This Row],[Date of Call]],"DDDD")</f>
        <v>Saturday</v>
      </c>
      <c r="J274" t="str" cm="1">
        <f t="array" ref="J274">_xlfn.IFS(calls[[#This Row],[Duration]]&lt;=10,"Under 10 mins",calls[[#This Row],[Duration]]&lt;=30,"10 to 30 mins",calls[[#This Row],[Duration]]&lt;=60,"30 to 60 mins",calls[[#This Row],[Duration]]&lt;=120,"1 to 2 hours",TRUE,"More than 2 hours")</f>
        <v>More than 2 hours</v>
      </c>
      <c r="K274">
        <f>ROUND(calls[[#This Row],[Satisfaction Rating]],0)</f>
        <v>4</v>
      </c>
    </row>
    <row r="275" spans="1:11" x14ac:dyDescent="0.3">
      <c r="A275" s="4" t="s">
        <v>303</v>
      </c>
      <c r="B275" s="4" t="s">
        <v>53</v>
      </c>
      <c r="C275" s="4">
        <v>57</v>
      </c>
      <c r="D275" s="5" t="s">
        <v>31</v>
      </c>
      <c r="E275" s="6">
        <v>45010</v>
      </c>
      <c r="F275" s="4">
        <v>35</v>
      </c>
      <c r="G275" s="4">
        <v>3.5</v>
      </c>
      <c r="H275" s="4">
        <f>IF(MONTH(calls[[#This Row],[Date of Call]])&lt;=6,YEAR(calls[[#This Row],[Date of Call]]),YEAR(calls[[#This Row],[Date of Call]])+1)</f>
        <v>2023</v>
      </c>
      <c r="I275" t="str">
        <f>TEXT(calls[[#This Row],[Date of Call]],"DDDD")</f>
        <v>Saturday</v>
      </c>
      <c r="J275" t="str" cm="1">
        <f t="array" ref="J275">_xlfn.IFS(calls[[#This Row],[Duration]]&lt;=10,"Under 10 mins",calls[[#This Row],[Duration]]&lt;=30,"10 to 30 mins",calls[[#This Row],[Duration]]&lt;=60,"30 to 60 mins",calls[[#This Row],[Duration]]&lt;=120,"1 to 2 hours",TRUE,"More than 2 hours")</f>
        <v>30 to 60 mins</v>
      </c>
      <c r="K275">
        <f>ROUND(calls[[#This Row],[Satisfaction Rating]],0)</f>
        <v>4</v>
      </c>
    </row>
    <row r="276" spans="1:11" x14ac:dyDescent="0.3">
      <c r="A276" s="1" t="s">
        <v>304</v>
      </c>
      <c r="B276" s="1" t="s">
        <v>14</v>
      </c>
      <c r="C276" s="1">
        <v>113</v>
      </c>
      <c r="D276" s="2" t="s">
        <v>17</v>
      </c>
      <c r="E276" s="3">
        <v>45010</v>
      </c>
      <c r="F276" s="1">
        <v>81</v>
      </c>
      <c r="G276" s="1">
        <v>3.5</v>
      </c>
      <c r="H276" s="4">
        <f>IF(MONTH(calls[[#This Row],[Date of Call]])&lt;=6,YEAR(calls[[#This Row],[Date of Call]]),YEAR(calls[[#This Row],[Date of Call]])+1)</f>
        <v>2023</v>
      </c>
      <c r="I276" t="str">
        <f>TEXT(calls[[#This Row],[Date of Call]],"DDDD")</f>
        <v>Saturday</v>
      </c>
      <c r="J276" t="str" cm="1">
        <f t="array" ref="J276">_xlfn.IFS(calls[[#This Row],[Duration]]&lt;=10,"Under 10 mins",calls[[#This Row],[Duration]]&lt;=30,"10 to 30 mins",calls[[#This Row],[Duration]]&lt;=60,"30 to 60 mins",calls[[#This Row],[Duration]]&lt;=120,"1 to 2 hours",TRUE,"More than 2 hours")</f>
        <v>1 to 2 hours</v>
      </c>
      <c r="K276">
        <f>ROUND(calls[[#This Row],[Satisfaction Rating]],0)</f>
        <v>4</v>
      </c>
    </row>
    <row r="277" spans="1:11" x14ac:dyDescent="0.3">
      <c r="A277" s="4" t="s">
        <v>305</v>
      </c>
      <c r="B277" s="4" t="s">
        <v>11</v>
      </c>
      <c r="C277" s="4">
        <v>160</v>
      </c>
      <c r="D277" s="5" t="s">
        <v>12</v>
      </c>
      <c r="E277" s="6">
        <v>45010</v>
      </c>
      <c r="F277" s="4">
        <v>116</v>
      </c>
      <c r="G277" s="4">
        <v>3.4</v>
      </c>
      <c r="H277" s="4">
        <f>IF(MONTH(calls[[#This Row],[Date of Call]])&lt;=6,YEAR(calls[[#This Row],[Date of Call]]),YEAR(calls[[#This Row],[Date of Call]])+1)</f>
        <v>2023</v>
      </c>
      <c r="I277" t="str">
        <f>TEXT(calls[[#This Row],[Date of Call]],"DDDD")</f>
        <v>Saturday</v>
      </c>
      <c r="J277" t="str" cm="1">
        <f t="array" ref="J277">_xlfn.IFS(calls[[#This Row],[Duration]]&lt;=10,"Under 10 mins",calls[[#This Row],[Duration]]&lt;=30,"10 to 30 mins",calls[[#This Row],[Duration]]&lt;=60,"30 to 60 mins",calls[[#This Row],[Duration]]&lt;=120,"1 to 2 hours",TRUE,"More than 2 hours")</f>
        <v>More than 2 hours</v>
      </c>
      <c r="K277">
        <f>ROUND(calls[[#This Row],[Satisfaction Rating]],0)</f>
        <v>3</v>
      </c>
    </row>
    <row r="278" spans="1:11" x14ac:dyDescent="0.3">
      <c r="A278" s="1" t="s">
        <v>306</v>
      </c>
      <c r="B278" s="1" t="s">
        <v>21</v>
      </c>
      <c r="C278" s="1">
        <v>158</v>
      </c>
      <c r="D278" s="2" t="s">
        <v>22</v>
      </c>
      <c r="E278" s="3">
        <v>45010</v>
      </c>
      <c r="F278" s="1">
        <v>60</v>
      </c>
      <c r="G278" s="1">
        <v>4.5</v>
      </c>
      <c r="H278" s="4">
        <f>IF(MONTH(calls[[#This Row],[Date of Call]])&lt;=6,YEAR(calls[[#This Row],[Date of Call]]),YEAR(calls[[#This Row],[Date of Call]])+1)</f>
        <v>2023</v>
      </c>
      <c r="I278" t="str">
        <f>TEXT(calls[[#This Row],[Date of Call]],"DDDD")</f>
        <v>Saturday</v>
      </c>
      <c r="J278" t="str" cm="1">
        <f t="array" ref="J278">_xlfn.IFS(calls[[#This Row],[Duration]]&lt;=10,"Under 10 mins",calls[[#This Row],[Duration]]&lt;=30,"10 to 30 mins",calls[[#This Row],[Duration]]&lt;=60,"30 to 60 mins",calls[[#This Row],[Duration]]&lt;=120,"1 to 2 hours",TRUE,"More than 2 hours")</f>
        <v>More than 2 hours</v>
      </c>
      <c r="K278">
        <f>ROUND(calls[[#This Row],[Satisfaction Rating]],0)</f>
        <v>5</v>
      </c>
    </row>
    <row r="279" spans="1:11" x14ac:dyDescent="0.3">
      <c r="A279" s="4" t="s">
        <v>307</v>
      </c>
      <c r="B279" s="4" t="s">
        <v>45</v>
      </c>
      <c r="C279" s="4">
        <v>77</v>
      </c>
      <c r="D279" s="5" t="s">
        <v>12</v>
      </c>
      <c r="E279" s="6">
        <v>45011</v>
      </c>
      <c r="F279" s="4">
        <v>130</v>
      </c>
      <c r="G279" s="4">
        <v>4.2</v>
      </c>
      <c r="H279" s="4">
        <f>IF(MONTH(calls[[#This Row],[Date of Call]])&lt;=6,YEAR(calls[[#This Row],[Date of Call]]),YEAR(calls[[#This Row],[Date of Call]])+1)</f>
        <v>2023</v>
      </c>
      <c r="I279" t="str">
        <f>TEXT(calls[[#This Row],[Date of Call]],"DDDD")</f>
        <v>Sunday</v>
      </c>
      <c r="J279" t="str" cm="1">
        <f t="array" ref="J279">_xlfn.IFS(calls[[#This Row],[Duration]]&lt;=10,"Under 10 mins",calls[[#This Row],[Duration]]&lt;=30,"10 to 30 mins",calls[[#This Row],[Duration]]&lt;=60,"30 to 60 mins",calls[[#This Row],[Duration]]&lt;=120,"1 to 2 hours",TRUE,"More than 2 hours")</f>
        <v>1 to 2 hours</v>
      </c>
      <c r="K279">
        <f>ROUND(calls[[#This Row],[Satisfaction Rating]],0)</f>
        <v>4</v>
      </c>
    </row>
    <row r="280" spans="1:11" x14ac:dyDescent="0.3">
      <c r="A280" s="1" t="s">
        <v>308</v>
      </c>
      <c r="B280" s="1" t="s">
        <v>34</v>
      </c>
      <c r="C280" s="1">
        <v>118</v>
      </c>
      <c r="D280" s="2" t="s">
        <v>27</v>
      </c>
      <c r="E280" s="3">
        <v>45011</v>
      </c>
      <c r="F280" s="1">
        <v>99</v>
      </c>
      <c r="G280" s="1">
        <v>5</v>
      </c>
      <c r="H280" s="4">
        <f>IF(MONTH(calls[[#This Row],[Date of Call]])&lt;=6,YEAR(calls[[#This Row],[Date of Call]]),YEAR(calls[[#This Row],[Date of Call]])+1)</f>
        <v>2023</v>
      </c>
      <c r="I280" t="str">
        <f>TEXT(calls[[#This Row],[Date of Call]],"DDDD")</f>
        <v>Sunday</v>
      </c>
      <c r="J280" t="str" cm="1">
        <f t="array" ref="J280">_xlfn.IFS(calls[[#This Row],[Duration]]&lt;=10,"Under 10 mins",calls[[#This Row],[Duration]]&lt;=30,"10 to 30 mins",calls[[#This Row],[Duration]]&lt;=60,"30 to 60 mins",calls[[#This Row],[Duration]]&lt;=120,"1 to 2 hours",TRUE,"More than 2 hours")</f>
        <v>1 to 2 hours</v>
      </c>
      <c r="K280">
        <f>ROUND(calls[[#This Row],[Satisfaction Rating]],0)</f>
        <v>5</v>
      </c>
    </row>
    <row r="281" spans="1:11" x14ac:dyDescent="0.3">
      <c r="A281" s="4" t="s">
        <v>309</v>
      </c>
      <c r="B281" s="4" t="s">
        <v>50</v>
      </c>
      <c r="C281" s="4">
        <v>75</v>
      </c>
      <c r="D281" s="5" t="s">
        <v>17</v>
      </c>
      <c r="E281" s="6">
        <v>45011</v>
      </c>
      <c r="F281" s="4">
        <v>135</v>
      </c>
      <c r="G281" s="4">
        <v>4.7</v>
      </c>
      <c r="H281" s="4">
        <f>IF(MONTH(calls[[#This Row],[Date of Call]])&lt;=6,YEAR(calls[[#This Row],[Date of Call]]),YEAR(calls[[#This Row],[Date of Call]])+1)</f>
        <v>2023</v>
      </c>
      <c r="I281" t="str">
        <f>TEXT(calls[[#This Row],[Date of Call]],"DDDD")</f>
        <v>Sunday</v>
      </c>
      <c r="J281" t="str" cm="1">
        <f t="array" ref="J281">_xlfn.IFS(calls[[#This Row],[Duration]]&lt;=10,"Under 10 mins",calls[[#This Row],[Duration]]&lt;=30,"10 to 30 mins",calls[[#This Row],[Duration]]&lt;=60,"30 to 60 mins",calls[[#This Row],[Duration]]&lt;=120,"1 to 2 hours",TRUE,"More than 2 hours")</f>
        <v>1 to 2 hours</v>
      </c>
      <c r="K281">
        <f>ROUND(calls[[#This Row],[Satisfaction Rating]],0)</f>
        <v>5</v>
      </c>
    </row>
    <row r="282" spans="1:11" x14ac:dyDescent="0.3">
      <c r="A282" s="1" t="s">
        <v>310</v>
      </c>
      <c r="B282" s="1" t="s">
        <v>14</v>
      </c>
      <c r="C282" s="1">
        <v>103</v>
      </c>
      <c r="D282" s="2" t="s">
        <v>12</v>
      </c>
      <c r="E282" s="3">
        <v>45011</v>
      </c>
      <c r="F282" s="1">
        <v>42</v>
      </c>
      <c r="G282" s="1">
        <v>2.8</v>
      </c>
      <c r="H282" s="4">
        <f>IF(MONTH(calls[[#This Row],[Date of Call]])&lt;=6,YEAR(calls[[#This Row],[Date of Call]]),YEAR(calls[[#This Row],[Date of Call]])+1)</f>
        <v>2023</v>
      </c>
      <c r="I282" t="str">
        <f>TEXT(calls[[#This Row],[Date of Call]],"DDDD")</f>
        <v>Sunday</v>
      </c>
      <c r="J282" t="str" cm="1">
        <f t="array" ref="J282">_xlfn.IFS(calls[[#This Row],[Duration]]&lt;=10,"Under 10 mins",calls[[#This Row],[Duration]]&lt;=30,"10 to 30 mins",calls[[#This Row],[Duration]]&lt;=60,"30 to 60 mins",calls[[#This Row],[Duration]]&lt;=120,"1 to 2 hours",TRUE,"More than 2 hours")</f>
        <v>1 to 2 hours</v>
      </c>
      <c r="K282">
        <f>ROUND(calls[[#This Row],[Satisfaction Rating]],0)</f>
        <v>3</v>
      </c>
    </row>
    <row r="283" spans="1:11" x14ac:dyDescent="0.3">
      <c r="A283" s="4" t="s">
        <v>311</v>
      </c>
      <c r="B283" s="4" t="s">
        <v>45</v>
      </c>
      <c r="C283" s="4">
        <v>116</v>
      </c>
      <c r="D283" s="5" t="s">
        <v>27</v>
      </c>
      <c r="E283" s="6">
        <v>45012</v>
      </c>
      <c r="F283" s="4">
        <v>63</v>
      </c>
      <c r="G283" s="4">
        <v>3.4</v>
      </c>
      <c r="H283" s="4">
        <f>IF(MONTH(calls[[#This Row],[Date of Call]])&lt;=6,YEAR(calls[[#This Row],[Date of Call]]),YEAR(calls[[#This Row],[Date of Call]])+1)</f>
        <v>2023</v>
      </c>
      <c r="I283" t="str">
        <f>TEXT(calls[[#This Row],[Date of Call]],"DDDD")</f>
        <v>Monday</v>
      </c>
      <c r="J283" t="str" cm="1">
        <f t="array" ref="J283">_xlfn.IFS(calls[[#This Row],[Duration]]&lt;=10,"Under 10 mins",calls[[#This Row],[Duration]]&lt;=30,"10 to 30 mins",calls[[#This Row],[Duration]]&lt;=60,"30 to 60 mins",calls[[#This Row],[Duration]]&lt;=120,"1 to 2 hours",TRUE,"More than 2 hours")</f>
        <v>1 to 2 hours</v>
      </c>
      <c r="K283">
        <f>ROUND(calls[[#This Row],[Satisfaction Rating]],0)</f>
        <v>3</v>
      </c>
    </row>
    <row r="284" spans="1:11" x14ac:dyDescent="0.3">
      <c r="A284" s="1" t="s">
        <v>312</v>
      </c>
      <c r="B284" s="1" t="s">
        <v>25</v>
      </c>
      <c r="C284" s="1">
        <v>61</v>
      </c>
      <c r="D284" s="2" t="s">
        <v>22</v>
      </c>
      <c r="E284" s="3">
        <v>45012</v>
      </c>
      <c r="F284" s="1">
        <v>140</v>
      </c>
      <c r="G284" s="1">
        <v>1.8</v>
      </c>
      <c r="H284" s="4">
        <f>IF(MONTH(calls[[#This Row],[Date of Call]])&lt;=6,YEAR(calls[[#This Row],[Date of Call]]),YEAR(calls[[#This Row],[Date of Call]])+1)</f>
        <v>2023</v>
      </c>
      <c r="I284" t="str">
        <f>TEXT(calls[[#This Row],[Date of Call]],"DDDD")</f>
        <v>Monday</v>
      </c>
      <c r="J284" t="str" cm="1">
        <f t="array" ref="J284">_xlfn.IFS(calls[[#This Row],[Duration]]&lt;=10,"Under 10 mins",calls[[#This Row],[Duration]]&lt;=30,"10 to 30 mins",calls[[#This Row],[Duration]]&lt;=60,"30 to 60 mins",calls[[#This Row],[Duration]]&lt;=120,"1 to 2 hours",TRUE,"More than 2 hours")</f>
        <v>1 to 2 hours</v>
      </c>
      <c r="K284">
        <f>ROUND(calls[[#This Row],[Satisfaction Rating]],0)</f>
        <v>2</v>
      </c>
    </row>
    <row r="285" spans="1:11" x14ac:dyDescent="0.3">
      <c r="A285" s="4" t="s">
        <v>313</v>
      </c>
      <c r="B285" s="4" t="s">
        <v>53</v>
      </c>
      <c r="C285" s="4">
        <v>126</v>
      </c>
      <c r="D285" s="5" t="s">
        <v>17</v>
      </c>
      <c r="E285" s="6">
        <v>45012</v>
      </c>
      <c r="F285" s="4">
        <v>128</v>
      </c>
      <c r="G285" s="4">
        <v>4.2</v>
      </c>
      <c r="H285" s="4">
        <f>IF(MONTH(calls[[#This Row],[Date of Call]])&lt;=6,YEAR(calls[[#This Row],[Date of Call]]),YEAR(calls[[#This Row],[Date of Call]])+1)</f>
        <v>2023</v>
      </c>
      <c r="I285" t="str">
        <f>TEXT(calls[[#This Row],[Date of Call]],"DDDD")</f>
        <v>Monday</v>
      </c>
      <c r="J285" t="str" cm="1">
        <f t="array" ref="J285">_xlfn.IFS(calls[[#This Row],[Duration]]&lt;=10,"Under 10 mins",calls[[#This Row],[Duration]]&lt;=30,"10 to 30 mins",calls[[#This Row],[Duration]]&lt;=60,"30 to 60 mins",calls[[#This Row],[Duration]]&lt;=120,"1 to 2 hours",TRUE,"More than 2 hours")</f>
        <v>More than 2 hours</v>
      </c>
      <c r="K285">
        <f>ROUND(calls[[#This Row],[Satisfaction Rating]],0)</f>
        <v>4</v>
      </c>
    </row>
    <row r="286" spans="1:11" x14ac:dyDescent="0.3">
      <c r="A286" s="1" t="s">
        <v>314</v>
      </c>
      <c r="B286" s="1" t="s">
        <v>36</v>
      </c>
      <c r="C286" s="1">
        <v>141</v>
      </c>
      <c r="D286" s="2" t="s">
        <v>31</v>
      </c>
      <c r="E286" s="3">
        <v>45012</v>
      </c>
      <c r="F286" s="1">
        <v>80</v>
      </c>
      <c r="G286" s="1">
        <v>4.4000000000000004</v>
      </c>
      <c r="H286" s="4">
        <f>IF(MONTH(calls[[#This Row],[Date of Call]])&lt;=6,YEAR(calls[[#This Row],[Date of Call]]),YEAR(calls[[#This Row],[Date of Call]])+1)</f>
        <v>2023</v>
      </c>
      <c r="I286" t="str">
        <f>TEXT(calls[[#This Row],[Date of Call]],"DDDD")</f>
        <v>Monday</v>
      </c>
      <c r="J286" t="str" cm="1">
        <f t="array" ref="J286">_xlfn.IFS(calls[[#This Row],[Duration]]&lt;=10,"Under 10 mins",calls[[#This Row],[Duration]]&lt;=30,"10 to 30 mins",calls[[#This Row],[Duration]]&lt;=60,"30 to 60 mins",calls[[#This Row],[Duration]]&lt;=120,"1 to 2 hours",TRUE,"More than 2 hours")</f>
        <v>More than 2 hours</v>
      </c>
      <c r="K286">
        <f>ROUND(calls[[#This Row],[Satisfaction Rating]],0)</f>
        <v>4</v>
      </c>
    </row>
    <row r="287" spans="1:11" x14ac:dyDescent="0.3">
      <c r="A287" s="4" t="s">
        <v>315</v>
      </c>
      <c r="B287" s="4" t="s">
        <v>21</v>
      </c>
      <c r="C287" s="4">
        <v>95</v>
      </c>
      <c r="D287" s="5" t="s">
        <v>27</v>
      </c>
      <c r="E287" s="6">
        <v>45012</v>
      </c>
      <c r="F287" s="4">
        <v>28</v>
      </c>
      <c r="G287" s="4">
        <v>2.7</v>
      </c>
      <c r="H287" s="4">
        <f>IF(MONTH(calls[[#This Row],[Date of Call]])&lt;=6,YEAR(calls[[#This Row],[Date of Call]]),YEAR(calls[[#This Row],[Date of Call]])+1)</f>
        <v>2023</v>
      </c>
      <c r="I287" t="str">
        <f>TEXT(calls[[#This Row],[Date of Call]],"DDDD")</f>
        <v>Monday</v>
      </c>
      <c r="J287" t="str" cm="1">
        <f t="array" ref="J287">_xlfn.IFS(calls[[#This Row],[Duration]]&lt;=10,"Under 10 mins",calls[[#This Row],[Duration]]&lt;=30,"10 to 30 mins",calls[[#This Row],[Duration]]&lt;=60,"30 to 60 mins",calls[[#This Row],[Duration]]&lt;=120,"1 to 2 hours",TRUE,"More than 2 hours")</f>
        <v>1 to 2 hours</v>
      </c>
      <c r="K287">
        <f>ROUND(calls[[#This Row],[Satisfaction Rating]],0)</f>
        <v>3</v>
      </c>
    </row>
    <row r="288" spans="1:11" x14ac:dyDescent="0.3">
      <c r="A288" s="1" t="s">
        <v>316</v>
      </c>
      <c r="B288" s="1" t="s">
        <v>50</v>
      </c>
      <c r="C288" s="1">
        <v>39</v>
      </c>
      <c r="D288" s="2" t="s">
        <v>22</v>
      </c>
      <c r="E288" s="3">
        <v>45013</v>
      </c>
      <c r="F288" s="1">
        <v>81</v>
      </c>
      <c r="G288" s="1">
        <v>5</v>
      </c>
      <c r="H288" s="4">
        <f>IF(MONTH(calls[[#This Row],[Date of Call]])&lt;=6,YEAR(calls[[#This Row],[Date of Call]]),YEAR(calls[[#This Row],[Date of Call]])+1)</f>
        <v>2023</v>
      </c>
      <c r="I288" t="str">
        <f>TEXT(calls[[#This Row],[Date of Call]],"DDDD")</f>
        <v>Tuesday</v>
      </c>
      <c r="J288" t="str" cm="1">
        <f t="array" ref="J288">_xlfn.IFS(calls[[#This Row],[Duration]]&lt;=10,"Under 10 mins",calls[[#This Row],[Duration]]&lt;=30,"10 to 30 mins",calls[[#This Row],[Duration]]&lt;=60,"30 to 60 mins",calls[[#This Row],[Duration]]&lt;=120,"1 to 2 hours",TRUE,"More than 2 hours")</f>
        <v>30 to 60 mins</v>
      </c>
      <c r="K288">
        <f>ROUND(calls[[#This Row],[Satisfaction Rating]],0)</f>
        <v>5</v>
      </c>
    </row>
    <row r="289" spans="1:11" x14ac:dyDescent="0.3">
      <c r="A289" s="4" t="s">
        <v>317</v>
      </c>
      <c r="B289" s="4" t="s">
        <v>14</v>
      </c>
      <c r="C289" s="4">
        <v>127</v>
      </c>
      <c r="D289" s="5" t="s">
        <v>17</v>
      </c>
      <c r="E289" s="6">
        <v>45013</v>
      </c>
      <c r="F289" s="4">
        <v>99</v>
      </c>
      <c r="G289" s="4">
        <v>3.9</v>
      </c>
      <c r="H289" s="4">
        <f>IF(MONTH(calls[[#This Row],[Date of Call]])&lt;=6,YEAR(calls[[#This Row],[Date of Call]]),YEAR(calls[[#This Row],[Date of Call]])+1)</f>
        <v>2023</v>
      </c>
      <c r="I289" t="str">
        <f>TEXT(calls[[#This Row],[Date of Call]],"DDDD")</f>
        <v>Tuesday</v>
      </c>
      <c r="J289" t="str" cm="1">
        <f t="array" ref="J289">_xlfn.IFS(calls[[#This Row],[Duration]]&lt;=10,"Under 10 mins",calls[[#This Row],[Duration]]&lt;=30,"10 to 30 mins",calls[[#This Row],[Duration]]&lt;=60,"30 to 60 mins",calls[[#This Row],[Duration]]&lt;=120,"1 to 2 hours",TRUE,"More than 2 hours")</f>
        <v>More than 2 hours</v>
      </c>
      <c r="K289">
        <f>ROUND(calls[[#This Row],[Satisfaction Rating]],0)</f>
        <v>4</v>
      </c>
    </row>
    <row r="290" spans="1:11" x14ac:dyDescent="0.3">
      <c r="A290" s="1" t="s">
        <v>318</v>
      </c>
      <c r="B290" s="1" t="s">
        <v>25</v>
      </c>
      <c r="C290" s="1">
        <v>78</v>
      </c>
      <c r="D290" s="2" t="s">
        <v>17</v>
      </c>
      <c r="E290" s="3">
        <v>45013</v>
      </c>
      <c r="F290" s="1">
        <v>43</v>
      </c>
      <c r="G290" s="1">
        <v>3.8</v>
      </c>
      <c r="H290" s="4">
        <f>IF(MONTH(calls[[#This Row],[Date of Call]])&lt;=6,YEAR(calls[[#This Row],[Date of Call]]),YEAR(calls[[#This Row],[Date of Call]])+1)</f>
        <v>2023</v>
      </c>
      <c r="I290" t="str">
        <f>TEXT(calls[[#This Row],[Date of Call]],"DDDD")</f>
        <v>Tuesday</v>
      </c>
      <c r="J290" t="str" cm="1">
        <f t="array" ref="J290">_xlfn.IFS(calls[[#This Row],[Duration]]&lt;=10,"Under 10 mins",calls[[#This Row],[Duration]]&lt;=30,"10 to 30 mins",calls[[#This Row],[Duration]]&lt;=60,"30 to 60 mins",calls[[#This Row],[Duration]]&lt;=120,"1 to 2 hours",TRUE,"More than 2 hours")</f>
        <v>1 to 2 hours</v>
      </c>
      <c r="K290">
        <f>ROUND(calls[[#This Row],[Satisfaction Rating]],0)</f>
        <v>4</v>
      </c>
    </row>
    <row r="291" spans="1:11" x14ac:dyDescent="0.3">
      <c r="A291" s="4" t="s">
        <v>319</v>
      </c>
      <c r="B291" s="4" t="s">
        <v>34</v>
      </c>
      <c r="C291" s="4">
        <v>40</v>
      </c>
      <c r="D291" s="5" t="s">
        <v>17</v>
      </c>
      <c r="E291" s="6">
        <v>45013</v>
      </c>
      <c r="F291" s="4">
        <v>34</v>
      </c>
      <c r="G291" s="4">
        <v>4.5999999999999996</v>
      </c>
      <c r="H291" s="4">
        <f>IF(MONTH(calls[[#This Row],[Date of Call]])&lt;=6,YEAR(calls[[#This Row],[Date of Call]]),YEAR(calls[[#This Row],[Date of Call]])+1)</f>
        <v>2023</v>
      </c>
      <c r="I291" t="str">
        <f>TEXT(calls[[#This Row],[Date of Call]],"DDDD")</f>
        <v>Tuesday</v>
      </c>
      <c r="J291" t="str" cm="1">
        <f t="array" ref="J291">_xlfn.IFS(calls[[#This Row],[Duration]]&lt;=10,"Under 10 mins",calls[[#This Row],[Duration]]&lt;=30,"10 to 30 mins",calls[[#This Row],[Duration]]&lt;=60,"30 to 60 mins",calls[[#This Row],[Duration]]&lt;=120,"1 to 2 hours",TRUE,"More than 2 hours")</f>
        <v>30 to 60 mins</v>
      </c>
      <c r="K291">
        <f>ROUND(calls[[#This Row],[Satisfaction Rating]],0)</f>
        <v>5</v>
      </c>
    </row>
    <row r="292" spans="1:11" x14ac:dyDescent="0.3">
      <c r="A292" s="1" t="s">
        <v>320</v>
      </c>
      <c r="B292" s="1" t="s">
        <v>25</v>
      </c>
      <c r="C292" s="1">
        <v>56</v>
      </c>
      <c r="D292" s="2" t="s">
        <v>22</v>
      </c>
      <c r="E292" s="3">
        <v>45013</v>
      </c>
      <c r="F292" s="1">
        <v>225</v>
      </c>
      <c r="G292" s="1">
        <v>4.5999999999999996</v>
      </c>
      <c r="H292" s="4">
        <f>IF(MONTH(calls[[#This Row],[Date of Call]])&lt;=6,YEAR(calls[[#This Row],[Date of Call]]),YEAR(calls[[#This Row],[Date of Call]])+1)</f>
        <v>2023</v>
      </c>
      <c r="I292" t="str">
        <f>TEXT(calls[[#This Row],[Date of Call]],"DDDD")</f>
        <v>Tuesday</v>
      </c>
      <c r="J292" t="str" cm="1">
        <f t="array" ref="J292">_xlfn.IFS(calls[[#This Row],[Duration]]&lt;=10,"Under 10 mins",calls[[#This Row],[Duration]]&lt;=30,"10 to 30 mins",calls[[#This Row],[Duration]]&lt;=60,"30 to 60 mins",calls[[#This Row],[Duration]]&lt;=120,"1 to 2 hours",TRUE,"More than 2 hours")</f>
        <v>30 to 60 mins</v>
      </c>
      <c r="K292">
        <f>ROUND(calls[[#This Row],[Satisfaction Rating]],0)</f>
        <v>5</v>
      </c>
    </row>
    <row r="293" spans="1:11" x14ac:dyDescent="0.3">
      <c r="A293" s="4" t="s">
        <v>321</v>
      </c>
      <c r="B293" s="4" t="s">
        <v>50</v>
      </c>
      <c r="C293" s="4">
        <v>59</v>
      </c>
      <c r="D293" s="5" t="s">
        <v>31</v>
      </c>
      <c r="E293" s="6">
        <v>45013</v>
      </c>
      <c r="F293" s="4">
        <v>210</v>
      </c>
      <c r="G293" s="4">
        <v>4.5</v>
      </c>
      <c r="H293" s="4">
        <f>IF(MONTH(calls[[#This Row],[Date of Call]])&lt;=6,YEAR(calls[[#This Row],[Date of Call]]),YEAR(calls[[#This Row],[Date of Call]])+1)</f>
        <v>2023</v>
      </c>
      <c r="I293" t="str">
        <f>TEXT(calls[[#This Row],[Date of Call]],"DDDD")</f>
        <v>Tuesday</v>
      </c>
      <c r="J293" t="str" cm="1">
        <f t="array" ref="J293">_xlfn.IFS(calls[[#This Row],[Duration]]&lt;=10,"Under 10 mins",calls[[#This Row],[Duration]]&lt;=30,"10 to 30 mins",calls[[#This Row],[Duration]]&lt;=60,"30 to 60 mins",calls[[#This Row],[Duration]]&lt;=120,"1 to 2 hours",TRUE,"More than 2 hours")</f>
        <v>30 to 60 mins</v>
      </c>
      <c r="K293">
        <f>ROUND(calls[[#This Row],[Satisfaction Rating]],0)</f>
        <v>5</v>
      </c>
    </row>
    <row r="294" spans="1:11" x14ac:dyDescent="0.3">
      <c r="A294" s="1" t="s">
        <v>322</v>
      </c>
      <c r="B294" s="1" t="s">
        <v>53</v>
      </c>
      <c r="C294" s="1">
        <v>30</v>
      </c>
      <c r="D294" s="2" t="s">
        <v>17</v>
      </c>
      <c r="E294" s="3">
        <v>45013</v>
      </c>
      <c r="F294" s="1">
        <v>168</v>
      </c>
      <c r="G294" s="1">
        <v>4.2</v>
      </c>
      <c r="H294" s="4">
        <f>IF(MONTH(calls[[#This Row],[Date of Call]])&lt;=6,YEAR(calls[[#This Row],[Date of Call]]),YEAR(calls[[#This Row],[Date of Call]])+1)</f>
        <v>2023</v>
      </c>
      <c r="I294" t="str">
        <f>TEXT(calls[[#This Row],[Date of Call]],"DDDD")</f>
        <v>Tuesday</v>
      </c>
      <c r="J294" t="str" cm="1">
        <f t="array" ref="J294">_xlfn.IFS(calls[[#This Row],[Duration]]&lt;=10,"Under 10 mins",calls[[#This Row],[Duration]]&lt;=30,"10 to 30 mins",calls[[#This Row],[Duration]]&lt;=60,"30 to 60 mins",calls[[#This Row],[Duration]]&lt;=120,"1 to 2 hours",TRUE,"More than 2 hours")</f>
        <v>10 to 30 mins</v>
      </c>
      <c r="K294">
        <f>ROUND(calls[[#This Row],[Satisfaction Rating]],0)</f>
        <v>4</v>
      </c>
    </row>
    <row r="295" spans="1:11" x14ac:dyDescent="0.3">
      <c r="A295" s="4" t="s">
        <v>323</v>
      </c>
      <c r="B295" s="4" t="s">
        <v>34</v>
      </c>
      <c r="C295" s="4">
        <v>63</v>
      </c>
      <c r="D295" s="5" t="s">
        <v>12</v>
      </c>
      <c r="E295" s="6">
        <v>45014</v>
      </c>
      <c r="F295" s="4">
        <v>82</v>
      </c>
      <c r="G295" s="4">
        <v>4.5</v>
      </c>
      <c r="H295" s="4">
        <f>IF(MONTH(calls[[#This Row],[Date of Call]])&lt;=6,YEAR(calls[[#This Row],[Date of Call]]),YEAR(calls[[#This Row],[Date of Call]])+1)</f>
        <v>2023</v>
      </c>
      <c r="I295" t="str">
        <f>TEXT(calls[[#This Row],[Date of Call]],"DDDD")</f>
        <v>Wednesday</v>
      </c>
      <c r="J295" t="str" cm="1">
        <f t="array" ref="J295">_xlfn.IFS(calls[[#This Row],[Duration]]&lt;=10,"Under 10 mins",calls[[#This Row],[Duration]]&lt;=30,"10 to 30 mins",calls[[#This Row],[Duration]]&lt;=60,"30 to 60 mins",calls[[#This Row],[Duration]]&lt;=120,"1 to 2 hours",TRUE,"More than 2 hours")</f>
        <v>1 to 2 hours</v>
      </c>
      <c r="K295">
        <f>ROUND(calls[[#This Row],[Satisfaction Rating]],0)</f>
        <v>5</v>
      </c>
    </row>
    <row r="296" spans="1:11" x14ac:dyDescent="0.3">
      <c r="A296" s="1" t="s">
        <v>324</v>
      </c>
      <c r="B296" s="1" t="s">
        <v>16</v>
      </c>
      <c r="C296" s="1">
        <v>56</v>
      </c>
      <c r="D296" s="2" t="s">
        <v>27</v>
      </c>
      <c r="E296" s="3">
        <v>45014</v>
      </c>
      <c r="F296" s="1">
        <v>88</v>
      </c>
      <c r="G296" s="1">
        <v>4.0999999999999996</v>
      </c>
      <c r="H296" s="4">
        <f>IF(MONTH(calls[[#This Row],[Date of Call]])&lt;=6,YEAR(calls[[#This Row],[Date of Call]]),YEAR(calls[[#This Row],[Date of Call]])+1)</f>
        <v>2023</v>
      </c>
      <c r="I296" t="str">
        <f>TEXT(calls[[#This Row],[Date of Call]],"DDDD")</f>
        <v>Wednesday</v>
      </c>
      <c r="J296" t="str" cm="1">
        <f t="array" ref="J296">_xlfn.IFS(calls[[#This Row],[Duration]]&lt;=10,"Under 10 mins",calls[[#This Row],[Duration]]&lt;=30,"10 to 30 mins",calls[[#This Row],[Duration]]&lt;=60,"30 to 60 mins",calls[[#This Row],[Duration]]&lt;=120,"1 to 2 hours",TRUE,"More than 2 hours")</f>
        <v>30 to 60 mins</v>
      </c>
      <c r="K296">
        <f>ROUND(calls[[#This Row],[Satisfaction Rating]],0)</f>
        <v>4</v>
      </c>
    </row>
    <row r="297" spans="1:11" x14ac:dyDescent="0.3">
      <c r="A297" s="4" t="s">
        <v>325</v>
      </c>
      <c r="B297" s="4" t="s">
        <v>83</v>
      </c>
      <c r="C297" s="4">
        <v>95</v>
      </c>
      <c r="D297" s="5" t="s">
        <v>12</v>
      </c>
      <c r="E297" s="6">
        <v>45014</v>
      </c>
      <c r="F297" s="4">
        <v>111</v>
      </c>
      <c r="G297" s="4">
        <v>3.3</v>
      </c>
      <c r="H297" s="4">
        <f>IF(MONTH(calls[[#This Row],[Date of Call]])&lt;=6,YEAR(calls[[#This Row],[Date of Call]]),YEAR(calls[[#This Row],[Date of Call]])+1)</f>
        <v>2023</v>
      </c>
      <c r="I297" t="str">
        <f>TEXT(calls[[#This Row],[Date of Call]],"DDDD")</f>
        <v>Wednesday</v>
      </c>
      <c r="J297" t="str" cm="1">
        <f t="array" ref="J297">_xlfn.IFS(calls[[#This Row],[Duration]]&lt;=10,"Under 10 mins",calls[[#This Row],[Duration]]&lt;=30,"10 to 30 mins",calls[[#This Row],[Duration]]&lt;=60,"30 to 60 mins",calls[[#This Row],[Duration]]&lt;=120,"1 to 2 hours",TRUE,"More than 2 hours")</f>
        <v>1 to 2 hours</v>
      </c>
      <c r="K297">
        <f>ROUND(calls[[#This Row],[Satisfaction Rating]],0)</f>
        <v>3</v>
      </c>
    </row>
    <row r="298" spans="1:11" x14ac:dyDescent="0.3">
      <c r="A298" s="1" t="s">
        <v>326</v>
      </c>
      <c r="B298" s="1" t="s">
        <v>63</v>
      </c>
      <c r="C298" s="1">
        <v>128</v>
      </c>
      <c r="D298" s="2" t="s">
        <v>31</v>
      </c>
      <c r="E298" s="3">
        <v>45014</v>
      </c>
      <c r="F298" s="1">
        <v>60</v>
      </c>
      <c r="G298" s="1">
        <v>3.8</v>
      </c>
      <c r="H298" s="4">
        <f>IF(MONTH(calls[[#This Row],[Date of Call]])&lt;=6,YEAR(calls[[#This Row],[Date of Call]]),YEAR(calls[[#This Row],[Date of Call]])+1)</f>
        <v>2023</v>
      </c>
      <c r="I298" t="str">
        <f>TEXT(calls[[#This Row],[Date of Call]],"DDDD")</f>
        <v>Wednesday</v>
      </c>
      <c r="J298" t="str" cm="1">
        <f t="array" ref="J298">_xlfn.IFS(calls[[#This Row],[Duration]]&lt;=10,"Under 10 mins",calls[[#This Row],[Duration]]&lt;=30,"10 to 30 mins",calls[[#This Row],[Duration]]&lt;=60,"30 to 60 mins",calls[[#This Row],[Duration]]&lt;=120,"1 to 2 hours",TRUE,"More than 2 hours")</f>
        <v>More than 2 hours</v>
      </c>
      <c r="K298">
        <f>ROUND(calls[[#This Row],[Satisfaction Rating]],0)</f>
        <v>4</v>
      </c>
    </row>
    <row r="299" spans="1:11" x14ac:dyDescent="0.3">
      <c r="A299" s="4" t="s">
        <v>327</v>
      </c>
      <c r="B299" s="4" t="s">
        <v>21</v>
      </c>
      <c r="C299" s="4">
        <v>49</v>
      </c>
      <c r="D299" s="5" t="s">
        <v>12</v>
      </c>
      <c r="E299" s="6">
        <v>45014</v>
      </c>
      <c r="F299" s="4">
        <v>80</v>
      </c>
      <c r="G299" s="4">
        <v>3</v>
      </c>
      <c r="H299" s="4">
        <f>IF(MONTH(calls[[#This Row],[Date of Call]])&lt;=6,YEAR(calls[[#This Row],[Date of Call]]),YEAR(calls[[#This Row],[Date of Call]])+1)</f>
        <v>2023</v>
      </c>
      <c r="I299" t="str">
        <f>TEXT(calls[[#This Row],[Date of Call]],"DDDD")</f>
        <v>Wednesday</v>
      </c>
      <c r="J299" t="str" cm="1">
        <f t="array" ref="J299">_xlfn.IFS(calls[[#This Row],[Duration]]&lt;=10,"Under 10 mins",calls[[#This Row],[Duration]]&lt;=30,"10 to 30 mins",calls[[#This Row],[Duration]]&lt;=60,"30 to 60 mins",calls[[#This Row],[Duration]]&lt;=120,"1 to 2 hours",TRUE,"More than 2 hours")</f>
        <v>30 to 60 mins</v>
      </c>
      <c r="K299">
        <f>ROUND(calls[[#This Row],[Satisfaction Rating]],0)</f>
        <v>3</v>
      </c>
    </row>
    <row r="300" spans="1:11" x14ac:dyDescent="0.3">
      <c r="A300" s="1" t="s">
        <v>328</v>
      </c>
      <c r="B300" s="1" t="s">
        <v>63</v>
      </c>
      <c r="C300" s="1">
        <v>89</v>
      </c>
      <c r="D300" s="2" t="s">
        <v>22</v>
      </c>
      <c r="E300" s="3">
        <v>45016</v>
      </c>
      <c r="F300" s="1">
        <v>90</v>
      </c>
      <c r="G300" s="1">
        <v>4.5999999999999996</v>
      </c>
      <c r="H300" s="4">
        <f>IF(MONTH(calls[[#This Row],[Date of Call]])&lt;=6,YEAR(calls[[#This Row],[Date of Call]]),YEAR(calls[[#This Row],[Date of Call]])+1)</f>
        <v>2023</v>
      </c>
      <c r="I300" t="str">
        <f>TEXT(calls[[#This Row],[Date of Call]],"DDDD")</f>
        <v>Friday</v>
      </c>
      <c r="J300" t="str" cm="1">
        <f t="array" ref="J300">_xlfn.IFS(calls[[#This Row],[Duration]]&lt;=10,"Under 10 mins",calls[[#This Row],[Duration]]&lt;=30,"10 to 30 mins",calls[[#This Row],[Duration]]&lt;=60,"30 to 60 mins",calls[[#This Row],[Duration]]&lt;=120,"1 to 2 hours",TRUE,"More than 2 hours")</f>
        <v>1 to 2 hours</v>
      </c>
      <c r="K300">
        <f>ROUND(calls[[#This Row],[Satisfaction Rating]],0)</f>
        <v>5</v>
      </c>
    </row>
    <row r="301" spans="1:11" x14ac:dyDescent="0.3">
      <c r="A301" s="4" t="s">
        <v>329</v>
      </c>
      <c r="B301" s="4" t="s">
        <v>42</v>
      </c>
      <c r="C301" s="4">
        <v>87</v>
      </c>
      <c r="D301" s="5" t="s">
        <v>12</v>
      </c>
      <c r="E301" s="6">
        <v>45016</v>
      </c>
      <c r="F301" s="4">
        <v>225</v>
      </c>
      <c r="G301" s="4">
        <v>2.9</v>
      </c>
      <c r="H301" s="4">
        <f>IF(MONTH(calls[[#This Row],[Date of Call]])&lt;=6,YEAR(calls[[#This Row],[Date of Call]]),YEAR(calls[[#This Row],[Date of Call]])+1)</f>
        <v>2023</v>
      </c>
      <c r="I301" t="str">
        <f>TEXT(calls[[#This Row],[Date of Call]],"DDDD")</f>
        <v>Friday</v>
      </c>
      <c r="J301" t="str" cm="1">
        <f t="array" ref="J301">_xlfn.IFS(calls[[#This Row],[Duration]]&lt;=10,"Under 10 mins",calls[[#This Row],[Duration]]&lt;=30,"10 to 30 mins",calls[[#This Row],[Duration]]&lt;=60,"30 to 60 mins",calls[[#This Row],[Duration]]&lt;=120,"1 to 2 hours",TRUE,"More than 2 hours")</f>
        <v>1 to 2 hours</v>
      </c>
      <c r="K301">
        <f>ROUND(calls[[#This Row],[Satisfaction Rating]],0)</f>
        <v>3</v>
      </c>
    </row>
    <row r="302" spans="1:11" x14ac:dyDescent="0.3">
      <c r="A302" s="1" t="s">
        <v>330</v>
      </c>
      <c r="B302" s="1" t="s">
        <v>11</v>
      </c>
      <c r="C302" s="1">
        <v>60</v>
      </c>
      <c r="D302" s="2" t="s">
        <v>17</v>
      </c>
      <c r="E302" s="3">
        <v>45017</v>
      </c>
      <c r="F302" s="1">
        <v>215</v>
      </c>
      <c r="G302" s="1">
        <v>3.2</v>
      </c>
      <c r="H302" s="4">
        <f>IF(MONTH(calls[[#This Row],[Date of Call]])&lt;=6,YEAR(calls[[#This Row],[Date of Call]]),YEAR(calls[[#This Row],[Date of Call]])+1)</f>
        <v>2023</v>
      </c>
      <c r="I302" t="str">
        <f>TEXT(calls[[#This Row],[Date of Call]],"DDDD")</f>
        <v>Saturday</v>
      </c>
      <c r="J302" t="str" cm="1">
        <f t="array" ref="J302">_xlfn.IFS(calls[[#This Row],[Duration]]&lt;=10,"Under 10 mins",calls[[#This Row],[Duration]]&lt;=30,"10 to 30 mins",calls[[#This Row],[Duration]]&lt;=60,"30 to 60 mins",calls[[#This Row],[Duration]]&lt;=120,"1 to 2 hours",TRUE,"More than 2 hours")</f>
        <v>30 to 60 mins</v>
      </c>
      <c r="K302">
        <f>ROUND(calls[[#This Row],[Satisfaction Rating]],0)</f>
        <v>3</v>
      </c>
    </row>
    <row r="303" spans="1:11" x14ac:dyDescent="0.3">
      <c r="A303" s="4" t="s">
        <v>331</v>
      </c>
      <c r="B303" s="4" t="s">
        <v>19</v>
      </c>
      <c r="C303" s="4">
        <v>42</v>
      </c>
      <c r="D303" s="5" t="s">
        <v>22</v>
      </c>
      <c r="E303" s="6">
        <v>45017</v>
      </c>
      <c r="F303" s="4">
        <v>45</v>
      </c>
      <c r="G303" s="4">
        <v>1.5</v>
      </c>
      <c r="H303" s="4">
        <f>IF(MONTH(calls[[#This Row],[Date of Call]])&lt;=6,YEAR(calls[[#This Row],[Date of Call]]),YEAR(calls[[#This Row],[Date of Call]])+1)</f>
        <v>2023</v>
      </c>
      <c r="I303" t="str">
        <f>TEXT(calls[[#This Row],[Date of Call]],"DDDD")</f>
        <v>Saturday</v>
      </c>
      <c r="J303" t="str" cm="1">
        <f t="array" ref="J303">_xlfn.IFS(calls[[#This Row],[Duration]]&lt;=10,"Under 10 mins",calls[[#This Row],[Duration]]&lt;=30,"10 to 30 mins",calls[[#This Row],[Duration]]&lt;=60,"30 to 60 mins",calls[[#This Row],[Duration]]&lt;=120,"1 to 2 hours",TRUE,"More than 2 hours")</f>
        <v>30 to 60 mins</v>
      </c>
      <c r="K303">
        <f>ROUND(calls[[#This Row],[Satisfaction Rating]],0)</f>
        <v>2</v>
      </c>
    </row>
    <row r="304" spans="1:11" x14ac:dyDescent="0.3">
      <c r="A304" s="1" t="s">
        <v>332</v>
      </c>
      <c r="B304" s="1" t="s">
        <v>30</v>
      </c>
      <c r="C304" s="1">
        <v>99</v>
      </c>
      <c r="D304" s="2" t="s">
        <v>17</v>
      </c>
      <c r="E304" s="3">
        <v>45017</v>
      </c>
      <c r="F304" s="1">
        <v>74</v>
      </c>
      <c r="G304" s="1">
        <v>4</v>
      </c>
      <c r="H304" s="4">
        <f>IF(MONTH(calls[[#This Row],[Date of Call]])&lt;=6,YEAR(calls[[#This Row],[Date of Call]]),YEAR(calls[[#This Row],[Date of Call]])+1)</f>
        <v>2023</v>
      </c>
      <c r="I304" t="str">
        <f>TEXT(calls[[#This Row],[Date of Call]],"DDDD")</f>
        <v>Saturday</v>
      </c>
      <c r="J304" t="str" cm="1">
        <f t="array" ref="J304">_xlfn.IFS(calls[[#This Row],[Duration]]&lt;=10,"Under 10 mins",calls[[#This Row],[Duration]]&lt;=30,"10 to 30 mins",calls[[#This Row],[Duration]]&lt;=60,"30 to 60 mins",calls[[#This Row],[Duration]]&lt;=120,"1 to 2 hours",TRUE,"More than 2 hours")</f>
        <v>1 to 2 hours</v>
      </c>
      <c r="K304">
        <f>ROUND(calls[[#This Row],[Satisfaction Rating]],0)</f>
        <v>4</v>
      </c>
    </row>
    <row r="305" spans="1:11" x14ac:dyDescent="0.3">
      <c r="A305" s="4" t="s">
        <v>333</v>
      </c>
      <c r="B305" s="4" t="s">
        <v>16</v>
      </c>
      <c r="C305" s="4">
        <v>20</v>
      </c>
      <c r="D305" s="5" t="s">
        <v>22</v>
      </c>
      <c r="E305" s="6">
        <v>45017</v>
      </c>
      <c r="F305" s="4">
        <v>60</v>
      </c>
      <c r="G305" s="4">
        <v>3.6</v>
      </c>
      <c r="H305" s="4">
        <f>IF(MONTH(calls[[#This Row],[Date of Call]])&lt;=6,YEAR(calls[[#This Row],[Date of Call]]),YEAR(calls[[#This Row],[Date of Call]])+1)</f>
        <v>2023</v>
      </c>
      <c r="I305" t="str">
        <f>TEXT(calls[[#This Row],[Date of Call]],"DDDD")</f>
        <v>Saturday</v>
      </c>
      <c r="J305" t="str" cm="1">
        <f t="array" ref="J305">_xlfn.IFS(calls[[#This Row],[Duration]]&lt;=10,"Under 10 mins",calls[[#This Row],[Duration]]&lt;=30,"10 to 30 mins",calls[[#This Row],[Duration]]&lt;=60,"30 to 60 mins",calls[[#This Row],[Duration]]&lt;=120,"1 to 2 hours",TRUE,"More than 2 hours")</f>
        <v>10 to 30 mins</v>
      </c>
      <c r="K305">
        <f>ROUND(calls[[#This Row],[Satisfaction Rating]],0)</f>
        <v>4</v>
      </c>
    </row>
    <row r="306" spans="1:11" x14ac:dyDescent="0.3">
      <c r="A306" s="1" t="s">
        <v>334</v>
      </c>
      <c r="B306" s="1" t="s">
        <v>34</v>
      </c>
      <c r="C306" s="1">
        <v>65</v>
      </c>
      <c r="D306" s="2" t="s">
        <v>17</v>
      </c>
      <c r="E306" s="3">
        <v>45017</v>
      </c>
      <c r="F306" s="1">
        <v>64</v>
      </c>
      <c r="G306" s="1">
        <v>3.7</v>
      </c>
      <c r="H306" s="4">
        <f>IF(MONTH(calls[[#This Row],[Date of Call]])&lt;=6,YEAR(calls[[#This Row],[Date of Call]]),YEAR(calls[[#This Row],[Date of Call]])+1)</f>
        <v>2023</v>
      </c>
      <c r="I306" t="str">
        <f>TEXT(calls[[#This Row],[Date of Call]],"DDDD")</f>
        <v>Saturday</v>
      </c>
      <c r="J306" t="str" cm="1">
        <f t="array" ref="J306">_xlfn.IFS(calls[[#This Row],[Duration]]&lt;=10,"Under 10 mins",calls[[#This Row],[Duration]]&lt;=30,"10 to 30 mins",calls[[#This Row],[Duration]]&lt;=60,"30 to 60 mins",calls[[#This Row],[Duration]]&lt;=120,"1 to 2 hours",TRUE,"More than 2 hours")</f>
        <v>1 to 2 hours</v>
      </c>
      <c r="K306">
        <f>ROUND(calls[[#This Row],[Satisfaction Rating]],0)</f>
        <v>4</v>
      </c>
    </row>
    <row r="307" spans="1:11" x14ac:dyDescent="0.3">
      <c r="A307" s="4" t="s">
        <v>335</v>
      </c>
      <c r="B307" s="4" t="s">
        <v>53</v>
      </c>
      <c r="C307" s="4">
        <v>71</v>
      </c>
      <c r="D307" s="5" t="s">
        <v>12</v>
      </c>
      <c r="E307" s="6">
        <v>45018</v>
      </c>
      <c r="F307" s="4">
        <v>110</v>
      </c>
      <c r="G307" s="4">
        <v>4.8</v>
      </c>
      <c r="H307" s="4">
        <f>IF(MONTH(calls[[#This Row],[Date of Call]])&lt;=6,YEAR(calls[[#This Row],[Date of Call]]),YEAR(calls[[#This Row],[Date of Call]])+1)</f>
        <v>2023</v>
      </c>
      <c r="I307" t="str">
        <f>TEXT(calls[[#This Row],[Date of Call]],"DDDD")</f>
        <v>Sunday</v>
      </c>
      <c r="J307" t="str" cm="1">
        <f t="array" ref="J307">_xlfn.IFS(calls[[#This Row],[Duration]]&lt;=10,"Under 10 mins",calls[[#This Row],[Duration]]&lt;=30,"10 to 30 mins",calls[[#This Row],[Duration]]&lt;=60,"30 to 60 mins",calls[[#This Row],[Duration]]&lt;=120,"1 to 2 hours",TRUE,"More than 2 hours")</f>
        <v>1 to 2 hours</v>
      </c>
      <c r="K307">
        <f>ROUND(calls[[#This Row],[Satisfaction Rating]],0)</f>
        <v>5</v>
      </c>
    </row>
    <row r="308" spans="1:11" x14ac:dyDescent="0.3">
      <c r="A308" s="1" t="s">
        <v>336</v>
      </c>
      <c r="B308" s="1" t="s">
        <v>14</v>
      </c>
      <c r="C308" s="1">
        <v>95</v>
      </c>
      <c r="D308" s="2" t="s">
        <v>31</v>
      </c>
      <c r="E308" s="3">
        <v>45018</v>
      </c>
      <c r="F308" s="1">
        <v>52</v>
      </c>
      <c r="G308" s="1">
        <v>1.2</v>
      </c>
      <c r="H308" s="4">
        <f>IF(MONTH(calls[[#This Row],[Date of Call]])&lt;=6,YEAR(calls[[#This Row],[Date of Call]]),YEAR(calls[[#This Row],[Date of Call]])+1)</f>
        <v>2023</v>
      </c>
      <c r="I308" t="str">
        <f>TEXT(calls[[#This Row],[Date of Call]],"DDDD")</f>
        <v>Sunday</v>
      </c>
      <c r="J308" t="str" cm="1">
        <f t="array" ref="J308">_xlfn.IFS(calls[[#This Row],[Duration]]&lt;=10,"Under 10 mins",calls[[#This Row],[Duration]]&lt;=30,"10 to 30 mins",calls[[#This Row],[Duration]]&lt;=60,"30 to 60 mins",calls[[#This Row],[Duration]]&lt;=120,"1 to 2 hours",TRUE,"More than 2 hours")</f>
        <v>1 to 2 hours</v>
      </c>
      <c r="K308">
        <f>ROUND(calls[[#This Row],[Satisfaction Rating]],0)</f>
        <v>1</v>
      </c>
    </row>
    <row r="309" spans="1:11" x14ac:dyDescent="0.3">
      <c r="A309" s="4" t="s">
        <v>337</v>
      </c>
      <c r="B309" s="4" t="s">
        <v>16</v>
      </c>
      <c r="C309" s="4">
        <v>81</v>
      </c>
      <c r="D309" s="5" t="s">
        <v>27</v>
      </c>
      <c r="E309" s="6">
        <v>45019</v>
      </c>
      <c r="F309" s="4">
        <v>160</v>
      </c>
      <c r="G309" s="4">
        <v>4.7</v>
      </c>
      <c r="H309" s="4">
        <f>IF(MONTH(calls[[#This Row],[Date of Call]])&lt;=6,YEAR(calls[[#This Row],[Date of Call]]),YEAR(calls[[#This Row],[Date of Call]])+1)</f>
        <v>2023</v>
      </c>
      <c r="I309" t="str">
        <f>TEXT(calls[[#This Row],[Date of Call]],"DDDD")</f>
        <v>Monday</v>
      </c>
      <c r="J309" t="str" cm="1">
        <f t="array" ref="J309">_xlfn.IFS(calls[[#This Row],[Duration]]&lt;=10,"Under 10 mins",calls[[#This Row],[Duration]]&lt;=30,"10 to 30 mins",calls[[#This Row],[Duration]]&lt;=60,"30 to 60 mins",calls[[#This Row],[Duration]]&lt;=120,"1 to 2 hours",TRUE,"More than 2 hours")</f>
        <v>1 to 2 hours</v>
      </c>
      <c r="K309">
        <f>ROUND(calls[[#This Row],[Satisfaction Rating]],0)</f>
        <v>5</v>
      </c>
    </row>
    <row r="310" spans="1:11" x14ac:dyDescent="0.3">
      <c r="A310" s="1" t="s">
        <v>338</v>
      </c>
      <c r="B310" s="1" t="s">
        <v>45</v>
      </c>
      <c r="C310" s="1">
        <v>137</v>
      </c>
      <c r="D310" s="2" t="s">
        <v>27</v>
      </c>
      <c r="E310" s="3">
        <v>45019</v>
      </c>
      <c r="F310" s="1">
        <v>215</v>
      </c>
      <c r="G310" s="1">
        <v>4.7</v>
      </c>
      <c r="H310" s="4">
        <f>IF(MONTH(calls[[#This Row],[Date of Call]])&lt;=6,YEAR(calls[[#This Row],[Date of Call]]),YEAR(calls[[#This Row],[Date of Call]])+1)</f>
        <v>2023</v>
      </c>
      <c r="I310" t="str">
        <f>TEXT(calls[[#This Row],[Date of Call]],"DDDD")</f>
        <v>Monday</v>
      </c>
      <c r="J310" t="str" cm="1">
        <f t="array" ref="J310">_xlfn.IFS(calls[[#This Row],[Duration]]&lt;=10,"Under 10 mins",calls[[#This Row],[Duration]]&lt;=30,"10 to 30 mins",calls[[#This Row],[Duration]]&lt;=60,"30 to 60 mins",calls[[#This Row],[Duration]]&lt;=120,"1 to 2 hours",TRUE,"More than 2 hours")</f>
        <v>More than 2 hours</v>
      </c>
      <c r="K310">
        <f>ROUND(calls[[#This Row],[Satisfaction Rating]],0)</f>
        <v>5</v>
      </c>
    </row>
    <row r="311" spans="1:11" x14ac:dyDescent="0.3">
      <c r="A311" s="4" t="s">
        <v>339</v>
      </c>
      <c r="B311" s="4" t="s">
        <v>45</v>
      </c>
      <c r="C311" s="4">
        <v>40</v>
      </c>
      <c r="D311" s="5" t="s">
        <v>31</v>
      </c>
      <c r="E311" s="6">
        <v>45019</v>
      </c>
      <c r="F311" s="4">
        <v>220</v>
      </c>
      <c r="G311" s="4">
        <v>4.5</v>
      </c>
      <c r="H311" s="4">
        <f>IF(MONTH(calls[[#This Row],[Date of Call]])&lt;=6,YEAR(calls[[#This Row],[Date of Call]]),YEAR(calls[[#This Row],[Date of Call]])+1)</f>
        <v>2023</v>
      </c>
      <c r="I311" t="str">
        <f>TEXT(calls[[#This Row],[Date of Call]],"DDDD")</f>
        <v>Monday</v>
      </c>
      <c r="J311" t="str" cm="1">
        <f t="array" ref="J311">_xlfn.IFS(calls[[#This Row],[Duration]]&lt;=10,"Under 10 mins",calls[[#This Row],[Duration]]&lt;=30,"10 to 30 mins",calls[[#This Row],[Duration]]&lt;=60,"30 to 60 mins",calls[[#This Row],[Duration]]&lt;=120,"1 to 2 hours",TRUE,"More than 2 hours")</f>
        <v>30 to 60 mins</v>
      </c>
      <c r="K311">
        <f>ROUND(calls[[#This Row],[Satisfaction Rating]],0)</f>
        <v>5</v>
      </c>
    </row>
    <row r="312" spans="1:11" x14ac:dyDescent="0.3">
      <c r="A312" s="1" t="s">
        <v>340</v>
      </c>
      <c r="B312" s="1" t="s">
        <v>30</v>
      </c>
      <c r="C312" s="1">
        <v>111</v>
      </c>
      <c r="D312" s="2" t="s">
        <v>17</v>
      </c>
      <c r="E312" s="3">
        <v>45020</v>
      </c>
      <c r="F312" s="1">
        <v>175</v>
      </c>
      <c r="G312" s="1">
        <v>3.5</v>
      </c>
      <c r="H312" s="4">
        <f>IF(MONTH(calls[[#This Row],[Date of Call]])&lt;=6,YEAR(calls[[#This Row],[Date of Call]]),YEAR(calls[[#This Row],[Date of Call]])+1)</f>
        <v>2023</v>
      </c>
      <c r="I312" t="str">
        <f>TEXT(calls[[#This Row],[Date of Call]],"DDDD")</f>
        <v>Tuesday</v>
      </c>
      <c r="J312" t="str" cm="1">
        <f t="array" ref="J312">_xlfn.IFS(calls[[#This Row],[Duration]]&lt;=10,"Under 10 mins",calls[[#This Row],[Duration]]&lt;=30,"10 to 30 mins",calls[[#This Row],[Duration]]&lt;=60,"30 to 60 mins",calls[[#This Row],[Duration]]&lt;=120,"1 to 2 hours",TRUE,"More than 2 hours")</f>
        <v>1 to 2 hours</v>
      </c>
      <c r="K312">
        <f>ROUND(calls[[#This Row],[Satisfaction Rating]],0)</f>
        <v>4</v>
      </c>
    </row>
    <row r="313" spans="1:11" x14ac:dyDescent="0.3">
      <c r="A313" s="4" t="s">
        <v>341</v>
      </c>
      <c r="B313" s="4" t="s">
        <v>53</v>
      </c>
      <c r="C313" s="4">
        <v>106</v>
      </c>
      <c r="D313" s="5" t="s">
        <v>17</v>
      </c>
      <c r="E313" s="6">
        <v>45020</v>
      </c>
      <c r="F313" s="4">
        <v>145</v>
      </c>
      <c r="G313" s="4">
        <v>4.0999999999999996</v>
      </c>
      <c r="H313" s="4">
        <f>IF(MONTH(calls[[#This Row],[Date of Call]])&lt;=6,YEAR(calls[[#This Row],[Date of Call]]),YEAR(calls[[#This Row],[Date of Call]])+1)</f>
        <v>2023</v>
      </c>
      <c r="I313" t="str">
        <f>TEXT(calls[[#This Row],[Date of Call]],"DDDD")</f>
        <v>Tuesday</v>
      </c>
      <c r="J313" t="str" cm="1">
        <f t="array" ref="J313">_xlfn.IFS(calls[[#This Row],[Duration]]&lt;=10,"Under 10 mins",calls[[#This Row],[Duration]]&lt;=30,"10 to 30 mins",calls[[#This Row],[Duration]]&lt;=60,"30 to 60 mins",calls[[#This Row],[Duration]]&lt;=120,"1 to 2 hours",TRUE,"More than 2 hours")</f>
        <v>1 to 2 hours</v>
      </c>
      <c r="K313">
        <f>ROUND(calls[[#This Row],[Satisfaction Rating]],0)</f>
        <v>4</v>
      </c>
    </row>
    <row r="314" spans="1:11" x14ac:dyDescent="0.3">
      <c r="A314" s="1" t="s">
        <v>342</v>
      </c>
      <c r="B314" s="1" t="s">
        <v>19</v>
      </c>
      <c r="C314" s="1">
        <v>133</v>
      </c>
      <c r="D314" s="2" t="s">
        <v>22</v>
      </c>
      <c r="E314" s="3">
        <v>45020</v>
      </c>
      <c r="F314" s="1">
        <v>72</v>
      </c>
      <c r="G314" s="1">
        <v>4.4000000000000004</v>
      </c>
      <c r="H314" s="4">
        <f>IF(MONTH(calls[[#This Row],[Date of Call]])&lt;=6,YEAR(calls[[#This Row],[Date of Call]]),YEAR(calls[[#This Row],[Date of Call]])+1)</f>
        <v>2023</v>
      </c>
      <c r="I314" t="str">
        <f>TEXT(calls[[#This Row],[Date of Call]],"DDDD")</f>
        <v>Tuesday</v>
      </c>
      <c r="J314" t="str" cm="1">
        <f t="array" ref="J314">_xlfn.IFS(calls[[#This Row],[Duration]]&lt;=10,"Under 10 mins",calls[[#This Row],[Duration]]&lt;=30,"10 to 30 mins",calls[[#This Row],[Duration]]&lt;=60,"30 to 60 mins",calls[[#This Row],[Duration]]&lt;=120,"1 to 2 hours",TRUE,"More than 2 hours")</f>
        <v>More than 2 hours</v>
      </c>
      <c r="K314">
        <f>ROUND(calls[[#This Row],[Satisfaction Rating]],0)</f>
        <v>4</v>
      </c>
    </row>
    <row r="315" spans="1:11" x14ac:dyDescent="0.3">
      <c r="A315" s="4" t="s">
        <v>343</v>
      </c>
      <c r="B315" s="4" t="s">
        <v>25</v>
      </c>
      <c r="C315" s="4">
        <v>38</v>
      </c>
      <c r="D315" s="5" t="s">
        <v>17</v>
      </c>
      <c r="E315" s="6">
        <v>45021</v>
      </c>
      <c r="F315" s="4">
        <v>81</v>
      </c>
      <c r="G315" s="4">
        <v>3.6</v>
      </c>
      <c r="H315" s="4">
        <f>IF(MONTH(calls[[#This Row],[Date of Call]])&lt;=6,YEAR(calls[[#This Row],[Date of Call]]),YEAR(calls[[#This Row],[Date of Call]])+1)</f>
        <v>2023</v>
      </c>
      <c r="I315" t="str">
        <f>TEXT(calls[[#This Row],[Date of Call]],"DDDD")</f>
        <v>Wednesday</v>
      </c>
      <c r="J315" t="str" cm="1">
        <f t="array" ref="J315">_xlfn.IFS(calls[[#This Row],[Duration]]&lt;=10,"Under 10 mins",calls[[#This Row],[Duration]]&lt;=30,"10 to 30 mins",calls[[#This Row],[Duration]]&lt;=60,"30 to 60 mins",calls[[#This Row],[Duration]]&lt;=120,"1 to 2 hours",TRUE,"More than 2 hours")</f>
        <v>30 to 60 mins</v>
      </c>
      <c r="K315">
        <f>ROUND(calls[[#This Row],[Satisfaction Rating]],0)</f>
        <v>4</v>
      </c>
    </row>
    <row r="316" spans="1:11" x14ac:dyDescent="0.3">
      <c r="A316" s="1" t="s">
        <v>344</v>
      </c>
      <c r="B316" s="1" t="s">
        <v>50</v>
      </c>
      <c r="C316" s="1">
        <v>130</v>
      </c>
      <c r="D316" s="2" t="s">
        <v>31</v>
      </c>
      <c r="E316" s="3">
        <v>45021</v>
      </c>
      <c r="F316" s="1">
        <v>54</v>
      </c>
      <c r="G316" s="1">
        <v>4.0999999999999996</v>
      </c>
      <c r="H316" s="4">
        <f>IF(MONTH(calls[[#This Row],[Date of Call]])&lt;=6,YEAR(calls[[#This Row],[Date of Call]]),YEAR(calls[[#This Row],[Date of Call]])+1)</f>
        <v>2023</v>
      </c>
      <c r="I316" t="str">
        <f>TEXT(calls[[#This Row],[Date of Call]],"DDDD")</f>
        <v>Wednesday</v>
      </c>
      <c r="J316" t="str" cm="1">
        <f t="array" ref="J316">_xlfn.IFS(calls[[#This Row],[Duration]]&lt;=10,"Under 10 mins",calls[[#This Row],[Duration]]&lt;=30,"10 to 30 mins",calls[[#This Row],[Duration]]&lt;=60,"30 to 60 mins",calls[[#This Row],[Duration]]&lt;=120,"1 to 2 hours",TRUE,"More than 2 hours")</f>
        <v>More than 2 hours</v>
      </c>
      <c r="K316">
        <f>ROUND(calls[[#This Row],[Satisfaction Rating]],0)</f>
        <v>4</v>
      </c>
    </row>
    <row r="317" spans="1:11" x14ac:dyDescent="0.3">
      <c r="A317" s="4" t="s">
        <v>345</v>
      </c>
      <c r="B317" s="4" t="s">
        <v>34</v>
      </c>
      <c r="C317" s="4">
        <v>23</v>
      </c>
      <c r="D317" s="5" t="s">
        <v>22</v>
      </c>
      <c r="E317" s="6">
        <v>45021</v>
      </c>
      <c r="F317" s="4">
        <v>105</v>
      </c>
      <c r="G317" s="4">
        <v>4.8</v>
      </c>
      <c r="H317" s="4">
        <f>IF(MONTH(calls[[#This Row],[Date of Call]])&lt;=6,YEAR(calls[[#This Row],[Date of Call]]),YEAR(calls[[#This Row],[Date of Call]])+1)</f>
        <v>2023</v>
      </c>
      <c r="I317" t="str">
        <f>TEXT(calls[[#This Row],[Date of Call]],"DDDD")</f>
        <v>Wednesday</v>
      </c>
      <c r="J317" t="str" cm="1">
        <f t="array" ref="J317">_xlfn.IFS(calls[[#This Row],[Duration]]&lt;=10,"Under 10 mins",calls[[#This Row],[Duration]]&lt;=30,"10 to 30 mins",calls[[#This Row],[Duration]]&lt;=60,"30 to 60 mins",calls[[#This Row],[Duration]]&lt;=120,"1 to 2 hours",TRUE,"More than 2 hours")</f>
        <v>10 to 30 mins</v>
      </c>
      <c r="K317">
        <f>ROUND(calls[[#This Row],[Satisfaction Rating]],0)</f>
        <v>5</v>
      </c>
    </row>
    <row r="318" spans="1:11" x14ac:dyDescent="0.3">
      <c r="A318" s="1" t="s">
        <v>346</v>
      </c>
      <c r="B318" s="1" t="s">
        <v>50</v>
      </c>
      <c r="C318" s="1">
        <v>124</v>
      </c>
      <c r="D318" s="2" t="s">
        <v>17</v>
      </c>
      <c r="E318" s="3">
        <v>45022</v>
      </c>
      <c r="F318" s="1">
        <v>176</v>
      </c>
      <c r="G318" s="1">
        <v>3.9</v>
      </c>
      <c r="H318" s="4">
        <f>IF(MONTH(calls[[#This Row],[Date of Call]])&lt;=6,YEAR(calls[[#This Row],[Date of Call]]),YEAR(calls[[#This Row],[Date of Call]])+1)</f>
        <v>2023</v>
      </c>
      <c r="I318" t="str">
        <f>TEXT(calls[[#This Row],[Date of Call]],"DDDD")</f>
        <v>Thursday</v>
      </c>
      <c r="J318" t="str" cm="1">
        <f t="array" ref="J318">_xlfn.IFS(calls[[#This Row],[Duration]]&lt;=10,"Under 10 mins",calls[[#This Row],[Duration]]&lt;=30,"10 to 30 mins",calls[[#This Row],[Duration]]&lt;=60,"30 to 60 mins",calls[[#This Row],[Duration]]&lt;=120,"1 to 2 hours",TRUE,"More than 2 hours")</f>
        <v>More than 2 hours</v>
      </c>
      <c r="K318">
        <f>ROUND(calls[[#This Row],[Satisfaction Rating]],0)</f>
        <v>4</v>
      </c>
    </row>
    <row r="319" spans="1:11" x14ac:dyDescent="0.3">
      <c r="A319" s="4" t="s">
        <v>347</v>
      </c>
      <c r="B319" s="4" t="s">
        <v>16</v>
      </c>
      <c r="C319" s="4">
        <v>107</v>
      </c>
      <c r="D319" s="5" t="s">
        <v>17</v>
      </c>
      <c r="E319" s="6">
        <v>45022</v>
      </c>
      <c r="F319" s="4">
        <v>115</v>
      </c>
      <c r="G319" s="4">
        <v>3.8</v>
      </c>
      <c r="H319" s="4">
        <f>IF(MONTH(calls[[#This Row],[Date of Call]])&lt;=6,YEAR(calls[[#This Row],[Date of Call]]),YEAR(calls[[#This Row],[Date of Call]])+1)</f>
        <v>2023</v>
      </c>
      <c r="I319" t="str">
        <f>TEXT(calls[[#This Row],[Date of Call]],"DDDD")</f>
        <v>Thursday</v>
      </c>
      <c r="J319" t="str" cm="1">
        <f t="array" ref="J319">_xlfn.IFS(calls[[#This Row],[Duration]]&lt;=10,"Under 10 mins",calls[[#This Row],[Duration]]&lt;=30,"10 to 30 mins",calls[[#This Row],[Duration]]&lt;=60,"30 to 60 mins",calls[[#This Row],[Duration]]&lt;=120,"1 to 2 hours",TRUE,"More than 2 hours")</f>
        <v>1 to 2 hours</v>
      </c>
      <c r="K319">
        <f>ROUND(calls[[#This Row],[Satisfaction Rating]],0)</f>
        <v>4</v>
      </c>
    </row>
    <row r="320" spans="1:11" x14ac:dyDescent="0.3">
      <c r="A320" s="1" t="s">
        <v>348</v>
      </c>
      <c r="B320" s="1" t="s">
        <v>45</v>
      </c>
      <c r="C320" s="1">
        <v>60</v>
      </c>
      <c r="D320" s="2" t="s">
        <v>12</v>
      </c>
      <c r="E320" s="3">
        <v>45022</v>
      </c>
      <c r="F320" s="1">
        <v>116</v>
      </c>
      <c r="G320" s="1">
        <v>3.9</v>
      </c>
      <c r="H320" s="4">
        <f>IF(MONTH(calls[[#This Row],[Date of Call]])&lt;=6,YEAR(calls[[#This Row],[Date of Call]]),YEAR(calls[[#This Row],[Date of Call]])+1)</f>
        <v>2023</v>
      </c>
      <c r="I320" t="str">
        <f>TEXT(calls[[#This Row],[Date of Call]],"DDDD")</f>
        <v>Thursday</v>
      </c>
      <c r="J320" t="str" cm="1">
        <f t="array" ref="J320">_xlfn.IFS(calls[[#This Row],[Duration]]&lt;=10,"Under 10 mins",calls[[#This Row],[Duration]]&lt;=30,"10 to 30 mins",calls[[#This Row],[Duration]]&lt;=60,"30 to 60 mins",calls[[#This Row],[Duration]]&lt;=120,"1 to 2 hours",TRUE,"More than 2 hours")</f>
        <v>30 to 60 mins</v>
      </c>
      <c r="K320">
        <f>ROUND(calls[[#This Row],[Satisfaction Rating]],0)</f>
        <v>4</v>
      </c>
    </row>
    <row r="321" spans="1:11" x14ac:dyDescent="0.3">
      <c r="A321" s="4" t="s">
        <v>349</v>
      </c>
      <c r="B321" s="4" t="s">
        <v>45</v>
      </c>
      <c r="C321" s="4">
        <v>158</v>
      </c>
      <c r="D321" s="5" t="s">
        <v>31</v>
      </c>
      <c r="E321" s="6">
        <v>45022</v>
      </c>
      <c r="F321" s="4">
        <v>100</v>
      </c>
      <c r="G321" s="4">
        <v>4.0999999999999996</v>
      </c>
      <c r="H321" s="4">
        <f>IF(MONTH(calls[[#This Row],[Date of Call]])&lt;=6,YEAR(calls[[#This Row],[Date of Call]]),YEAR(calls[[#This Row],[Date of Call]])+1)</f>
        <v>2023</v>
      </c>
      <c r="I321" t="str">
        <f>TEXT(calls[[#This Row],[Date of Call]],"DDDD")</f>
        <v>Thursday</v>
      </c>
      <c r="J321" t="str" cm="1">
        <f t="array" ref="J321">_xlfn.IFS(calls[[#This Row],[Duration]]&lt;=10,"Under 10 mins",calls[[#This Row],[Duration]]&lt;=30,"10 to 30 mins",calls[[#This Row],[Duration]]&lt;=60,"30 to 60 mins",calls[[#This Row],[Duration]]&lt;=120,"1 to 2 hours",TRUE,"More than 2 hours")</f>
        <v>More than 2 hours</v>
      </c>
      <c r="K321">
        <f>ROUND(calls[[#This Row],[Satisfaction Rating]],0)</f>
        <v>4</v>
      </c>
    </row>
    <row r="322" spans="1:11" x14ac:dyDescent="0.3">
      <c r="A322" s="1" t="s">
        <v>350</v>
      </c>
      <c r="B322" s="1" t="s">
        <v>42</v>
      </c>
      <c r="C322" s="1">
        <v>110</v>
      </c>
      <c r="D322" s="2" t="s">
        <v>31</v>
      </c>
      <c r="E322" s="3">
        <v>45023</v>
      </c>
      <c r="F322" s="1">
        <v>36</v>
      </c>
      <c r="G322" s="1">
        <v>2.2000000000000002</v>
      </c>
      <c r="H322" s="4">
        <f>IF(MONTH(calls[[#This Row],[Date of Call]])&lt;=6,YEAR(calls[[#This Row],[Date of Call]]),YEAR(calls[[#This Row],[Date of Call]])+1)</f>
        <v>2023</v>
      </c>
      <c r="I322" t="str">
        <f>TEXT(calls[[#This Row],[Date of Call]],"DDDD")</f>
        <v>Friday</v>
      </c>
      <c r="J322" t="str" cm="1">
        <f t="array" ref="J322">_xlfn.IFS(calls[[#This Row],[Duration]]&lt;=10,"Under 10 mins",calls[[#This Row],[Duration]]&lt;=30,"10 to 30 mins",calls[[#This Row],[Duration]]&lt;=60,"30 to 60 mins",calls[[#This Row],[Duration]]&lt;=120,"1 to 2 hours",TRUE,"More than 2 hours")</f>
        <v>1 to 2 hours</v>
      </c>
      <c r="K322">
        <f>ROUND(calls[[#This Row],[Satisfaction Rating]],0)</f>
        <v>2</v>
      </c>
    </row>
    <row r="323" spans="1:11" x14ac:dyDescent="0.3">
      <c r="A323" s="4" t="s">
        <v>351</v>
      </c>
      <c r="B323" s="4" t="s">
        <v>63</v>
      </c>
      <c r="C323" s="4">
        <v>70</v>
      </c>
      <c r="D323" s="5" t="s">
        <v>31</v>
      </c>
      <c r="E323" s="6">
        <v>45023</v>
      </c>
      <c r="F323" s="4">
        <v>114</v>
      </c>
      <c r="G323" s="4">
        <v>5</v>
      </c>
      <c r="H323" s="4">
        <f>IF(MONTH(calls[[#This Row],[Date of Call]])&lt;=6,YEAR(calls[[#This Row],[Date of Call]]),YEAR(calls[[#This Row],[Date of Call]])+1)</f>
        <v>2023</v>
      </c>
      <c r="I323" t="str">
        <f>TEXT(calls[[#This Row],[Date of Call]],"DDDD")</f>
        <v>Friday</v>
      </c>
      <c r="J323" t="str" cm="1">
        <f t="array" ref="J323">_xlfn.IFS(calls[[#This Row],[Duration]]&lt;=10,"Under 10 mins",calls[[#This Row],[Duration]]&lt;=30,"10 to 30 mins",calls[[#This Row],[Duration]]&lt;=60,"30 to 60 mins",calls[[#This Row],[Duration]]&lt;=120,"1 to 2 hours",TRUE,"More than 2 hours")</f>
        <v>1 to 2 hours</v>
      </c>
      <c r="K323">
        <f>ROUND(calls[[#This Row],[Satisfaction Rating]],0)</f>
        <v>5</v>
      </c>
    </row>
    <row r="324" spans="1:11" x14ac:dyDescent="0.3">
      <c r="A324" s="1" t="s">
        <v>352</v>
      </c>
      <c r="B324" s="1" t="s">
        <v>63</v>
      </c>
      <c r="C324" s="1">
        <v>150</v>
      </c>
      <c r="D324" s="2" t="s">
        <v>12</v>
      </c>
      <c r="E324" s="3">
        <v>45023</v>
      </c>
      <c r="F324" s="1">
        <v>24</v>
      </c>
      <c r="G324" s="1">
        <v>3.8</v>
      </c>
      <c r="H324" s="4">
        <f>IF(MONTH(calls[[#This Row],[Date of Call]])&lt;=6,YEAR(calls[[#This Row],[Date of Call]]),YEAR(calls[[#This Row],[Date of Call]])+1)</f>
        <v>2023</v>
      </c>
      <c r="I324" t="str">
        <f>TEXT(calls[[#This Row],[Date of Call]],"DDDD")</f>
        <v>Friday</v>
      </c>
      <c r="J324" t="str" cm="1">
        <f t="array" ref="J324">_xlfn.IFS(calls[[#This Row],[Duration]]&lt;=10,"Under 10 mins",calls[[#This Row],[Duration]]&lt;=30,"10 to 30 mins",calls[[#This Row],[Duration]]&lt;=60,"30 to 60 mins",calls[[#This Row],[Duration]]&lt;=120,"1 to 2 hours",TRUE,"More than 2 hours")</f>
        <v>More than 2 hours</v>
      </c>
      <c r="K324">
        <f>ROUND(calls[[#This Row],[Satisfaction Rating]],0)</f>
        <v>4</v>
      </c>
    </row>
    <row r="325" spans="1:11" x14ac:dyDescent="0.3">
      <c r="A325" s="4" t="s">
        <v>353</v>
      </c>
      <c r="B325" s="4" t="s">
        <v>25</v>
      </c>
      <c r="C325" s="4">
        <v>36</v>
      </c>
      <c r="D325" s="5" t="s">
        <v>17</v>
      </c>
      <c r="E325" s="6">
        <v>45023</v>
      </c>
      <c r="F325" s="4">
        <v>135</v>
      </c>
      <c r="G325" s="4">
        <v>4.5999999999999996</v>
      </c>
      <c r="H325" s="4">
        <f>IF(MONTH(calls[[#This Row],[Date of Call]])&lt;=6,YEAR(calls[[#This Row],[Date of Call]]),YEAR(calls[[#This Row],[Date of Call]])+1)</f>
        <v>2023</v>
      </c>
      <c r="I325" t="str">
        <f>TEXT(calls[[#This Row],[Date of Call]],"DDDD")</f>
        <v>Friday</v>
      </c>
      <c r="J325" t="str" cm="1">
        <f t="array" ref="J325">_xlfn.IFS(calls[[#This Row],[Duration]]&lt;=10,"Under 10 mins",calls[[#This Row],[Duration]]&lt;=30,"10 to 30 mins",calls[[#This Row],[Duration]]&lt;=60,"30 to 60 mins",calls[[#This Row],[Duration]]&lt;=120,"1 to 2 hours",TRUE,"More than 2 hours")</f>
        <v>30 to 60 mins</v>
      </c>
      <c r="K325">
        <f>ROUND(calls[[#This Row],[Satisfaction Rating]],0)</f>
        <v>5</v>
      </c>
    </row>
    <row r="326" spans="1:11" x14ac:dyDescent="0.3">
      <c r="A326" s="1" t="s">
        <v>354</v>
      </c>
      <c r="B326" s="1" t="s">
        <v>50</v>
      </c>
      <c r="C326" s="1">
        <v>74</v>
      </c>
      <c r="D326" s="2" t="s">
        <v>17</v>
      </c>
      <c r="E326" s="3">
        <v>45023</v>
      </c>
      <c r="F326" s="1">
        <v>30</v>
      </c>
      <c r="G326" s="1">
        <v>4</v>
      </c>
      <c r="H326" s="4">
        <f>IF(MONTH(calls[[#This Row],[Date of Call]])&lt;=6,YEAR(calls[[#This Row],[Date of Call]]),YEAR(calls[[#This Row],[Date of Call]])+1)</f>
        <v>2023</v>
      </c>
      <c r="I326" t="str">
        <f>TEXT(calls[[#This Row],[Date of Call]],"DDDD")</f>
        <v>Friday</v>
      </c>
      <c r="J326" t="str" cm="1">
        <f t="array" ref="J326">_xlfn.IFS(calls[[#This Row],[Duration]]&lt;=10,"Under 10 mins",calls[[#This Row],[Duration]]&lt;=30,"10 to 30 mins",calls[[#This Row],[Duration]]&lt;=60,"30 to 60 mins",calls[[#This Row],[Duration]]&lt;=120,"1 to 2 hours",TRUE,"More than 2 hours")</f>
        <v>1 to 2 hours</v>
      </c>
      <c r="K326">
        <f>ROUND(calls[[#This Row],[Satisfaction Rating]],0)</f>
        <v>4</v>
      </c>
    </row>
    <row r="327" spans="1:11" x14ac:dyDescent="0.3">
      <c r="A327" s="4" t="s">
        <v>355</v>
      </c>
      <c r="B327" s="4" t="s">
        <v>14</v>
      </c>
      <c r="C327" s="4">
        <v>75</v>
      </c>
      <c r="D327" s="5" t="s">
        <v>17</v>
      </c>
      <c r="E327" s="6">
        <v>45023</v>
      </c>
      <c r="F327" s="4">
        <v>84</v>
      </c>
      <c r="G327" s="4">
        <v>2.8</v>
      </c>
      <c r="H327" s="4">
        <f>IF(MONTH(calls[[#This Row],[Date of Call]])&lt;=6,YEAR(calls[[#This Row],[Date of Call]]),YEAR(calls[[#This Row],[Date of Call]])+1)</f>
        <v>2023</v>
      </c>
      <c r="I327" t="str">
        <f>TEXT(calls[[#This Row],[Date of Call]],"DDDD")</f>
        <v>Friday</v>
      </c>
      <c r="J327" t="str" cm="1">
        <f t="array" ref="J327">_xlfn.IFS(calls[[#This Row],[Duration]]&lt;=10,"Under 10 mins",calls[[#This Row],[Duration]]&lt;=30,"10 to 30 mins",calls[[#This Row],[Duration]]&lt;=60,"30 to 60 mins",calls[[#This Row],[Duration]]&lt;=120,"1 to 2 hours",TRUE,"More than 2 hours")</f>
        <v>1 to 2 hours</v>
      </c>
      <c r="K327">
        <f>ROUND(calls[[#This Row],[Satisfaction Rating]],0)</f>
        <v>3</v>
      </c>
    </row>
    <row r="328" spans="1:11" x14ac:dyDescent="0.3">
      <c r="A328" s="1" t="s">
        <v>356</v>
      </c>
      <c r="B328" s="1" t="s">
        <v>83</v>
      </c>
      <c r="C328" s="1">
        <v>70</v>
      </c>
      <c r="D328" s="2" t="s">
        <v>27</v>
      </c>
      <c r="E328" s="3">
        <v>45023</v>
      </c>
      <c r="F328" s="1">
        <v>42</v>
      </c>
      <c r="G328" s="1">
        <v>4.4000000000000004</v>
      </c>
      <c r="H328" s="4">
        <f>IF(MONTH(calls[[#This Row],[Date of Call]])&lt;=6,YEAR(calls[[#This Row],[Date of Call]]),YEAR(calls[[#This Row],[Date of Call]])+1)</f>
        <v>2023</v>
      </c>
      <c r="I328" t="str">
        <f>TEXT(calls[[#This Row],[Date of Call]],"DDDD")</f>
        <v>Friday</v>
      </c>
      <c r="J328" t="str" cm="1">
        <f t="array" ref="J328">_xlfn.IFS(calls[[#This Row],[Duration]]&lt;=10,"Under 10 mins",calls[[#This Row],[Duration]]&lt;=30,"10 to 30 mins",calls[[#This Row],[Duration]]&lt;=60,"30 to 60 mins",calls[[#This Row],[Duration]]&lt;=120,"1 to 2 hours",TRUE,"More than 2 hours")</f>
        <v>1 to 2 hours</v>
      </c>
      <c r="K328">
        <f>ROUND(calls[[#This Row],[Satisfaction Rating]],0)</f>
        <v>4</v>
      </c>
    </row>
    <row r="329" spans="1:11" x14ac:dyDescent="0.3">
      <c r="A329" s="4" t="s">
        <v>357</v>
      </c>
      <c r="B329" s="4" t="s">
        <v>42</v>
      </c>
      <c r="C329" s="4">
        <v>23</v>
      </c>
      <c r="D329" s="5" t="s">
        <v>31</v>
      </c>
      <c r="E329" s="6">
        <v>45023</v>
      </c>
      <c r="F329" s="4">
        <v>117</v>
      </c>
      <c r="G329" s="4">
        <v>2.4</v>
      </c>
      <c r="H329" s="4">
        <f>IF(MONTH(calls[[#This Row],[Date of Call]])&lt;=6,YEAR(calls[[#This Row],[Date of Call]]),YEAR(calls[[#This Row],[Date of Call]])+1)</f>
        <v>2023</v>
      </c>
      <c r="I329" t="str">
        <f>TEXT(calls[[#This Row],[Date of Call]],"DDDD")</f>
        <v>Friday</v>
      </c>
      <c r="J329" t="str" cm="1">
        <f t="array" ref="J329">_xlfn.IFS(calls[[#This Row],[Duration]]&lt;=10,"Under 10 mins",calls[[#This Row],[Duration]]&lt;=30,"10 to 30 mins",calls[[#This Row],[Duration]]&lt;=60,"30 to 60 mins",calls[[#This Row],[Duration]]&lt;=120,"1 to 2 hours",TRUE,"More than 2 hours")</f>
        <v>10 to 30 mins</v>
      </c>
      <c r="K329">
        <f>ROUND(calls[[#This Row],[Satisfaction Rating]],0)</f>
        <v>2</v>
      </c>
    </row>
    <row r="330" spans="1:11" x14ac:dyDescent="0.3">
      <c r="A330" s="1" t="s">
        <v>358</v>
      </c>
      <c r="B330" s="1" t="s">
        <v>30</v>
      </c>
      <c r="C330" s="1">
        <v>104</v>
      </c>
      <c r="D330" s="2" t="s">
        <v>22</v>
      </c>
      <c r="E330" s="3">
        <v>45023</v>
      </c>
      <c r="F330" s="1">
        <v>164</v>
      </c>
      <c r="G330" s="1">
        <v>4</v>
      </c>
      <c r="H330" s="4">
        <f>IF(MONTH(calls[[#This Row],[Date of Call]])&lt;=6,YEAR(calls[[#This Row],[Date of Call]]),YEAR(calls[[#This Row],[Date of Call]])+1)</f>
        <v>2023</v>
      </c>
      <c r="I330" t="str">
        <f>TEXT(calls[[#This Row],[Date of Call]],"DDDD")</f>
        <v>Friday</v>
      </c>
      <c r="J330" t="str" cm="1">
        <f t="array" ref="J330">_xlfn.IFS(calls[[#This Row],[Duration]]&lt;=10,"Under 10 mins",calls[[#This Row],[Duration]]&lt;=30,"10 to 30 mins",calls[[#This Row],[Duration]]&lt;=60,"30 to 60 mins",calls[[#This Row],[Duration]]&lt;=120,"1 to 2 hours",TRUE,"More than 2 hours")</f>
        <v>1 to 2 hours</v>
      </c>
      <c r="K330">
        <f>ROUND(calls[[#This Row],[Satisfaction Rating]],0)</f>
        <v>4</v>
      </c>
    </row>
    <row r="331" spans="1:11" x14ac:dyDescent="0.3">
      <c r="A331" s="4" t="s">
        <v>359</v>
      </c>
      <c r="B331" s="4" t="s">
        <v>63</v>
      </c>
      <c r="C331" s="4">
        <v>95</v>
      </c>
      <c r="D331" s="5" t="s">
        <v>27</v>
      </c>
      <c r="E331" s="6">
        <v>45024</v>
      </c>
      <c r="F331" s="4">
        <v>123</v>
      </c>
      <c r="G331" s="4">
        <v>4.4000000000000004</v>
      </c>
      <c r="H331" s="4">
        <f>IF(MONTH(calls[[#This Row],[Date of Call]])&lt;=6,YEAR(calls[[#This Row],[Date of Call]]),YEAR(calls[[#This Row],[Date of Call]])+1)</f>
        <v>2023</v>
      </c>
      <c r="I331" t="str">
        <f>TEXT(calls[[#This Row],[Date of Call]],"DDDD")</f>
        <v>Saturday</v>
      </c>
      <c r="J331" t="str" cm="1">
        <f t="array" ref="J331">_xlfn.IFS(calls[[#This Row],[Duration]]&lt;=10,"Under 10 mins",calls[[#This Row],[Duration]]&lt;=30,"10 to 30 mins",calls[[#This Row],[Duration]]&lt;=60,"30 to 60 mins",calls[[#This Row],[Duration]]&lt;=120,"1 to 2 hours",TRUE,"More than 2 hours")</f>
        <v>1 to 2 hours</v>
      </c>
      <c r="K331">
        <f>ROUND(calls[[#This Row],[Satisfaction Rating]],0)</f>
        <v>4</v>
      </c>
    </row>
    <row r="332" spans="1:11" x14ac:dyDescent="0.3">
      <c r="A332" s="1" t="s">
        <v>360</v>
      </c>
      <c r="B332" s="1" t="s">
        <v>21</v>
      </c>
      <c r="C332" s="1">
        <v>49</v>
      </c>
      <c r="D332" s="2" t="s">
        <v>12</v>
      </c>
      <c r="E332" s="3">
        <v>45024</v>
      </c>
      <c r="F332" s="1">
        <v>172</v>
      </c>
      <c r="G332" s="1">
        <v>2.9</v>
      </c>
      <c r="H332" s="4">
        <f>IF(MONTH(calls[[#This Row],[Date of Call]])&lt;=6,YEAR(calls[[#This Row],[Date of Call]]),YEAR(calls[[#This Row],[Date of Call]])+1)</f>
        <v>2023</v>
      </c>
      <c r="I332" t="str">
        <f>TEXT(calls[[#This Row],[Date of Call]],"DDDD")</f>
        <v>Saturday</v>
      </c>
      <c r="J332" t="str" cm="1">
        <f t="array" ref="J332">_xlfn.IFS(calls[[#This Row],[Duration]]&lt;=10,"Under 10 mins",calls[[#This Row],[Duration]]&lt;=30,"10 to 30 mins",calls[[#This Row],[Duration]]&lt;=60,"30 to 60 mins",calls[[#This Row],[Duration]]&lt;=120,"1 to 2 hours",TRUE,"More than 2 hours")</f>
        <v>30 to 60 mins</v>
      </c>
      <c r="K332">
        <f>ROUND(calls[[#This Row],[Satisfaction Rating]],0)</f>
        <v>3</v>
      </c>
    </row>
    <row r="333" spans="1:11" x14ac:dyDescent="0.3">
      <c r="A333" s="4" t="s">
        <v>361</v>
      </c>
      <c r="B333" s="4" t="s">
        <v>53</v>
      </c>
      <c r="C333" s="4">
        <v>8</v>
      </c>
      <c r="D333" s="5" t="s">
        <v>31</v>
      </c>
      <c r="E333" s="6">
        <v>45024</v>
      </c>
      <c r="F333" s="4">
        <v>20</v>
      </c>
      <c r="G333" s="4">
        <v>4.8</v>
      </c>
      <c r="H333" s="4">
        <f>IF(MONTH(calls[[#This Row],[Date of Call]])&lt;=6,YEAR(calls[[#This Row],[Date of Call]]),YEAR(calls[[#This Row],[Date of Call]])+1)</f>
        <v>2023</v>
      </c>
      <c r="I333" t="str">
        <f>TEXT(calls[[#This Row],[Date of Call]],"DDDD")</f>
        <v>Saturday</v>
      </c>
      <c r="J333" t="str" cm="1">
        <f t="array" ref="J333">_xlfn.IFS(calls[[#This Row],[Duration]]&lt;=10,"Under 10 mins",calls[[#This Row],[Duration]]&lt;=30,"10 to 30 mins",calls[[#This Row],[Duration]]&lt;=60,"30 to 60 mins",calls[[#This Row],[Duration]]&lt;=120,"1 to 2 hours",TRUE,"More than 2 hours")</f>
        <v>Under 10 mins</v>
      </c>
      <c r="K333">
        <f>ROUND(calls[[#This Row],[Satisfaction Rating]],0)</f>
        <v>5</v>
      </c>
    </row>
    <row r="334" spans="1:11" x14ac:dyDescent="0.3">
      <c r="A334" s="1" t="s">
        <v>362</v>
      </c>
      <c r="B334" s="1" t="s">
        <v>63</v>
      </c>
      <c r="C334" s="1">
        <v>157</v>
      </c>
      <c r="D334" s="2" t="s">
        <v>12</v>
      </c>
      <c r="E334" s="3">
        <v>45024</v>
      </c>
      <c r="F334" s="1">
        <v>72</v>
      </c>
      <c r="G334" s="1">
        <v>3.7</v>
      </c>
      <c r="H334" s="4">
        <f>IF(MONTH(calls[[#This Row],[Date of Call]])&lt;=6,YEAR(calls[[#This Row],[Date of Call]]),YEAR(calls[[#This Row],[Date of Call]])+1)</f>
        <v>2023</v>
      </c>
      <c r="I334" t="str">
        <f>TEXT(calls[[#This Row],[Date of Call]],"DDDD")</f>
        <v>Saturday</v>
      </c>
      <c r="J334" t="str" cm="1">
        <f t="array" ref="J334">_xlfn.IFS(calls[[#This Row],[Duration]]&lt;=10,"Under 10 mins",calls[[#This Row],[Duration]]&lt;=30,"10 to 30 mins",calls[[#This Row],[Duration]]&lt;=60,"30 to 60 mins",calls[[#This Row],[Duration]]&lt;=120,"1 to 2 hours",TRUE,"More than 2 hours")</f>
        <v>More than 2 hours</v>
      </c>
      <c r="K334">
        <f>ROUND(calls[[#This Row],[Satisfaction Rating]],0)</f>
        <v>4</v>
      </c>
    </row>
    <row r="335" spans="1:11" x14ac:dyDescent="0.3">
      <c r="A335" s="4" t="s">
        <v>363</v>
      </c>
      <c r="B335" s="4" t="s">
        <v>16</v>
      </c>
      <c r="C335" s="4">
        <v>74</v>
      </c>
      <c r="D335" s="5" t="s">
        <v>17</v>
      </c>
      <c r="E335" s="6">
        <v>45024</v>
      </c>
      <c r="F335" s="4">
        <v>32</v>
      </c>
      <c r="G335" s="4">
        <v>4.8</v>
      </c>
      <c r="H335" s="4">
        <f>IF(MONTH(calls[[#This Row],[Date of Call]])&lt;=6,YEAR(calls[[#This Row],[Date of Call]]),YEAR(calls[[#This Row],[Date of Call]])+1)</f>
        <v>2023</v>
      </c>
      <c r="I335" t="str">
        <f>TEXT(calls[[#This Row],[Date of Call]],"DDDD")</f>
        <v>Saturday</v>
      </c>
      <c r="J335" t="str" cm="1">
        <f t="array" ref="J335">_xlfn.IFS(calls[[#This Row],[Duration]]&lt;=10,"Under 10 mins",calls[[#This Row],[Duration]]&lt;=30,"10 to 30 mins",calls[[#This Row],[Duration]]&lt;=60,"30 to 60 mins",calls[[#This Row],[Duration]]&lt;=120,"1 to 2 hours",TRUE,"More than 2 hours")</f>
        <v>1 to 2 hours</v>
      </c>
      <c r="K335">
        <f>ROUND(calls[[#This Row],[Satisfaction Rating]],0)</f>
        <v>5</v>
      </c>
    </row>
    <row r="336" spans="1:11" x14ac:dyDescent="0.3">
      <c r="A336" s="1" t="s">
        <v>364</v>
      </c>
      <c r="B336" s="1" t="s">
        <v>42</v>
      </c>
      <c r="C336" s="1">
        <v>72</v>
      </c>
      <c r="D336" s="2" t="s">
        <v>27</v>
      </c>
      <c r="E336" s="3">
        <v>45024</v>
      </c>
      <c r="F336" s="1">
        <v>140</v>
      </c>
      <c r="G336" s="1">
        <v>3.2</v>
      </c>
      <c r="H336" s="4">
        <f>IF(MONTH(calls[[#This Row],[Date of Call]])&lt;=6,YEAR(calls[[#This Row],[Date of Call]]),YEAR(calls[[#This Row],[Date of Call]])+1)</f>
        <v>2023</v>
      </c>
      <c r="I336" t="str">
        <f>TEXT(calls[[#This Row],[Date of Call]],"DDDD")</f>
        <v>Saturday</v>
      </c>
      <c r="J336" t="str" cm="1">
        <f t="array" ref="J336">_xlfn.IFS(calls[[#This Row],[Duration]]&lt;=10,"Under 10 mins",calls[[#This Row],[Duration]]&lt;=30,"10 to 30 mins",calls[[#This Row],[Duration]]&lt;=60,"30 to 60 mins",calls[[#This Row],[Duration]]&lt;=120,"1 to 2 hours",TRUE,"More than 2 hours")</f>
        <v>1 to 2 hours</v>
      </c>
      <c r="K336">
        <f>ROUND(calls[[#This Row],[Satisfaction Rating]],0)</f>
        <v>3</v>
      </c>
    </row>
    <row r="337" spans="1:11" x14ac:dyDescent="0.3">
      <c r="A337" s="4" t="s">
        <v>365</v>
      </c>
      <c r="B337" s="4" t="s">
        <v>16</v>
      </c>
      <c r="C337" s="4">
        <v>79</v>
      </c>
      <c r="D337" s="5" t="s">
        <v>17</v>
      </c>
      <c r="E337" s="6">
        <v>45025</v>
      </c>
      <c r="F337" s="4">
        <v>120</v>
      </c>
      <c r="G337" s="4">
        <v>4.9000000000000004</v>
      </c>
      <c r="H337" s="4">
        <f>IF(MONTH(calls[[#This Row],[Date of Call]])&lt;=6,YEAR(calls[[#This Row],[Date of Call]]),YEAR(calls[[#This Row],[Date of Call]])+1)</f>
        <v>2023</v>
      </c>
      <c r="I337" t="str">
        <f>TEXT(calls[[#This Row],[Date of Call]],"DDDD")</f>
        <v>Sunday</v>
      </c>
      <c r="J337" t="str" cm="1">
        <f t="array" ref="J337">_xlfn.IFS(calls[[#This Row],[Duration]]&lt;=10,"Under 10 mins",calls[[#This Row],[Duration]]&lt;=30,"10 to 30 mins",calls[[#This Row],[Duration]]&lt;=60,"30 to 60 mins",calls[[#This Row],[Duration]]&lt;=120,"1 to 2 hours",TRUE,"More than 2 hours")</f>
        <v>1 to 2 hours</v>
      </c>
      <c r="K337">
        <f>ROUND(calls[[#This Row],[Satisfaction Rating]],0)</f>
        <v>5</v>
      </c>
    </row>
    <row r="338" spans="1:11" x14ac:dyDescent="0.3">
      <c r="A338" s="1" t="s">
        <v>366</v>
      </c>
      <c r="B338" s="1" t="s">
        <v>50</v>
      </c>
      <c r="C338" s="1">
        <v>23</v>
      </c>
      <c r="D338" s="2" t="s">
        <v>17</v>
      </c>
      <c r="E338" s="3">
        <v>45025</v>
      </c>
      <c r="F338" s="1">
        <v>86</v>
      </c>
      <c r="G338" s="1">
        <v>2.2000000000000002</v>
      </c>
      <c r="H338" s="4">
        <f>IF(MONTH(calls[[#This Row],[Date of Call]])&lt;=6,YEAR(calls[[#This Row],[Date of Call]]),YEAR(calls[[#This Row],[Date of Call]])+1)</f>
        <v>2023</v>
      </c>
      <c r="I338" t="str">
        <f>TEXT(calls[[#This Row],[Date of Call]],"DDDD")</f>
        <v>Sunday</v>
      </c>
      <c r="J338" t="str" cm="1">
        <f t="array" ref="J338">_xlfn.IFS(calls[[#This Row],[Duration]]&lt;=10,"Under 10 mins",calls[[#This Row],[Duration]]&lt;=30,"10 to 30 mins",calls[[#This Row],[Duration]]&lt;=60,"30 to 60 mins",calls[[#This Row],[Duration]]&lt;=120,"1 to 2 hours",TRUE,"More than 2 hours")</f>
        <v>10 to 30 mins</v>
      </c>
      <c r="K338">
        <f>ROUND(calls[[#This Row],[Satisfaction Rating]],0)</f>
        <v>2</v>
      </c>
    </row>
    <row r="339" spans="1:11" x14ac:dyDescent="0.3">
      <c r="A339" s="4" t="s">
        <v>367</v>
      </c>
      <c r="B339" s="4" t="s">
        <v>14</v>
      </c>
      <c r="C339" s="4">
        <v>69</v>
      </c>
      <c r="D339" s="5" t="s">
        <v>17</v>
      </c>
      <c r="E339" s="6">
        <v>45025</v>
      </c>
      <c r="F339" s="4">
        <v>132</v>
      </c>
      <c r="G339" s="4">
        <v>5</v>
      </c>
      <c r="H339" s="4">
        <f>IF(MONTH(calls[[#This Row],[Date of Call]])&lt;=6,YEAR(calls[[#This Row],[Date of Call]]),YEAR(calls[[#This Row],[Date of Call]])+1)</f>
        <v>2023</v>
      </c>
      <c r="I339" t="str">
        <f>TEXT(calls[[#This Row],[Date of Call]],"DDDD")</f>
        <v>Sunday</v>
      </c>
      <c r="J339" t="str" cm="1">
        <f t="array" ref="J339">_xlfn.IFS(calls[[#This Row],[Duration]]&lt;=10,"Under 10 mins",calls[[#This Row],[Duration]]&lt;=30,"10 to 30 mins",calls[[#This Row],[Duration]]&lt;=60,"30 to 60 mins",calls[[#This Row],[Duration]]&lt;=120,"1 to 2 hours",TRUE,"More than 2 hours")</f>
        <v>1 to 2 hours</v>
      </c>
      <c r="K339">
        <f>ROUND(calls[[#This Row],[Satisfaction Rating]],0)</f>
        <v>5</v>
      </c>
    </row>
    <row r="340" spans="1:11" x14ac:dyDescent="0.3">
      <c r="A340" s="1" t="s">
        <v>368</v>
      </c>
      <c r="B340" s="1" t="s">
        <v>45</v>
      </c>
      <c r="C340" s="1">
        <v>64</v>
      </c>
      <c r="D340" s="2" t="s">
        <v>17</v>
      </c>
      <c r="E340" s="3">
        <v>45025</v>
      </c>
      <c r="F340" s="1">
        <v>80</v>
      </c>
      <c r="G340" s="1">
        <v>3.3</v>
      </c>
      <c r="H340" s="4">
        <f>IF(MONTH(calls[[#This Row],[Date of Call]])&lt;=6,YEAR(calls[[#This Row],[Date of Call]]),YEAR(calls[[#This Row],[Date of Call]])+1)</f>
        <v>2023</v>
      </c>
      <c r="I340" t="str">
        <f>TEXT(calls[[#This Row],[Date of Call]],"DDDD")</f>
        <v>Sunday</v>
      </c>
      <c r="J340" t="str" cm="1">
        <f t="array" ref="J340">_xlfn.IFS(calls[[#This Row],[Duration]]&lt;=10,"Under 10 mins",calls[[#This Row],[Duration]]&lt;=30,"10 to 30 mins",calls[[#This Row],[Duration]]&lt;=60,"30 to 60 mins",calls[[#This Row],[Duration]]&lt;=120,"1 to 2 hours",TRUE,"More than 2 hours")</f>
        <v>1 to 2 hours</v>
      </c>
      <c r="K340">
        <f>ROUND(calls[[#This Row],[Satisfaction Rating]],0)</f>
        <v>3</v>
      </c>
    </row>
    <row r="341" spans="1:11" x14ac:dyDescent="0.3">
      <c r="A341" s="4" t="s">
        <v>369</v>
      </c>
      <c r="B341" s="4" t="s">
        <v>36</v>
      </c>
      <c r="C341" s="4">
        <v>47</v>
      </c>
      <c r="D341" s="5" t="s">
        <v>12</v>
      </c>
      <c r="E341" s="6">
        <v>45025</v>
      </c>
      <c r="F341" s="4">
        <v>132</v>
      </c>
      <c r="G341" s="4">
        <v>3.7</v>
      </c>
      <c r="H341" s="4">
        <f>IF(MONTH(calls[[#This Row],[Date of Call]])&lt;=6,YEAR(calls[[#This Row],[Date of Call]]),YEAR(calls[[#This Row],[Date of Call]])+1)</f>
        <v>2023</v>
      </c>
      <c r="I341" t="str">
        <f>TEXT(calls[[#This Row],[Date of Call]],"DDDD")</f>
        <v>Sunday</v>
      </c>
      <c r="J341" t="str" cm="1">
        <f t="array" ref="J341">_xlfn.IFS(calls[[#This Row],[Duration]]&lt;=10,"Under 10 mins",calls[[#This Row],[Duration]]&lt;=30,"10 to 30 mins",calls[[#This Row],[Duration]]&lt;=60,"30 to 60 mins",calls[[#This Row],[Duration]]&lt;=120,"1 to 2 hours",TRUE,"More than 2 hours")</f>
        <v>30 to 60 mins</v>
      </c>
      <c r="K341">
        <f>ROUND(calls[[#This Row],[Satisfaction Rating]],0)</f>
        <v>4</v>
      </c>
    </row>
    <row r="342" spans="1:11" x14ac:dyDescent="0.3">
      <c r="A342" s="1" t="s">
        <v>370</v>
      </c>
      <c r="B342" s="1" t="s">
        <v>16</v>
      </c>
      <c r="C342" s="1">
        <v>55</v>
      </c>
      <c r="D342" s="2" t="s">
        <v>27</v>
      </c>
      <c r="E342" s="3">
        <v>45025</v>
      </c>
      <c r="F342" s="1">
        <v>27</v>
      </c>
      <c r="G342" s="1">
        <v>3.7</v>
      </c>
      <c r="H342" s="4">
        <f>IF(MONTH(calls[[#This Row],[Date of Call]])&lt;=6,YEAR(calls[[#This Row],[Date of Call]]),YEAR(calls[[#This Row],[Date of Call]])+1)</f>
        <v>2023</v>
      </c>
      <c r="I342" t="str">
        <f>TEXT(calls[[#This Row],[Date of Call]],"DDDD")</f>
        <v>Sunday</v>
      </c>
      <c r="J342" t="str" cm="1">
        <f t="array" ref="J342">_xlfn.IFS(calls[[#This Row],[Duration]]&lt;=10,"Under 10 mins",calls[[#This Row],[Duration]]&lt;=30,"10 to 30 mins",calls[[#This Row],[Duration]]&lt;=60,"30 to 60 mins",calls[[#This Row],[Duration]]&lt;=120,"1 to 2 hours",TRUE,"More than 2 hours")</f>
        <v>30 to 60 mins</v>
      </c>
      <c r="K342">
        <f>ROUND(calls[[#This Row],[Satisfaction Rating]],0)</f>
        <v>4</v>
      </c>
    </row>
    <row r="343" spans="1:11" x14ac:dyDescent="0.3">
      <c r="A343" s="4" t="s">
        <v>371</v>
      </c>
      <c r="B343" s="4" t="s">
        <v>30</v>
      </c>
      <c r="C343" s="4">
        <v>104</v>
      </c>
      <c r="D343" s="5" t="s">
        <v>27</v>
      </c>
      <c r="E343" s="6">
        <v>45026</v>
      </c>
      <c r="F343" s="4">
        <v>68</v>
      </c>
      <c r="G343" s="4">
        <v>3.6</v>
      </c>
      <c r="H343" s="4">
        <f>IF(MONTH(calls[[#This Row],[Date of Call]])&lt;=6,YEAR(calls[[#This Row],[Date of Call]]),YEAR(calls[[#This Row],[Date of Call]])+1)</f>
        <v>2023</v>
      </c>
      <c r="I343" t="str">
        <f>TEXT(calls[[#This Row],[Date of Call]],"DDDD")</f>
        <v>Monday</v>
      </c>
      <c r="J343" t="str" cm="1">
        <f t="array" ref="J343">_xlfn.IFS(calls[[#This Row],[Duration]]&lt;=10,"Under 10 mins",calls[[#This Row],[Duration]]&lt;=30,"10 to 30 mins",calls[[#This Row],[Duration]]&lt;=60,"30 to 60 mins",calls[[#This Row],[Duration]]&lt;=120,"1 to 2 hours",TRUE,"More than 2 hours")</f>
        <v>1 to 2 hours</v>
      </c>
      <c r="K343">
        <f>ROUND(calls[[#This Row],[Satisfaction Rating]],0)</f>
        <v>4</v>
      </c>
    </row>
    <row r="344" spans="1:11" x14ac:dyDescent="0.3">
      <c r="A344" s="1" t="s">
        <v>372</v>
      </c>
      <c r="B344" s="1" t="s">
        <v>36</v>
      </c>
      <c r="C344" s="1">
        <v>116</v>
      </c>
      <c r="D344" s="2" t="s">
        <v>17</v>
      </c>
      <c r="E344" s="3">
        <v>45026</v>
      </c>
      <c r="F344" s="1">
        <v>22</v>
      </c>
      <c r="G344" s="1">
        <v>4.7</v>
      </c>
      <c r="H344" s="4">
        <f>IF(MONTH(calls[[#This Row],[Date of Call]])&lt;=6,YEAR(calls[[#This Row],[Date of Call]]),YEAR(calls[[#This Row],[Date of Call]])+1)</f>
        <v>2023</v>
      </c>
      <c r="I344" t="str">
        <f>TEXT(calls[[#This Row],[Date of Call]],"DDDD")</f>
        <v>Monday</v>
      </c>
      <c r="J344" t="str" cm="1">
        <f t="array" ref="J344">_xlfn.IFS(calls[[#This Row],[Duration]]&lt;=10,"Under 10 mins",calls[[#This Row],[Duration]]&lt;=30,"10 to 30 mins",calls[[#This Row],[Duration]]&lt;=60,"30 to 60 mins",calls[[#This Row],[Duration]]&lt;=120,"1 to 2 hours",TRUE,"More than 2 hours")</f>
        <v>1 to 2 hours</v>
      </c>
      <c r="K344">
        <f>ROUND(calls[[#This Row],[Satisfaction Rating]],0)</f>
        <v>5</v>
      </c>
    </row>
    <row r="345" spans="1:11" x14ac:dyDescent="0.3">
      <c r="A345" s="4" t="s">
        <v>373</v>
      </c>
      <c r="B345" s="4" t="s">
        <v>50</v>
      </c>
      <c r="C345" s="4">
        <v>99</v>
      </c>
      <c r="D345" s="5" t="s">
        <v>27</v>
      </c>
      <c r="E345" s="6">
        <v>45026</v>
      </c>
      <c r="F345" s="4">
        <v>42</v>
      </c>
      <c r="G345" s="4">
        <v>3.1</v>
      </c>
      <c r="H345" s="4">
        <f>IF(MONTH(calls[[#This Row],[Date of Call]])&lt;=6,YEAR(calls[[#This Row],[Date of Call]]),YEAR(calls[[#This Row],[Date of Call]])+1)</f>
        <v>2023</v>
      </c>
      <c r="I345" t="str">
        <f>TEXT(calls[[#This Row],[Date of Call]],"DDDD")</f>
        <v>Monday</v>
      </c>
      <c r="J345" t="str" cm="1">
        <f t="array" ref="J345">_xlfn.IFS(calls[[#This Row],[Duration]]&lt;=10,"Under 10 mins",calls[[#This Row],[Duration]]&lt;=30,"10 to 30 mins",calls[[#This Row],[Duration]]&lt;=60,"30 to 60 mins",calls[[#This Row],[Duration]]&lt;=120,"1 to 2 hours",TRUE,"More than 2 hours")</f>
        <v>1 to 2 hours</v>
      </c>
      <c r="K345">
        <f>ROUND(calls[[#This Row],[Satisfaction Rating]],0)</f>
        <v>3</v>
      </c>
    </row>
    <row r="346" spans="1:11" x14ac:dyDescent="0.3">
      <c r="A346" s="1" t="s">
        <v>374</v>
      </c>
      <c r="B346" s="1" t="s">
        <v>30</v>
      </c>
      <c r="C346" s="1">
        <v>84</v>
      </c>
      <c r="D346" s="2" t="s">
        <v>27</v>
      </c>
      <c r="E346" s="3">
        <v>45027</v>
      </c>
      <c r="F346" s="1">
        <v>38</v>
      </c>
      <c r="G346" s="1">
        <v>3.3</v>
      </c>
      <c r="H346" s="4">
        <f>IF(MONTH(calls[[#This Row],[Date of Call]])&lt;=6,YEAR(calls[[#This Row],[Date of Call]]),YEAR(calls[[#This Row],[Date of Call]])+1)</f>
        <v>2023</v>
      </c>
      <c r="I346" t="str">
        <f>TEXT(calls[[#This Row],[Date of Call]],"DDDD")</f>
        <v>Tuesday</v>
      </c>
      <c r="J346" t="str" cm="1">
        <f t="array" ref="J346">_xlfn.IFS(calls[[#This Row],[Duration]]&lt;=10,"Under 10 mins",calls[[#This Row],[Duration]]&lt;=30,"10 to 30 mins",calls[[#This Row],[Duration]]&lt;=60,"30 to 60 mins",calls[[#This Row],[Duration]]&lt;=120,"1 to 2 hours",TRUE,"More than 2 hours")</f>
        <v>1 to 2 hours</v>
      </c>
      <c r="K346">
        <f>ROUND(calls[[#This Row],[Satisfaction Rating]],0)</f>
        <v>3</v>
      </c>
    </row>
    <row r="347" spans="1:11" x14ac:dyDescent="0.3">
      <c r="A347" s="4" t="s">
        <v>375</v>
      </c>
      <c r="B347" s="4" t="s">
        <v>53</v>
      </c>
      <c r="C347" s="4">
        <v>159</v>
      </c>
      <c r="D347" s="5" t="s">
        <v>27</v>
      </c>
      <c r="E347" s="6">
        <v>45027</v>
      </c>
      <c r="F347" s="4">
        <v>42</v>
      </c>
      <c r="G347" s="4">
        <v>4.5</v>
      </c>
      <c r="H347" s="4">
        <f>IF(MONTH(calls[[#This Row],[Date of Call]])&lt;=6,YEAR(calls[[#This Row],[Date of Call]]),YEAR(calls[[#This Row],[Date of Call]])+1)</f>
        <v>2023</v>
      </c>
      <c r="I347" t="str">
        <f>TEXT(calls[[#This Row],[Date of Call]],"DDDD")</f>
        <v>Tuesday</v>
      </c>
      <c r="J347" t="str" cm="1">
        <f t="array" ref="J347">_xlfn.IFS(calls[[#This Row],[Duration]]&lt;=10,"Under 10 mins",calls[[#This Row],[Duration]]&lt;=30,"10 to 30 mins",calls[[#This Row],[Duration]]&lt;=60,"30 to 60 mins",calls[[#This Row],[Duration]]&lt;=120,"1 to 2 hours",TRUE,"More than 2 hours")</f>
        <v>More than 2 hours</v>
      </c>
      <c r="K347">
        <f>ROUND(calls[[#This Row],[Satisfaction Rating]],0)</f>
        <v>5</v>
      </c>
    </row>
    <row r="348" spans="1:11" x14ac:dyDescent="0.3">
      <c r="A348" s="1" t="s">
        <v>376</v>
      </c>
      <c r="B348" s="1" t="s">
        <v>25</v>
      </c>
      <c r="C348" s="1">
        <v>25</v>
      </c>
      <c r="D348" s="2" t="s">
        <v>12</v>
      </c>
      <c r="E348" s="3">
        <v>45027</v>
      </c>
      <c r="F348" s="1">
        <v>75</v>
      </c>
      <c r="G348" s="1">
        <v>3.9</v>
      </c>
      <c r="H348" s="4">
        <f>IF(MONTH(calls[[#This Row],[Date of Call]])&lt;=6,YEAR(calls[[#This Row],[Date of Call]]),YEAR(calls[[#This Row],[Date of Call]])+1)</f>
        <v>2023</v>
      </c>
      <c r="I348" t="str">
        <f>TEXT(calls[[#This Row],[Date of Call]],"DDDD")</f>
        <v>Tuesday</v>
      </c>
      <c r="J348" t="str" cm="1">
        <f t="array" ref="J348">_xlfn.IFS(calls[[#This Row],[Duration]]&lt;=10,"Under 10 mins",calls[[#This Row],[Duration]]&lt;=30,"10 to 30 mins",calls[[#This Row],[Duration]]&lt;=60,"30 to 60 mins",calls[[#This Row],[Duration]]&lt;=120,"1 to 2 hours",TRUE,"More than 2 hours")</f>
        <v>10 to 30 mins</v>
      </c>
      <c r="K348">
        <f>ROUND(calls[[#This Row],[Satisfaction Rating]],0)</f>
        <v>4</v>
      </c>
    </row>
    <row r="349" spans="1:11" x14ac:dyDescent="0.3">
      <c r="A349" s="4" t="s">
        <v>377</v>
      </c>
      <c r="B349" s="4" t="s">
        <v>53</v>
      </c>
      <c r="C349" s="4">
        <v>53</v>
      </c>
      <c r="D349" s="5" t="s">
        <v>31</v>
      </c>
      <c r="E349" s="6">
        <v>45028</v>
      </c>
      <c r="F349" s="4">
        <v>23</v>
      </c>
      <c r="G349" s="4">
        <v>4.9000000000000004</v>
      </c>
      <c r="H349" s="4">
        <f>IF(MONTH(calls[[#This Row],[Date of Call]])&lt;=6,YEAR(calls[[#This Row],[Date of Call]]),YEAR(calls[[#This Row],[Date of Call]])+1)</f>
        <v>2023</v>
      </c>
      <c r="I349" t="str">
        <f>TEXT(calls[[#This Row],[Date of Call]],"DDDD")</f>
        <v>Wednesday</v>
      </c>
      <c r="J349" t="str" cm="1">
        <f t="array" ref="J349">_xlfn.IFS(calls[[#This Row],[Duration]]&lt;=10,"Under 10 mins",calls[[#This Row],[Duration]]&lt;=30,"10 to 30 mins",calls[[#This Row],[Duration]]&lt;=60,"30 to 60 mins",calls[[#This Row],[Duration]]&lt;=120,"1 to 2 hours",TRUE,"More than 2 hours")</f>
        <v>30 to 60 mins</v>
      </c>
      <c r="K349">
        <f>ROUND(calls[[#This Row],[Satisfaction Rating]],0)</f>
        <v>5</v>
      </c>
    </row>
    <row r="350" spans="1:11" x14ac:dyDescent="0.3">
      <c r="A350" s="1" t="s">
        <v>378</v>
      </c>
      <c r="B350" s="1" t="s">
        <v>53</v>
      </c>
      <c r="C350" s="1">
        <v>89</v>
      </c>
      <c r="D350" s="2" t="s">
        <v>12</v>
      </c>
      <c r="E350" s="3">
        <v>45028</v>
      </c>
      <c r="F350" s="1">
        <v>200</v>
      </c>
      <c r="G350" s="1">
        <v>4.8</v>
      </c>
      <c r="H350" s="4">
        <f>IF(MONTH(calls[[#This Row],[Date of Call]])&lt;=6,YEAR(calls[[#This Row],[Date of Call]]),YEAR(calls[[#This Row],[Date of Call]])+1)</f>
        <v>2023</v>
      </c>
      <c r="I350" t="str">
        <f>TEXT(calls[[#This Row],[Date of Call]],"DDDD")</f>
        <v>Wednesday</v>
      </c>
      <c r="J350" t="str" cm="1">
        <f t="array" ref="J350">_xlfn.IFS(calls[[#This Row],[Duration]]&lt;=10,"Under 10 mins",calls[[#This Row],[Duration]]&lt;=30,"10 to 30 mins",calls[[#This Row],[Duration]]&lt;=60,"30 to 60 mins",calls[[#This Row],[Duration]]&lt;=120,"1 to 2 hours",TRUE,"More than 2 hours")</f>
        <v>1 to 2 hours</v>
      </c>
      <c r="K350">
        <f>ROUND(calls[[#This Row],[Satisfaction Rating]],0)</f>
        <v>5</v>
      </c>
    </row>
    <row r="351" spans="1:11" x14ac:dyDescent="0.3">
      <c r="A351" s="4" t="s">
        <v>379</v>
      </c>
      <c r="B351" s="4" t="s">
        <v>19</v>
      </c>
      <c r="C351" s="4">
        <v>73</v>
      </c>
      <c r="D351" s="5" t="s">
        <v>17</v>
      </c>
      <c r="E351" s="6">
        <v>45029</v>
      </c>
      <c r="F351" s="4">
        <v>45</v>
      </c>
      <c r="G351" s="4">
        <v>3.6</v>
      </c>
      <c r="H351" s="4">
        <f>IF(MONTH(calls[[#This Row],[Date of Call]])&lt;=6,YEAR(calls[[#This Row],[Date of Call]]),YEAR(calls[[#This Row],[Date of Call]])+1)</f>
        <v>2023</v>
      </c>
      <c r="I351" t="str">
        <f>TEXT(calls[[#This Row],[Date of Call]],"DDDD")</f>
        <v>Thursday</v>
      </c>
      <c r="J351" t="str" cm="1">
        <f t="array" ref="J351">_xlfn.IFS(calls[[#This Row],[Duration]]&lt;=10,"Under 10 mins",calls[[#This Row],[Duration]]&lt;=30,"10 to 30 mins",calls[[#This Row],[Duration]]&lt;=60,"30 to 60 mins",calls[[#This Row],[Duration]]&lt;=120,"1 to 2 hours",TRUE,"More than 2 hours")</f>
        <v>1 to 2 hours</v>
      </c>
      <c r="K351">
        <f>ROUND(calls[[#This Row],[Satisfaction Rating]],0)</f>
        <v>4</v>
      </c>
    </row>
    <row r="352" spans="1:11" x14ac:dyDescent="0.3">
      <c r="A352" s="1" t="s">
        <v>380</v>
      </c>
      <c r="B352" s="1" t="s">
        <v>50</v>
      </c>
      <c r="C352" s="1">
        <v>50</v>
      </c>
      <c r="D352" s="2" t="s">
        <v>17</v>
      </c>
      <c r="E352" s="3">
        <v>45029</v>
      </c>
      <c r="F352" s="1">
        <v>105</v>
      </c>
      <c r="G352" s="1">
        <v>3.5</v>
      </c>
      <c r="H352" s="4">
        <f>IF(MONTH(calls[[#This Row],[Date of Call]])&lt;=6,YEAR(calls[[#This Row],[Date of Call]]),YEAR(calls[[#This Row],[Date of Call]])+1)</f>
        <v>2023</v>
      </c>
      <c r="I352" t="str">
        <f>TEXT(calls[[#This Row],[Date of Call]],"DDDD")</f>
        <v>Thursday</v>
      </c>
      <c r="J352" t="str" cm="1">
        <f t="array" ref="J352">_xlfn.IFS(calls[[#This Row],[Duration]]&lt;=10,"Under 10 mins",calls[[#This Row],[Duration]]&lt;=30,"10 to 30 mins",calls[[#This Row],[Duration]]&lt;=60,"30 to 60 mins",calls[[#This Row],[Duration]]&lt;=120,"1 to 2 hours",TRUE,"More than 2 hours")</f>
        <v>30 to 60 mins</v>
      </c>
      <c r="K352">
        <f>ROUND(calls[[#This Row],[Satisfaction Rating]],0)</f>
        <v>4</v>
      </c>
    </row>
    <row r="353" spans="1:11" x14ac:dyDescent="0.3">
      <c r="A353" s="4" t="s">
        <v>381</v>
      </c>
      <c r="B353" s="4" t="s">
        <v>21</v>
      </c>
      <c r="C353" s="4">
        <v>98</v>
      </c>
      <c r="D353" s="5" t="s">
        <v>17</v>
      </c>
      <c r="E353" s="6">
        <v>45029</v>
      </c>
      <c r="F353" s="4">
        <v>22</v>
      </c>
      <c r="G353" s="4">
        <v>3.8</v>
      </c>
      <c r="H353" s="4">
        <f>IF(MONTH(calls[[#This Row],[Date of Call]])&lt;=6,YEAR(calls[[#This Row],[Date of Call]]),YEAR(calls[[#This Row],[Date of Call]])+1)</f>
        <v>2023</v>
      </c>
      <c r="I353" t="str">
        <f>TEXT(calls[[#This Row],[Date of Call]],"DDDD")</f>
        <v>Thursday</v>
      </c>
      <c r="J353" t="str" cm="1">
        <f t="array" ref="J353">_xlfn.IFS(calls[[#This Row],[Duration]]&lt;=10,"Under 10 mins",calls[[#This Row],[Duration]]&lt;=30,"10 to 30 mins",calls[[#This Row],[Duration]]&lt;=60,"30 to 60 mins",calls[[#This Row],[Duration]]&lt;=120,"1 to 2 hours",TRUE,"More than 2 hours")</f>
        <v>1 to 2 hours</v>
      </c>
      <c r="K353">
        <f>ROUND(calls[[#This Row],[Satisfaction Rating]],0)</f>
        <v>4</v>
      </c>
    </row>
    <row r="354" spans="1:11" x14ac:dyDescent="0.3">
      <c r="A354" s="1" t="s">
        <v>382</v>
      </c>
      <c r="B354" s="1" t="s">
        <v>34</v>
      </c>
      <c r="C354" s="1">
        <v>114</v>
      </c>
      <c r="D354" s="2" t="s">
        <v>27</v>
      </c>
      <c r="E354" s="3">
        <v>45030</v>
      </c>
      <c r="F354" s="1">
        <v>126</v>
      </c>
      <c r="G354" s="1">
        <v>4.4000000000000004</v>
      </c>
      <c r="H354" s="4">
        <f>IF(MONTH(calls[[#This Row],[Date of Call]])&lt;=6,YEAR(calls[[#This Row],[Date of Call]]),YEAR(calls[[#This Row],[Date of Call]])+1)</f>
        <v>2023</v>
      </c>
      <c r="I354" t="str">
        <f>TEXT(calls[[#This Row],[Date of Call]],"DDDD")</f>
        <v>Friday</v>
      </c>
      <c r="J354" t="str" cm="1">
        <f t="array" ref="J354">_xlfn.IFS(calls[[#This Row],[Duration]]&lt;=10,"Under 10 mins",calls[[#This Row],[Duration]]&lt;=30,"10 to 30 mins",calls[[#This Row],[Duration]]&lt;=60,"30 to 60 mins",calls[[#This Row],[Duration]]&lt;=120,"1 to 2 hours",TRUE,"More than 2 hours")</f>
        <v>1 to 2 hours</v>
      </c>
      <c r="K354">
        <f>ROUND(calls[[#This Row],[Satisfaction Rating]],0)</f>
        <v>4</v>
      </c>
    </row>
    <row r="355" spans="1:11" x14ac:dyDescent="0.3">
      <c r="A355" s="4" t="s">
        <v>383</v>
      </c>
      <c r="B355" s="4" t="s">
        <v>45</v>
      </c>
      <c r="C355" s="4">
        <v>67</v>
      </c>
      <c r="D355" s="5" t="s">
        <v>27</v>
      </c>
      <c r="E355" s="6">
        <v>45030</v>
      </c>
      <c r="F355" s="4">
        <v>35</v>
      </c>
      <c r="G355" s="4">
        <v>3</v>
      </c>
      <c r="H355" s="4">
        <f>IF(MONTH(calls[[#This Row],[Date of Call]])&lt;=6,YEAR(calls[[#This Row],[Date of Call]]),YEAR(calls[[#This Row],[Date of Call]])+1)</f>
        <v>2023</v>
      </c>
      <c r="I355" t="str">
        <f>TEXT(calls[[#This Row],[Date of Call]],"DDDD")</f>
        <v>Friday</v>
      </c>
      <c r="J355" t="str" cm="1">
        <f t="array" ref="J355">_xlfn.IFS(calls[[#This Row],[Duration]]&lt;=10,"Under 10 mins",calls[[#This Row],[Duration]]&lt;=30,"10 to 30 mins",calls[[#This Row],[Duration]]&lt;=60,"30 to 60 mins",calls[[#This Row],[Duration]]&lt;=120,"1 to 2 hours",TRUE,"More than 2 hours")</f>
        <v>1 to 2 hours</v>
      </c>
      <c r="K355">
        <f>ROUND(calls[[#This Row],[Satisfaction Rating]],0)</f>
        <v>3</v>
      </c>
    </row>
    <row r="356" spans="1:11" x14ac:dyDescent="0.3">
      <c r="A356" s="1" t="s">
        <v>384</v>
      </c>
      <c r="B356" s="1" t="s">
        <v>16</v>
      </c>
      <c r="C356" s="1">
        <v>91</v>
      </c>
      <c r="D356" s="2" t="s">
        <v>17</v>
      </c>
      <c r="E356" s="3">
        <v>45030</v>
      </c>
      <c r="F356" s="1">
        <v>84</v>
      </c>
      <c r="G356" s="1">
        <v>4.5</v>
      </c>
      <c r="H356" s="4">
        <f>IF(MONTH(calls[[#This Row],[Date of Call]])&lt;=6,YEAR(calls[[#This Row],[Date of Call]]),YEAR(calls[[#This Row],[Date of Call]])+1)</f>
        <v>2023</v>
      </c>
      <c r="I356" t="str">
        <f>TEXT(calls[[#This Row],[Date of Call]],"DDDD")</f>
        <v>Friday</v>
      </c>
      <c r="J356" t="str" cm="1">
        <f t="array" ref="J356">_xlfn.IFS(calls[[#This Row],[Duration]]&lt;=10,"Under 10 mins",calls[[#This Row],[Duration]]&lt;=30,"10 to 30 mins",calls[[#This Row],[Duration]]&lt;=60,"30 to 60 mins",calls[[#This Row],[Duration]]&lt;=120,"1 to 2 hours",TRUE,"More than 2 hours")</f>
        <v>1 to 2 hours</v>
      </c>
      <c r="K356">
        <f>ROUND(calls[[#This Row],[Satisfaction Rating]],0)</f>
        <v>5</v>
      </c>
    </row>
    <row r="357" spans="1:11" x14ac:dyDescent="0.3">
      <c r="A357" s="4" t="s">
        <v>385</v>
      </c>
      <c r="B357" s="4" t="s">
        <v>83</v>
      </c>
      <c r="C357" s="4">
        <v>67</v>
      </c>
      <c r="D357" s="5" t="s">
        <v>17</v>
      </c>
      <c r="E357" s="6">
        <v>45031</v>
      </c>
      <c r="F357" s="4">
        <v>172</v>
      </c>
      <c r="G357" s="4">
        <v>4.5</v>
      </c>
      <c r="H357" s="4">
        <f>IF(MONTH(calls[[#This Row],[Date of Call]])&lt;=6,YEAR(calls[[#This Row],[Date of Call]]),YEAR(calls[[#This Row],[Date of Call]])+1)</f>
        <v>2023</v>
      </c>
      <c r="I357" t="str">
        <f>TEXT(calls[[#This Row],[Date of Call]],"DDDD")</f>
        <v>Saturday</v>
      </c>
      <c r="J357" t="str" cm="1">
        <f t="array" ref="J357">_xlfn.IFS(calls[[#This Row],[Duration]]&lt;=10,"Under 10 mins",calls[[#This Row],[Duration]]&lt;=30,"10 to 30 mins",calls[[#This Row],[Duration]]&lt;=60,"30 to 60 mins",calls[[#This Row],[Duration]]&lt;=120,"1 to 2 hours",TRUE,"More than 2 hours")</f>
        <v>1 to 2 hours</v>
      </c>
      <c r="K357">
        <f>ROUND(calls[[#This Row],[Satisfaction Rating]],0)</f>
        <v>5</v>
      </c>
    </row>
    <row r="358" spans="1:11" x14ac:dyDescent="0.3">
      <c r="A358" s="1" t="s">
        <v>386</v>
      </c>
      <c r="B358" s="1" t="s">
        <v>34</v>
      </c>
      <c r="C358" s="1">
        <v>139</v>
      </c>
      <c r="D358" s="2" t="s">
        <v>12</v>
      </c>
      <c r="E358" s="3">
        <v>45031</v>
      </c>
      <c r="F358" s="1">
        <v>114</v>
      </c>
      <c r="G358" s="1">
        <v>4</v>
      </c>
      <c r="H358" s="4">
        <f>IF(MONTH(calls[[#This Row],[Date of Call]])&lt;=6,YEAR(calls[[#This Row],[Date of Call]]),YEAR(calls[[#This Row],[Date of Call]])+1)</f>
        <v>2023</v>
      </c>
      <c r="I358" t="str">
        <f>TEXT(calls[[#This Row],[Date of Call]],"DDDD")</f>
        <v>Saturday</v>
      </c>
      <c r="J358" t="str" cm="1">
        <f t="array" ref="J358">_xlfn.IFS(calls[[#This Row],[Duration]]&lt;=10,"Under 10 mins",calls[[#This Row],[Duration]]&lt;=30,"10 to 30 mins",calls[[#This Row],[Duration]]&lt;=60,"30 to 60 mins",calls[[#This Row],[Duration]]&lt;=120,"1 to 2 hours",TRUE,"More than 2 hours")</f>
        <v>More than 2 hours</v>
      </c>
      <c r="K358">
        <f>ROUND(calls[[#This Row],[Satisfaction Rating]],0)</f>
        <v>4</v>
      </c>
    </row>
    <row r="359" spans="1:11" x14ac:dyDescent="0.3">
      <c r="A359" s="4" t="s">
        <v>387</v>
      </c>
      <c r="B359" s="4" t="s">
        <v>83</v>
      </c>
      <c r="C359" s="4">
        <v>102</v>
      </c>
      <c r="D359" s="5" t="s">
        <v>12</v>
      </c>
      <c r="E359" s="6">
        <v>45031</v>
      </c>
      <c r="F359" s="4">
        <v>60</v>
      </c>
      <c r="G359" s="4">
        <v>3.8</v>
      </c>
      <c r="H359" s="4">
        <f>IF(MONTH(calls[[#This Row],[Date of Call]])&lt;=6,YEAR(calls[[#This Row],[Date of Call]]),YEAR(calls[[#This Row],[Date of Call]])+1)</f>
        <v>2023</v>
      </c>
      <c r="I359" t="str">
        <f>TEXT(calls[[#This Row],[Date of Call]],"DDDD")</f>
        <v>Saturday</v>
      </c>
      <c r="J359" t="str" cm="1">
        <f t="array" ref="J359">_xlfn.IFS(calls[[#This Row],[Duration]]&lt;=10,"Under 10 mins",calls[[#This Row],[Duration]]&lt;=30,"10 to 30 mins",calls[[#This Row],[Duration]]&lt;=60,"30 to 60 mins",calls[[#This Row],[Duration]]&lt;=120,"1 to 2 hours",TRUE,"More than 2 hours")</f>
        <v>1 to 2 hours</v>
      </c>
      <c r="K359">
        <f>ROUND(calls[[#This Row],[Satisfaction Rating]],0)</f>
        <v>4</v>
      </c>
    </row>
    <row r="360" spans="1:11" x14ac:dyDescent="0.3">
      <c r="A360" s="1" t="s">
        <v>388</v>
      </c>
      <c r="B360" s="1" t="s">
        <v>63</v>
      </c>
      <c r="C360" s="1">
        <v>108</v>
      </c>
      <c r="D360" s="2" t="s">
        <v>22</v>
      </c>
      <c r="E360" s="3">
        <v>45031</v>
      </c>
      <c r="F360" s="1">
        <v>26</v>
      </c>
      <c r="G360" s="1">
        <v>3.3</v>
      </c>
      <c r="H360" s="4">
        <f>IF(MONTH(calls[[#This Row],[Date of Call]])&lt;=6,YEAR(calls[[#This Row],[Date of Call]]),YEAR(calls[[#This Row],[Date of Call]])+1)</f>
        <v>2023</v>
      </c>
      <c r="I360" t="str">
        <f>TEXT(calls[[#This Row],[Date of Call]],"DDDD")</f>
        <v>Saturday</v>
      </c>
      <c r="J360" t="str" cm="1">
        <f t="array" ref="J360">_xlfn.IFS(calls[[#This Row],[Duration]]&lt;=10,"Under 10 mins",calls[[#This Row],[Duration]]&lt;=30,"10 to 30 mins",calls[[#This Row],[Duration]]&lt;=60,"30 to 60 mins",calls[[#This Row],[Duration]]&lt;=120,"1 to 2 hours",TRUE,"More than 2 hours")</f>
        <v>1 to 2 hours</v>
      </c>
      <c r="K360">
        <f>ROUND(calls[[#This Row],[Satisfaction Rating]],0)</f>
        <v>3</v>
      </c>
    </row>
    <row r="361" spans="1:11" x14ac:dyDescent="0.3">
      <c r="A361" s="4" t="s">
        <v>389</v>
      </c>
      <c r="B361" s="4" t="s">
        <v>25</v>
      </c>
      <c r="C361" s="4">
        <v>66</v>
      </c>
      <c r="D361" s="5" t="s">
        <v>17</v>
      </c>
      <c r="E361" s="6">
        <v>45031</v>
      </c>
      <c r="F361" s="4">
        <v>210</v>
      </c>
      <c r="G361" s="4">
        <v>4.3</v>
      </c>
      <c r="H361" s="4">
        <f>IF(MONTH(calls[[#This Row],[Date of Call]])&lt;=6,YEAR(calls[[#This Row],[Date of Call]]),YEAR(calls[[#This Row],[Date of Call]])+1)</f>
        <v>2023</v>
      </c>
      <c r="I361" t="str">
        <f>TEXT(calls[[#This Row],[Date of Call]],"DDDD")</f>
        <v>Saturday</v>
      </c>
      <c r="J361" t="str" cm="1">
        <f t="array" ref="J361">_xlfn.IFS(calls[[#This Row],[Duration]]&lt;=10,"Under 10 mins",calls[[#This Row],[Duration]]&lt;=30,"10 to 30 mins",calls[[#This Row],[Duration]]&lt;=60,"30 to 60 mins",calls[[#This Row],[Duration]]&lt;=120,"1 to 2 hours",TRUE,"More than 2 hours")</f>
        <v>1 to 2 hours</v>
      </c>
      <c r="K361">
        <f>ROUND(calls[[#This Row],[Satisfaction Rating]],0)</f>
        <v>4</v>
      </c>
    </row>
    <row r="362" spans="1:11" x14ac:dyDescent="0.3">
      <c r="A362" s="1" t="s">
        <v>390</v>
      </c>
      <c r="B362" s="1" t="s">
        <v>42</v>
      </c>
      <c r="C362" s="1">
        <v>85</v>
      </c>
      <c r="D362" s="2" t="s">
        <v>12</v>
      </c>
      <c r="E362" s="3">
        <v>45031</v>
      </c>
      <c r="F362" s="1">
        <v>129</v>
      </c>
      <c r="G362" s="1">
        <v>4.2</v>
      </c>
      <c r="H362" s="4">
        <f>IF(MONTH(calls[[#This Row],[Date of Call]])&lt;=6,YEAR(calls[[#This Row],[Date of Call]]),YEAR(calls[[#This Row],[Date of Call]])+1)</f>
        <v>2023</v>
      </c>
      <c r="I362" t="str">
        <f>TEXT(calls[[#This Row],[Date of Call]],"DDDD")</f>
        <v>Saturday</v>
      </c>
      <c r="J362" t="str" cm="1">
        <f t="array" ref="J362">_xlfn.IFS(calls[[#This Row],[Duration]]&lt;=10,"Under 10 mins",calls[[#This Row],[Duration]]&lt;=30,"10 to 30 mins",calls[[#This Row],[Duration]]&lt;=60,"30 to 60 mins",calls[[#This Row],[Duration]]&lt;=120,"1 to 2 hours",TRUE,"More than 2 hours")</f>
        <v>1 to 2 hours</v>
      </c>
      <c r="K362">
        <f>ROUND(calls[[#This Row],[Satisfaction Rating]],0)</f>
        <v>4</v>
      </c>
    </row>
    <row r="363" spans="1:11" x14ac:dyDescent="0.3">
      <c r="A363" s="4" t="s">
        <v>391</v>
      </c>
      <c r="B363" s="4" t="s">
        <v>45</v>
      </c>
      <c r="C363" s="4">
        <v>55</v>
      </c>
      <c r="D363" s="5" t="s">
        <v>22</v>
      </c>
      <c r="E363" s="6">
        <v>45031</v>
      </c>
      <c r="F363" s="4">
        <v>215</v>
      </c>
      <c r="G363" s="4">
        <v>4.3</v>
      </c>
      <c r="H363" s="4">
        <f>IF(MONTH(calls[[#This Row],[Date of Call]])&lt;=6,YEAR(calls[[#This Row],[Date of Call]]),YEAR(calls[[#This Row],[Date of Call]])+1)</f>
        <v>2023</v>
      </c>
      <c r="I363" t="str">
        <f>TEXT(calls[[#This Row],[Date of Call]],"DDDD")</f>
        <v>Saturday</v>
      </c>
      <c r="J363" t="str" cm="1">
        <f t="array" ref="J363">_xlfn.IFS(calls[[#This Row],[Duration]]&lt;=10,"Under 10 mins",calls[[#This Row],[Duration]]&lt;=30,"10 to 30 mins",calls[[#This Row],[Duration]]&lt;=60,"30 to 60 mins",calls[[#This Row],[Duration]]&lt;=120,"1 to 2 hours",TRUE,"More than 2 hours")</f>
        <v>30 to 60 mins</v>
      </c>
      <c r="K363">
        <f>ROUND(calls[[#This Row],[Satisfaction Rating]],0)</f>
        <v>4</v>
      </c>
    </row>
    <row r="364" spans="1:11" x14ac:dyDescent="0.3">
      <c r="A364" s="1" t="s">
        <v>392</v>
      </c>
      <c r="B364" s="1" t="s">
        <v>63</v>
      </c>
      <c r="C364" s="1">
        <v>17</v>
      </c>
      <c r="D364" s="2" t="s">
        <v>31</v>
      </c>
      <c r="E364" s="3">
        <v>45031</v>
      </c>
      <c r="F364" s="1">
        <v>69</v>
      </c>
      <c r="G364" s="1">
        <v>4.5999999999999996</v>
      </c>
      <c r="H364" s="4">
        <f>IF(MONTH(calls[[#This Row],[Date of Call]])&lt;=6,YEAR(calls[[#This Row],[Date of Call]]),YEAR(calls[[#This Row],[Date of Call]])+1)</f>
        <v>2023</v>
      </c>
      <c r="I364" t="str">
        <f>TEXT(calls[[#This Row],[Date of Call]],"DDDD")</f>
        <v>Saturday</v>
      </c>
      <c r="J364" t="str" cm="1">
        <f t="array" ref="J364">_xlfn.IFS(calls[[#This Row],[Duration]]&lt;=10,"Under 10 mins",calls[[#This Row],[Duration]]&lt;=30,"10 to 30 mins",calls[[#This Row],[Duration]]&lt;=60,"30 to 60 mins",calls[[#This Row],[Duration]]&lt;=120,"1 to 2 hours",TRUE,"More than 2 hours")</f>
        <v>10 to 30 mins</v>
      </c>
      <c r="K364">
        <f>ROUND(calls[[#This Row],[Satisfaction Rating]],0)</f>
        <v>5</v>
      </c>
    </row>
    <row r="365" spans="1:11" x14ac:dyDescent="0.3">
      <c r="A365" s="4" t="s">
        <v>393</v>
      </c>
      <c r="B365" s="4" t="s">
        <v>45</v>
      </c>
      <c r="C365" s="4">
        <v>128</v>
      </c>
      <c r="D365" s="5" t="s">
        <v>31</v>
      </c>
      <c r="E365" s="6">
        <v>45031</v>
      </c>
      <c r="F365" s="4">
        <v>140</v>
      </c>
      <c r="G365" s="4">
        <v>3</v>
      </c>
      <c r="H365" s="4">
        <f>IF(MONTH(calls[[#This Row],[Date of Call]])&lt;=6,YEAR(calls[[#This Row],[Date of Call]]),YEAR(calls[[#This Row],[Date of Call]])+1)</f>
        <v>2023</v>
      </c>
      <c r="I365" t="str">
        <f>TEXT(calls[[#This Row],[Date of Call]],"DDDD")</f>
        <v>Saturday</v>
      </c>
      <c r="J365" t="str" cm="1">
        <f t="array" ref="J365">_xlfn.IFS(calls[[#This Row],[Duration]]&lt;=10,"Under 10 mins",calls[[#This Row],[Duration]]&lt;=30,"10 to 30 mins",calls[[#This Row],[Duration]]&lt;=60,"30 to 60 mins",calls[[#This Row],[Duration]]&lt;=120,"1 to 2 hours",TRUE,"More than 2 hours")</f>
        <v>More than 2 hours</v>
      </c>
      <c r="K365">
        <f>ROUND(calls[[#This Row],[Satisfaction Rating]],0)</f>
        <v>3</v>
      </c>
    </row>
    <row r="366" spans="1:11" x14ac:dyDescent="0.3">
      <c r="A366" s="1" t="s">
        <v>394</v>
      </c>
      <c r="B366" s="1" t="s">
        <v>50</v>
      </c>
      <c r="C366" s="1">
        <v>45</v>
      </c>
      <c r="D366" s="2" t="s">
        <v>22</v>
      </c>
      <c r="E366" s="3">
        <v>45032</v>
      </c>
      <c r="F366" s="1">
        <v>156</v>
      </c>
      <c r="G366" s="1">
        <v>2.7</v>
      </c>
      <c r="H366" s="4">
        <f>IF(MONTH(calls[[#This Row],[Date of Call]])&lt;=6,YEAR(calls[[#This Row],[Date of Call]]),YEAR(calls[[#This Row],[Date of Call]])+1)</f>
        <v>2023</v>
      </c>
      <c r="I366" t="str">
        <f>TEXT(calls[[#This Row],[Date of Call]],"DDDD")</f>
        <v>Sunday</v>
      </c>
      <c r="J366" t="str" cm="1">
        <f t="array" ref="J366">_xlfn.IFS(calls[[#This Row],[Duration]]&lt;=10,"Under 10 mins",calls[[#This Row],[Duration]]&lt;=30,"10 to 30 mins",calls[[#This Row],[Duration]]&lt;=60,"30 to 60 mins",calls[[#This Row],[Duration]]&lt;=120,"1 to 2 hours",TRUE,"More than 2 hours")</f>
        <v>30 to 60 mins</v>
      </c>
      <c r="K366">
        <f>ROUND(calls[[#This Row],[Satisfaction Rating]],0)</f>
        <v>3</v>
      </c>
    </row>
    <row r="367" spans="1:11" x14ac:dyDescent="0.3">
      <c r="A367" s="4" t="s">
        <v>395</v>
      </c>
      <c r="B367" s="4" t="s">
        <v>63</v>
      </c>
      <c r="C367" s="4">
        <v>41</v>
      </c>
      <c r="D367" s="5" t="s">
        <v>31</v>
      </c>
      <c r="E367" s="6">
        <v>45032</v>
      </c>
      <c r="F367" s="4">
        <v>164</v>
      </c>
      <c r="G367" s="4">
        <v>3.1</v>
      </c>
      <c r="H367" s="4">
        <f>IF(MONTH(calls[[#This Row],[Date of Call]])&lt;=6,YEAR(calls[[#This Row],[Date of Call]]),YEAR(calls[[#This Row],[Date of Call]])+1)</f>
        <v>2023</v>
      </c>
      <c r="I367" t="str">
        <f>TEXT(calls[[#This Row],[Date of Call]],"DDDD")</f>
        <v>Sunday</v>
      </c>
      <c r="J367" t="str" cm="1">
        <f t="array" ref="J367">_xlfn.IFS(calls[[#This Row],[Duration]]&lt;=10,"Under 10 mins",calls[[#This Row],[Duration]]&lt;=30,"10 to 30 mins",calls[[#This Row],[Duration]]&lt;=60,"30 to 60 mins",calls[[#This Row],[Duration]]&lt;=120,"1 to 2 hours",TRUE,"More than 2 hours")</f>
        <v>30 to 60 mins</v>
      </c>
      <c r="K367">
        <f>ROUND(calls[[#This Row],[Satisfaction Rating]],0)</f>
        <v>3</v>
      </c>
    </row>
    <row r="368" spans="1:11" x14ac:dyDescent="0.3">
      <c r="A368" s="1" t="s">
        <v>396</v>
      </c>
      <c r="B368" s="1" t="s">
        <v>36</v>
      </c>
      <c r="C368" s="1">
        <v>49</v>
      </c>
      <c r="D368" s="2" t="s">
        <v>31</v>
      </c>
      <c r="E368" s="3">
        <v>45032</v>
      </c>
      <c r="F368" s="1">
        <v>195</v>
      </c>
      <c r="G368" s="1">
        <v>2.6</v>
      </c>
      <c r="H368" s="4">
        <f>IF(MONTH(calls[[#This Row],[Date of Call]])&lt;=6,YEAR(calls[[#This Row],[Date of Call]]),YEAR(calls[[#This Row],[Date of Call]])+1)</f>
        <v>2023</v>
      </c>
      <c r="I368" t="str">
        <f>TEXT(calls[[#This Row],[Date of Call]],"DDDD")</f>
        <v>Sunday</v>
      </c>
      <c r="J368" t="str" cm="1">
        <f t="array" ref="J368">_xlfn.IFS(calls[[#This Row],[Duration]]&lt;=10,"Under 10 mins",calls[[#This Row],[Duration]]&lt;=30,"10 to 30 mins",calls[[#This Row],[Duration]]&lt;=60,"30 to 60 mins",calls[[#This Row],[Duration]]&lt;=120,"1 to 2 hours",TRUE,"More than 2 hours")</f>
        <v>30 to 60 mins</v>
      </c>
      <c r="K368">
        <f>ROUND(calls[[#This Row],[Satisfaction Rating]],0)</f>
        <v>3</v>
      </c>
    </row>
    <row r="369" spans="1:11" x14ac:dyDescent="0.3">
      <c r="A369" s="4" t="s">
        <v>397</v>
      </c>
      <c r="B369" s="4" t="s">
        <v>14</v>
      </c>
      <c r="C369" s="4">
        <v>21</v>
      </c>
      <c r="D369" s="5" t="s">
        <v>27</v>
      </c>
      <c r="E369" s="6">
        <v>45032</v>
      </c>
      <c r="F369" s="4">
        <v>74</v>
      </c>
      <c r="G369" s="4">
        <v>4.5999999999999996</v>
      </c>
      <c r="H369" s="4">
        <f>IF(MONTH(calls[[#This Row],[Date of Call]])&lt;=6,YEAR(calls[[#This Row],[Date of Call]]),YEAR(calls[[#This Row],[Date of Call]])+1)</f>
        <v>2023</v>
      </c>
      <c r="I369" t="str">
        <f>TEXT(calls[[#This Row],[Date of Call]],"DDDD")</f>
        <v>Sunday</v>
      </c>
      <c r="J369" t="str" cm="1">
        <f t="array" ref="J369">_xlfn.IFS(calls[[#This Row],[Duration]]&lt;=10,"Under 10 mins",calls[[#This Row],[Duration]]&lt;=30,"10 to 30 mins",calls[[#This Row],[Duration]]&lt;=60,"30 to 60 mins",calls[[#This Row],[Duration]]&lt;=120,"1 to 2 hours",TRUE,"More than 2 hours")</f>
        <v>10 to 30 mins</v>
      </c>
      <c r="K369">
        <f>ROUND(calls[[#This Row],[Satisfaction Rating]],0)</f>
        <v>5</v>
      </c>
    </row>
    <row r="370" spans="1:11" x14ac:dyDescent="0.3">
      <c r="A370" s="1" t="s">
        <v>398</v>
      </c>
      <c r="B370" s="1" t="s">
        <v>53</v>
      </c>
      <c r="C370" s="1">
        <v>133</v>
      </c>
      <c r="D370" s="2" t="s">
        <v>22</v>
      </c>
      <c r="E370" s="3">
        <v>45032</v>
      </c>
      <c r="F370" s="1">
        <v>100</v>
      </c>
      <c r="G370" s="1">
        <v>4</v>
      </c>
      <c r="H370" s="4">
        <f>IF(MONTH(calls[[#This Row],[Date of Call]])&lt;=6,YEAR(calls[[#This Row],[Date of Call]]),YEAR(calls[[#This Row],[Date of Call]])+1)</f>
        <v>2023</v>
      </c>
      <c r="I370" t="str">
        <f>TEXT(calls[[#This Row],[Date of Call]],"DDDD")</f>
        <v>Sunday</v>
      </c>
      <c r="J370" t="str" cm="1">
        <f t="array" ref="J370">_xlfn.IFS(calls[[#This Row],[Duration]]&lt;=10,"Under 10 mins",calls[[#This Row],[Duration]]&lt;=30,"10 to 30 mins",calls[[#This Row],[Duration]]&lt;=60,"30 to 60 mins",calls[[#This Row],[Duration]]&lt;=120,"1 to 2 hours",TRUE,"More than 2 hours")</f>
        <v>More than 2 hours</v>
      </c>
      <c r="K370">
        <f>ROUND(calls[[#This Row],[Satisfaction Rating]],0)</f>
        <v>4</v>
      </c>
    </row>
    <row r="371" spans="1:11" x14ac:dyDescent="0.3">
      <c r="A371" s="4" t="s">
        <v>399</v>
      </c>
      <c r="B371" s="4" t="s">
        <v>11</v>
      </c>
      <c r="C371" s="4">
        <v>135</v>
      </c>
      <c r="D371" s="5" t="s">
        <v>17</v>
      </c>
      <c r="E371" s="6">
        <v>45032</v>
      </c>
      <c r="F371" s="4">
        <v>185</v>
      </c>
      <c r="G371" s="4">
        <v>4.5</v>
      </c>
      <c r="H371" s="4">
        <f>IF(MONTH(calls[[#This Row],[Date of Call]])&lt;=6,YEAR(calls[[#This Row],[Date of Call]]),YEAR(calls[[#This Row],[Date of Call]])+1)</f>
        <v>2023</v>
      </c>
      <c r="I371" t="str">
        <f>TEXT(calls[[#This Row],[Date of Call]],"DDDD")</f>
        <v>Sunday</v>
      </c>
      <c r="J371" t="str" cm="1">
        <f t="array" ref="J371">_xlfn.IFS(calls[[#This Row],[Duration]]&lt;=10,"Under 10 mins",calls[[#This Row],[Duration]]&lt;=30,"10 to 30 mins",calls[[#This Row],[Duration]]&lt;=60,"30 to 60 mins",calls[[#This Row],[Duration]]&lt;=120,"1 to 2 hours",TRUE,"More than 2 hours")</f>
        <v>More than 2 hours</v>
      </c>
      <c r="K371">
        <f>ROUND(calls[[#This Row],[Satisfaction Rating]],0)</f>
        <v>5</v>
      </c>
    </row>
    <row r="372" spans="1:11" x14ac:dyDescent="0.3">
      <c r="A372" s="1" t="s">
        <v>400</v>
      </c>
      <c r="B372" s="1" t="s">
        <v>34</v>
      </c>
      <c r="C372" s="1">
        <v>69</v>
      </c>
      <c r="D372" s="2" t="s">
        <v>22</v>
      </c>
      <c r="E372" s="3">
        <v>45032</v>
      </c>
      <c r="F372" s="1">
        <v>130</v>
      </c>
      <c r="G372" s="1">
        <v>1.9</v>
      </c>
      <c r="H372" s="4">
        <f>IF(MONTH(calls[[#This Row],[Date of Call]])&lt;=6,YEAR(calls[[#This Row],[Date of Call]]),YEAR(calls[[#This Row],[Date of Call]])+1)</f>
        <v>2023</v>
      </c>
      <c r="I372" t="str">
        <f>TEXT(calls[[#This Row],[Date of Call]],"DDDD")</f>
        <v>Sunday</v>
      </c>
      <c r="J372" t="str" cm="1">
        <f t="array" ref="J372">_xlfn.IFS(calls[[#This Row],[Duration]]&lt;=10,"Under 10 mins",calls[[#This Row],[Duration]]&lt;=30,"10 to 30 mins",calls[[#This Row],[Duration]]&lt;=60,"30 to 60 mins",calls[[#This Row],[Duration]]&lt;=120,"1 to 2 hours",TRUE,"More than 2 hours")</f>
        <v>1 to 2 hours</v>
      </c>
      <c r="K372">
        <f>ROUND(calls[[#This Row],[Satisfaction Rating]],0)</f>
        <v>2</v>
      </c>
    </row>
    <row r="373" spans="1:11" x14ac:dyDescent="0.3">
      <c r="A373" s="4" t="s">
        <v>401</v>
      </c>
      <c r="B373" s="4" t="s">
        <v>30</v>
      </c>
      <c r="C373" s="4">
        <v>110</v>
      </c>
      <c r="D373" s="5" t="s">
        <v>27</v>
      </c>
      <c r="E373" s="6">
        <v>45033</v>
      </c>
      <c r="F373" s="4">
        <v>21</v>
      </c>
      <c r="G373" s="4">
        <v>2.6</v>
      </c>
      <c r="H373" s="4">
        <f>IF(MONTH(calls[[#This Row],[Date of Call]])&lt;=6,YEAR(calls[[#This Row],[Date of Call]]),YEAR(calls[[#This Row],[Date of Call]])+1)</f>
        <v>2023</v>
      </c>
      <c r="I373" t="str">
        <f>TEXT(calls[[#This Row],[Date of Call]],"DDDD")</f>
        <v>Monday</v>
      </c>
      <c r="J373" t="str" cm="1">
        <f t="array" ref="J373">_xlfn.IFS(calls[[#This Row],[Duration]]&lt;=10,"Under 10 mins",calls[[#This Row],[Duration]]&lt;=30,"10 to 30 mins",calls[[#This Row],[Duration]]&lt;=60,"30 to 60 mins",calls[[#This Row],[Duration]]&lt;=120,"1 to 2 hours",TRUE,"More than 2 hours")</f>
        <v>1 to 2 hours</v>
      </c>
      <c r="K373">
        <f>ROUND(calls[[#This Row],[Satisfaction Rating]],0)</f>
        <v>3</v>
      </c>
    </row>
    <row r="374" spans="1:11" x14ac:dyDescent="0.3">
      <c r="A374" s="1" t="s">
        <v>402</v>
      </c>
      <c r="B374" s="1" t="s">
        <v>83</v>
      </c>
      <c r="C374" s="1">
        <v>64</v>
      </c>
      <c r="D374" s="2" t="s">
        <v>12</v>
      </c>
      <c r="E374" s="3">
        <v>45033</v>
      </c>
      <c r="F374" s="1">
        <v>88</v>
      </c>
      <c r="G374" s="1">
        <v>4.3</v>
      </c>
      <c r="H374" s="4">
        <f>IF(MONTH(calls[[#This Row],[Date of Call]])&lt;=6,YEAR(calls[[#This Row],[Date of Call]]),YEAR(calls[[#This Row],[Date of Call]])+1)</f>
        <v>2023</v>
      </c>
      <c r="I374" t="str">
        <f>TEXT(calls[[#This Row],[Date of Call]],"DDDD")</f>
        <v>Monday</v>
      </c>
      <c r="J374" t="str" cm="1">
        <f t="array" ref="J374">_xlfn.IFS(calls[[#This Row],[Duration]]&lt;=10,"Under 10 mins",calls[[#This Row],[Duration]]&lt;=30,"10 to 30 mins",calls[[#This Row],[Duration]]&lt;=60,"30 to 60 mins",calls[[#This Row],[Duration]]&lt;=120,"1 to 2 hours",TRUE,"More than 2 hours")</f>
        <v>1 to 2 hours</v>
      </c>
      <c r="K374">
        <f>ROUND(calls[[#This Row],[Satisfaction Rating]],0)</f>
        <v>4</v>
      </c>
    </row>
    <row r="375" spans="1:11" x14ac:dyDescent="0.3">
      <c r="A375" s="4" t="s">
        <v>403</v>
      </c>
      <c r="B375" s="4" t="s">
        <v>16</v>
      </c>
      <c r="C375" s="4">
        <v>105</v>
      </c>
      <c r="D375" s="5" t="s">
        <v>31</v>
      </c>
      <c r="E375" s="6">
        <v>45033</v>
      </c>
      <c r="F375" s="4">
        <v>35</v>
      </c>
      <c r="G375" s="4">
        <v>4.4000000000000004</v>
      </c>
      <c r="H375" s="4">
        <f>IF(MONTH(calls[[#This Row],[Date of Call]])&lt;=6,YEAR(calls[[#This Row],[Date of Call]]),YEAR(calls[[#This Row],[Date of Call]])+1)</f>
        <v>2023</v>
      </c>
      <c r="I375" t="str">
        <f>TEXT(calls[[#This Row],[Date of Call]],"DDDD")</f>
        <v>Monday</v>
      </c>
      <c r="J375" t="str" cm="1">
        <f t="array" ref="J375">_xlfn.IFS(calls[[#This Row],[Duration]]&lt;=10,"Under 10 mins",calls[[#This Row],[Duration]]&lt;=30,"10 to 30 mins",calls[[#This Row],[Duration]]&lt;=60,"30 to 60 mins",calls[[#This Row],[Duration]]&lt;=120,"1 to 2 hours",TRUE,"More than 2 hours")</f>
        <v>1 to 2 hours</v>
      </c>
      <c r="K375">
        <f>ROUND(calls[[#This Row],[Satisfaction Rating]],0)</f>
        <v>4</v>
      </c>
    </row>
    <row r="376" spans="1:11" x14ac:dyDescent="0.3">
      <c r="A376" s="1" t="s">
        <v>404</v>
      </c>
      <c r="B376" s="1" t="s">
        <v>83</v>
      </c>
      <c r="C376" s="1">
        <v>165</v>
      </c>
      <c r="D376" s="2" t="s">
        <v>17</v>
      </c>
      <c r="E376" s="3">
        <v>45033</v>
      </c>
      <c r="F376" s="1">
        <v>68</v>
      </c>
      <c r="G376" s="1">
        <v>4.3</v>
      </c>
      <c r="H376" s="4">
        <f>IF(MONTH(calls[[#This Row],[Date of Call]])&lt;=6,YEAR(calls[[#This Row],[Date of Call]]),YEAR(calls[[#This Row],[Date of Call]])+1)</f>
        <v>2023</v>
      </c>
      <c r="I376" t="str">
        <f>TEXT(calls[[#This Row],[Date of Call]],"DDDD")</f>
        <v>Monday</v>
      </c>
      <c r="J376" t="str" cm="1">
        <f t="array" ref="J376">_xlfn.IFS(calls[[#This Row],[Duration]]&lt;=10,"Under 10 mins",calls[[#This Row],[Duration]]&lt;=30,"10 to 30 mins",calls[[#This Row],[Duration]]&lt;=60,"30 to 60 mins",calls[[#This Row],[Duration]]&lt;=120,"1 to 2 hours",TRUE,"More than 2 hours")</f>
        <v>More than 2 hours</v>
      </c>
      <c r="K376">
        <f>ROUND(calls[[#This Row],[Satisfaction Rating]],0)</f>
        <v>4</v>
      </c>
    </row>
    <row r="377" spans="1:11" x14ac:dyDescent="0.3">
      <c r="A377" s="4" t="s">
        <v>405</v>
      </c>
      <c r="B377" s="4" t="s">
        <v>50</v>
      </c>
      <c r="C377" s="4">
        <v>125</v>
      </c>
      <c r="D377" s="5" t="s">
        <v>17</v>
      </c>
      <c r="E377" s="6">
        <v>45033</v>
      </c>
      <c r="F377" s="4">
        <v>148</v>
      </c>
      <c r="G377" s="4">
        <v>4.5</v>
      </c>
      <c r="H377" s="4">
        <f>IF(MONTH(calls[[#This Row],[Date of Call]])&lt;=6,YEAR(calls[[#This Row],[Date of Call]]),YEAR(calls[[#This Row],[Date of Call]])+1)</f>
        <v>2023</v>
      </c>
      <c r="I377" t="str">
        <f>TEXT(calls[[#This Row],[Date of Call]],"DDDD")</f>
        <v>Monday</v>
      </c>
      <c r="J377" t="str" cm="1">
        <f t="array" ref="J377">_xlfn.IFS(calls[[#This Row],[Duration]]&lt;=10,"Under 10 mins",calls[[#This Row],[Duration]]&lt;=30,"10 to 30 mins",calls[[#This Row],[Duration]]&lt;=60,"30 to 60 mins",calls[[#This Row],[Duration]]&lt;=120,"1 to 2 hours",TRUE,"More than 2 hours")</f>
        <v>More than 2 hours</v>
      </c>
      <c r="K377">
        <f>ROUND(calls[[#This Row],[Satisfaction Rating]],0)</f>
        <v>5</v>
      </c>
    </row>
    <row r="378" spans="1:11" x14ac:dyDescent="0.3">
      <c r="A378" s="1" t="s">
        <v>406</v>
      </c>
      <c r="B378" s="1" t="s">
        <v>16</v>
      </c>
      <c r="C378" s="1">
        <v>88</v>
      </c>
      <c r="D378" s="2" t="s">
        <v>12</v>
      </c>
      <c r="E378" s="3">
        <v>45034</v>
      </c>
      <c r="F378" s="1">
        <v>81</v>
      </c>
      <c r="G378" s="1">
        <v>4.2</v>
      </c>
      <c r="H378" s="4">
        <f>IF(MONTH(calls[[#This Row],[Date of Call]])&lt;=6,YEAR(calls[[#This Row],[Date of Call]]),YEAR(calls[[#This Row],[Date of Call]])+1)</f>
        <v>2023</v>
      </c>
      <c r="I378" t="str">
        <f>TEXT(calls[[#This Row],[Date of Call]],"DDDD")</f>
        <v>Tuesday</v>
      </c>
      <c r="J378" t="str" cm="1">
        <f t="array" ref="J378">_xlfn.IFS(calls[[#This Row],[Duration]]&lt;=10,"Under 10 mins",calls[[#This Row],[Duration]]&lt;=30,"10 to 30 mins",calls[[#This Row],[Duration]]&lt;=60,"30 to 60 mins",calls[[#This Row],[Duration]]&lt;=120,"1 to 2 hours",TRUE,"More than 2 hours")</f>
        <v>1 to 2 hours</v>
      </c>
      <c r="K378">
        <f>ROUND(calls[[#This Row],[Satisfaction Rating]],0)</f>
        <v>4</v>
      </c>
    </row>
    <row r="379" spans="1:11" x14ac:dyDescent="0.3">
      <c r="A379" s="4" t="s">
        <v>407</v>
      </c>
      <c r="B379" s="4" t="s">
        <v>34</v>
      </c>
      <c r="C379" s="4">
        <v>6</v>
      </c>
      <c r="D379" s="5" t="s">
        <v>12</v>
      </c>
      <c r="E379" s="6">
        <v>45034</v>
      </c>
      <c r="F379" s="4">
        <v>75</v>
      </c>
      <c r="G379" s="4">
        <v>3.9</v>
      </c>
      <c r="H379" s="4">
        <f>IF(MONTH(calls[[#This Row],[Date of Call]])&lt;=6,YEAR(calls[[#This Row],[Date of Call]]),YEAR(calls[[#This Row],[Date of Call]])+1)</f>
        <v>2023</v>
      </c>
      <c r="I379" t="str">
        <f>TEXT(calls[[#This Row],[Date of Call]],"DDDD")</f>
        <v>Tuesday</v>
      </c>
      <c r="J379" t="str" cm="1">
        <f t="array" ref="J379">_xlfn.IFS(calls[[#This Row],[Duration]]&lt;=10,"Under 10 mins",calls[[#This Row],[Duration]]&lt;=30,"10 to 30 mins",calls[[#This Row],[Duration]]&lt;=60,"30 to 60 mins",calls[[#This Row],[Duration]]&lt;=120,"1 to 2 hours",TRUE,"More than 2 hours")</f>
        <v>Under 10 mins</v>
      </c>
      <c r="K379">
        <f>ROUND(calls[[#This Row],[Satisfaction Rating]],0)</f>
        <v>4</v>
      </c>
    </row>
    <row r="380" spans="1:11" x14ac:dyDescent="0.3">
      <c r="A380" s="1" t="s">
        <v>408</v>
      </c>
      <c r="B380" s="1" t="s">
        <v>42</v>
      </c>
      <c r="C380" s="1">
        <v>69</v>
      </c>
      <c r="D380" s="2" t="s">
        <v>22</v>
      </c>
      <c r="E380" s="3">
        <v>45035</v>
      </c>
      <c r="F380" s="1">
        <v>32</v>
      </c>
      <c r="G380" s="1">
        <v>3.6</v>
      </c>
      <c r="H380" s="4">
        <f>IF(MONTH(calls[[#This Row],[Date of Call]])&lt;=6,YEAR(calls[[#This Row],[Date of Call]]),YEAR(calls[[#This Row],[Date of Call]])+1)</f>
        <v>2023</v>
      </c>
      <c r="I380" t="str">
        <f>TEXT(calls[[#This Row],[Date of Call]],"DDDD")</f>
        <v>Wednesday</v>
      </c>
      <c r="J380" t="str" cm="1">
        <f t="array" ref="J380">_xlfn.IFS(calls[[#This Row],[Duration]]&lt;=10,"Under 10 mins",calls[[#This Row],[Duration]]&lt;=30,"10 to 30 mins",calls[[#This Row],[Duration]]&lt;=60,"30 to 60 mins",calls[[#This Row],[Duration]]&lt;=120,"1 to 2 hours",TRUE,"More than 2 hours")</f>
        <v>1 to 2 hours</v>
      </c>
      <c r="K380">
        <f>ROUND(calls[[#This Row],[Satisfaction Rating]],0)</f>
        <v>4</v>
      </c>
    </row>
    <row r="381" spans="1:11" x14ac:dyDescent="0.3">
      <c r="A381" s="4" t="s">
        <v>409</v>
      </c>
      <c r="B381" s="4" t="s">
        <v>63</v>
      </c>
      <c r="C381" s="4">
        <v>107</v>
      </c>
      <c r="D381" s="5" t="s">
        <v>22</v>
      </c>
      <c r="E381" s="6">
        <v>45035</v>
      </c>
      <c r="F381" s="4">
        <v>156</v>
      </c>
      <c r="G381" s="4">
        <v>3.8</v>
      </c>
      <c r="H381" s="4">
        <f>IF(MONTH(calls[[#This Row],[Date of Call]])&lt;=6,YEAR(calls[[#This Row],[Date of Call]]),YEAR(calls[[#This Row],[Date of Call]])+1)</f>
        <v>2023</v>
      </c>
      <c r="I381" t="str">
        <f>TEXT(calls[[#This Row],[Date of Call]],"DDDD")</f>
        <v>Wednesday</v>
      </c>
      <c r="J381" t="str" cm="1">
        <f t="array" ref="J381">_xlfn.IFS(calls[[#This Row],[Duration]]&lt;=10,"Under 10 mins",calls[[#This Row],[Duration]]&lt;=30,"10 to 30 mins",calls[[#This Row],[Duration]]&lt;=60,"30 to 60 mins",calls[[#This Row],[Duration]]&lt;=120,"1 to 2 hours",TRUE,"More than 2 hours")</f>
        <v>1 to 2 hours</v>
      </c>
      <c r="K381">
        <f>ROUND(calls[[#This Row],[Satisfaction Rating]],0)</f>
        <v>4</v>
      </c>
    </row>
    <row r="382" spans="1:11" x14ac:dyDescent="0.3">
      <c r="A382" s="1" t="s">
        <v>410</v>
      </c>
      <c r="B382" s="1" t="s">
        <v>14</v>
      </c>
      <c r="C382" s="1">
        <v>90</v>
      </c>
      <c r="D382" s="2" t="s">
        <v>17</v>
      </c>
      <c r="E382" s="3">
        <v>45035</v>
      </c>
      <c r="F382" s="1">
        <v>99</v>
      </c>
      <c r="G382" s="1">
        <v>4.9000000000000004</v>
      </c>
      <c r="H382" s="4">
        <f>IF(MONTH(calls[[#This Row],[Date of Call]])&lt;=6,YEAR(calls[[#This Row],[Date of Call]]),YEAR(calls[[#This Row],[Date of Call]])+1)</f>
        <v>2023</v>
      </c>
      <c r="I382" t="str">
        <f>TEXT(calls[[#This Row],[Date of Call]],"DDDD")</f>
        <v>Wednesday</v>
      </c>
      <c r="J382" t="str" cm="1">
        <f t="array" ref="J382">_xlfn.IFS(calls[[#This Row],[Duration]]&lt;=10,"Under 10 mins",calls[[#This Row],[Duration]]&lt;=30,"10 to 30 mins",calls[[#This Row],[Duration]]&lt;=60,"30 to 60 mins",calls[[#This Row],[Duration]]&lt;=120,"1 to 2 hours",TRUE,"More than 2 hours")</f>
        <v>1 to 2 hours</v>
      </c>
      <c r="K382">
        <f>ROUND(calls[[#This Row],[Satisfaction Rating]],0)</f>
        <v>5</v>
      </c>
    </row>
    <row r="383" spans="1:11" x14ac:dyDescent="0.3">
      <c r="A383" s="4" t="s">
        <v>411</v>
      </c>
      <c r="B383" s="4" t="s">
        <v>11</v>
      </c>
      <c r="C383" s="4">
        <v>120</v>
      </c>
      <c r="D383" s="5" t="s">
        <v>31</v>
      </c>
      <c r="E383" s="6">
        <v>45035</v>
      </c>
      <c r="F383" s="4">
        <v>26</v>
      </c>
      <c r="G383" s="4">
        <v>4</v>
      </c>
      <c r="H383" s="4">
        <f>IF(MONTH(calls[[#This Row],[Date of Call]])&lt;=6,YEAR(calls[[#This Row],[Date of Call]]),YEAR(calls[[#This Row],[Date of Call]])+1)</f>
        <v>2023</v>
      </c>
      <c r="I383" t="str">
        <f>TEXT(calls[[#This Row],[Date of Call]],"DDDD")</f>
        <v>Wednesday</v>
      </c>
      <c r="J383" t="str" cm="1">
        <f t="array" ref="J383">_xlfn.IFS(calls[[#This Row],[Duration]]&lt;=10,"Under 10 mins",calls[[#This Row],[Duration]]&lt;=30,"10 to 30 mins",calls[[#This Row],[Duration]]&lt;=60,"30 to 60 mins",calls[[#This Row],[Duration]]&lt;=120,"1 to 2 hours",TRUE,"More than 2 hours")</f>
        <v>1 to 2 hours</v>
      </c>
      <c r="K383">
        <f>ROUND(calls[[#This Row],[Satisfaction Rating]],0)</f>
        <v>4</v>
      </c>
    </row>
    <row r="384" spans="1:11" x14ac:dyDescent="0.3">
      <c r="A384" s="1" t="s">
        <v>412</v>
      </c>
      <c r="B384" s="1" t="s">
        <v>21</v>
      </c>
      <c r="C384" s="1">
        <v>47</v>
      </c>
      <c r="D384" s="2" t="s">
        <v>22</v>
      </c>
      <c r="E384" s="3">
        <v>45035</v>
      </c>
      <c r="F384" s="1">
        <v>84</v>
      </c>
      <c r="G384" s="1">
        <v>4.0999999999999996</v>
      </c>
      <c r="H384" s="4">
        <f>IF(MONTH(calls[[#This Row],[Date of Call]])&lt;=6,YEAR(calls[[#This Row],[Date of Call]]),YEAR(calls[[#This Row],[Date of Call]])+1)</f>
        <v>2023</v>
      </c>
      <c r="I384" t="str">
        <f>TEXT(calls[[#This Row],[Date of Call]],"DDDD")</f>
        <v>Wednesday</v>
      </c>
      <c r="J384" t="str" cm="1">
        <f t="array" ref="J384">_xlfn.IFS(calls[[#This Row],[Duration]]&lt;=10,"Under 10 mins",calls[[#This Row],[Duration]]&lt;=30,"10 to 30 mins",calls[[#This Row],[Duration]]&lt;=60,"30 to 60 mins",calls[[#This Row],[Duration]]&lt;=120,"1 to 2 hours",TRUE,"More than 2 hours")</f>
        <v>30 to 60 mins</v>
      </c>
      <c r="K384">
        <f>ROUND(calls[[#This Row],[Satisfaction Rating]],0)</f>
        <v>4</v>
      </c>
    </row>
    <row r="385" spans="1:11" x14ac:dyDescent="0.3">
      <c r="A385" s="4" t="s">
        <v>413</v>
      </c>
      <c r="B385" s="4" t="s">
        <v>19</v>
      </c>
      <c r="C385" s="4">
        <v>60</v>
      </c>
      <c r="D385" s="5" t="s">
        <v>31</v>
      </c>
      <c r="E385" s="6">
        <v>45035</v>
      </c>
      <c r="F385" s="4">
        <v>84</v>
      </c>
      <c r="G385" s="4">
        <v>4.8</v>
      </c>
      <c r="H385" s="4">
        <f>IF(MONTH(calls[[#This Row],[Date of Call]])&lt;=6,YEAR(calls[[#This Row],[Date of Call]]),YEAR(calls[[#This Row],[Date of Call]])+1)</f>
        <v>2023</v>
      </c>
      <c r="I385" t="str">
        <f>TEXT(calls[[#This Row],[Date of Call]],"DDDD")</f>
        <v>Wednesday</v>
      </c>
      <c r="J385" t="str" cm="1">
        <f t="array" ref="J385">_xlfn.IFS(calls[[#This Row],[Duration]]&lt;=10,"Under 10 mins",calls[[#This Row],[Duration]]&lt;=30,"10 to 30 mins",calls[[#This Row],[Duration]]&lt;=60,"30 to 60 mins",calls[[#This Row],[Duration]]&lt;=120,"1 to 2 hours",TRUE,"More than 2 hours")</f>
        <v>30 to 60 mins</v>
      </c>
      <c r="K385">
        <f>ROUND(calls[[#This Row],[Satisfaction Rating]],0)</f>
        <v>5</v>
      </c>
    </row>
    <row r="386" spans="1:11" x14ac:dyDescent="0.3">
      <c r="A386" s="1" t="s">
        <v>414</v>
      </c>
      <c r="B386" s="1" t="s">
        <v>45</v>
      </c>
      <c r="C386" s="1">
        <v>64</v>
      </c>
      <c r="D386" s="2" t="s">
        <v>17</v>
      </c>
      <c r="E386" s="3">
        <v>45035</v>
      </c>
      <c r="F386" s="1">
        <v>170</v>
      </c>
      <c r="G386" s="1">
        <v>2.2999999999999998</v>
      </c>
      <c r="H386" s="4">
        <f>IF(MONTH(calls[[#This Row],[Date of Call]])&lt;=6,YEAR(calls[[#This Row],[Date of Call]]),YEAR(calls[[#This Row],[Date of Call]])+1)</f>
        <v>2023</v>
      </c>
      <c r="I386" t="str">
        <f>TEXT(calls[[#This Row],[Date of Call]],"DDDD")</f>
        <v>Wednesday</v>
      </c>
      <c r="J386" t="str" cm="1">
        <f t="array" ref="J386">_xlfn.IFS(calls[[#This Row],[Duration]]&lt;=10,"Under 10 mins",calls[[#This Row],[Duration]]&lt;=30,"10 to 30 mins",calls[[#This Row],[Duration]]&lt;=60,"30 to 60 mins",calls[[#This Row],[Duration]]&lt;=120,"1 to 2 hours",TRUE,"More than 2 hours")</f>
        <v>1 to 2 hours</v>
      </c>
      <c r="K386">
        <f>ROUND(calls[[#This Row],[Satisfaction Rating]],0)</f>
        <v>2</v>
      </c>
    </row>
    <row r="387" spans="1:11" x14ac:dyDescent="0.3">
      <c r="A387" s="4" t="s">
        <v>415</v>
      </c>
      <c r="B387" s="4" t="s">
        <v>83</v>
      </c>
      <c r="C387" s="4">
        <v>62</v>
      </c>
      <c r="D387" s="5" t="s">
        <v>22</v>
      </c>
      <c r="E387" s="6">
        <v>45035</v>
      </c>
      <c r="F387" s="4">
        <v>35</v>
      </c>
      <c r="G387" s="4">
        <v>4.4000000000000004</v>
      </c>
      <c r="H387" s="4">
        <f>IF(MONTH(calls[[#This Row],[Date of Call]])&lt;=6,YEAR(calls[[#This Row],[Date of Call]]),YEAR(calls[[#This Row],[Date of Call]])+1)</f>
        <v>2023</v>
      </c>
      <c r="I387" t="str">
        <f>TEXT(calls[[#This Row],[Date of Call]],"DDDD")</f>
        <v>Wednesday</v>
      </c>
      <c r="J387" t="str" cm="1">
        <f t="array" ref="J387">_xlfn.IFS(calls[[#This Row],[Duration]]&lt;=10,"Under 10 mins",calls[[#This Row],[Duration]]&lt;=30,"10 to 30 mins",calls[[#This Row],[Duration]]&lt;=60,"30 to 60 mins",calls[[#This Row],[Duration]]&lt;=120,"1 to 2 hours",TRUE,"More than 2 hours")</f>
        <v>1 to 2 hours</v>
      </c>
      <c r="K387">
        <f>ROUND(calls[[#This Row],[Satisfaction Rating]],0)</f>
        <v>4</v>
      </c>
    </row>
    <row r="388" spans="1:11" x14ac:dyDescent="0.3">
      <c r="A388" s="1" t="s">
        <v>416</v>
      </c>
      <c r="B388" s="1" t="s">
        <v>30</v>
      </c>
      <c r="C388" s="1">
        <v>88</v>
      </c>
      <c r="D388" s="2" t="s">
        <v>22</v>
      </c>
      <c r="E388" s="3">
        <v>45036</v>
      </c>
      <c r="F388" s="1">
        <v>35</v>
      </c>
      <c r="G388" s="1">
        <v>3.8</v>
      </c>
      <c r="H388" s="4">
        <f>IF(MONTH(calls[[#This Row],[Date of Call]])&lt;=6,YEAR(calls[[#This Row],[Date of Call]]),YEAR(calls[[#This Row],[Date of Call]])+1)</f>
        <v>2023</v>
      </c>
      <c r="I388" t="str">
        <f>TEXT(calls[[#This Row],[Date of Call]],"DDDD")</f>
        <v>Thursday</v>
      </c>
      <c r="J388" t="str" cm="1">
        <f t="array" ref="J388">_xlfn.IFS(calls[[#This Row],[Duration]]&lt;=10,"Under 10 mins",calls[[#This Row],[Duration]]&lt;=30,"10 to 30 mins",calls[[#This Row],[Duration]]&lt;=60,"30 to 60 mins",calls[[#This Row],[Duration]]&lt;=120,"1 to 2 hours",TRUE,"More than 2 hours")</f>
        <v>1 to 2 hours</v>
      </c>
      <c r="K388">
        <f>ROUND(calls[[#This Row],[Satisfaction Rating]],0)</f>
        <v>4</v>
      </c>
    </row>
    <row r="389" spans="1:11" x14ac:dyDescent="0.3">
      <c r="A389" s="4" t="s">
        <v>417</v>
      </c>
      <c r="B389" s="4" t="s">
        <v>50</v>
      </c>
      <c r="C389" s="4">
        <v>116</v>
      </c>
      <c r="D389" s="5" t="s">
        <v>22</v>
      </c>
      <c r="E389" s="6">
        <v>45036</v>
      </c>
      <c r="F389" s="4">
        <v>132</v>
      </c>
      <c r="G389" s="4">
        <v>5</v>
      </c>
      <c r="H389" s="4">
        <f>IF(MONTH(calls[[#This Row],[Date of Call]])&lt;=6,YEAR(calls[[#This Row],[Date of Call]]),YEAR(calls[[#This Row],[Date of Call]])+1)</f>
        <v>2023</v>
      </c>
      <c r="I389" t="str">
        <f>TEXT(calls[[#This Row],[Date of Call]],"DDDD")</f>
        <v>Thursday</v>
      </c>
      <c r="J389" t="str" cm="1">
        <f t="array" ref="J389">_xlfn.IFS(calls[[#This Row],[Duration]]&lt;=10,"Under 10 mins",calls[[#This Row],[Duration]]&lt;=30,"10 to 30 mins",calls[[#This Row],[Duration]]&lt;=60,"30 to 60 mins",calls[[#This Row],[Duration]]&lt;=120,"1 to 2 hours",TRUE,"More than 2 hours")</f>
        <v>1 to 2 hours</v>
      </c>
      <c r="K389">
        <f>ROUND(calls[[#This Row],[Satisfaction Rating]],0)</f>
        <v>5</v>
      </c>
    </row>
    <row r="390" spans="1:11" x14ac:dyDescent="0.3">
      <c r="A390" s="1" t="s">
        <v>418</v>
      </c>
      <c r="B390" s="1" t="s">
        <v>14</v>
      </c>
      <c r="C390" s="1">
        <v>82</v>
      </c>
      <c r="D390" s="2" t="s">
        <v>12</v>
      </c>
      <c r="E390" s="3">
        <v>45037</v>
      </c>
      <c r="F390" s="1">
        <v>144</v>
      </c>
      <c r="G390" s="1">
        <v>3.3</v>
      </c>
      <c r="H390" s="4">
        <f>IF(MONTH(calls[[#This Row],[Date of Call]])&lt;=6,YEAR(calls[[#This Row],[Date of Call]]),YEAR(calls[[#This Row],[Date of Call]])+1)</f>
        <v>2023</v>
      </c>
      <c r="I390" t="str">
        <f>TEXT(calls[[#This Row],[Date of Call]],"DDDD")</f>
        <v>Friday</v>
      </c>
      <c r="J390" t="str" cm="1">
        <f t="array" ref="J390">_xlfn.IFS(calls[[#This Row],[Duration]]&lt;=10,"Under 10 mins",calls[[#This Row],[Duration]]&lt;=30,"10 to 30 mins",calls[[#This Row],[Duration]]&lt;=60,"30 to 60 mins",calls[[#This Row],[Duration]]&lt;=120,"1 to 2 hours",TRUE,"More than 2 hours")</f>
        <v>1 to 2 hours</v>
      </c>
      <c r="K390">
        <f>ROUND(calls[[#This Row],[Satisfaction Rating]],0)</f>
        <v>3</v>
      </c>
    </row>
    <row r="391" spans="1:11" x14ac:dyDescent="0.3">
      <c r="A391" s="4" t="s">
        <v>419</v>
      </c>
      <c r="B391" s="4" t="s">
        <v>83</v>
      </c>
      <c r="C391" s="4">
        <v>99</v>
      </c>
      <c r="D391" s="5" t="s">
        <v>17</v>
      </c>
      <c r="E391" s="6">
        <v>45037</v>
      </c>
      <c r="F391" s="4">
        <v>48</v>
      </c>
      <c r="G391" s="4">
        <v>5</v>
      </c>
      <c r="H391" s="4">
        <f>IF(MONTH(calls[[#This Row],[Date of Call]])&lt;=6,YEAR(calls[[#This Row],[Date of Call]]),YEAR(calls[[#This Row],[Date of Call]])+1)</f>
        <v>2023</v>
      </c>
      <c r="I391" t="str">
        <f>TEXT(calls[[#This Row],[Date of Call]],"DDDD")</f>
        <v>Friday</v>
      </c>
      <c r="J391" t="str" cm="1">
        <f t="array" ref="J391">_xlfn.IFS(calls[[#This Row],[Duration]]&lt;=10,"Under 10 mins",calls[[#This Row],[Duration]]&lt;=30,"10 to 30 mins",calls[[#This Row],[Duration]]&lt;=60,"30 to 60 mins",calls[[#This Row],[Duration]]&lt;=120,"1 to 2 hours",TRUE,"More than 2 hours")</f>
        <v>1 to 2 hours</v>
      </c>
      <c r="K391">
        <f>ROUND(calls[[#This Row],[Satisfaction Rating]],0)</f>
        <v>5</v>
      </c>
    </row>
    <row r="392" spans="1:11" x14ac:dyDescent="0.3">
      <c r="A392" s="1" t="s">
        <v>420</v>
      </c>
      <c r="B392" s="1" t="s">
        <v>83</v>
      </c>
      <c r="C392" s="1">
        <v>55</v>
      </c>
      <c r="D392" s="2" t="s">
        <v>12</v>
      </c>
      <c r="E392" s="3">
        <v>45037</v>
      </c>
      <c r="F392" s="1">
        <v>200</v>
      </c>
      <c r="G392" s="1">
        <v>2.2999999999999998</v>
      </c>
      <c r="H392" s="4">
        <f>IF(MONTH(calls[[#This Row],[Date of Call]])&lt;=6,YEAR(calls[[#This Row],[Date of Call]]),YEAR(calls[[#This Row],[Date of Call]])+1)</f>
        <v>2023</v>
      </c>
      <c r="I392" t="str">
        <f>TEXT(calls[[#This Row],[Date of Call]],"DDDD")</f>
        <v>Friday</v>
      </c>
      <c r="J392" t="str" cm="1">
        <f t="array" ref="J392">_xlfn.IFS(calls[[#This Row],[Duration]]&lt;=10,"Under 10 mins",calls[[#This Row],[Duration]]&lt;=30,"10 to 30 mins",calls[[#This Row],[Duration]]&lt;=60,"30 to 60 mins",calls[[#This Row],[Duration]]&lt;=120,"1 to 2 hours",TRUE,"More than 2 hours")</f>
        <v>30 to 60 mins</v>
      </c>
      <c r="K392">
        <f>ROUND(calls[[#This Row],[Satisfaction Rating]],0)</f>
        <v>2</v>
      </c>
    </row>
    <row r="393" spans="1:11" x14ac:dyDescent="0.3">
      <c r="A393" s="4" t="s">
        <v>421</v>
      </c>
      <c r="B393" s="4" t="s">
        <v>45</v>
      </c>
      <c r="C393" s="4">
        <v>61</v>
      </c>
      <c r="D393" s="5" t="s">
        <v>31</v>
      </c>
      <c r="E393" s="6">
        <v>45037</v>
      </c>
      <c r="F393" s="4">
        <v>38</v>
      </c>
      <c r="G393" s="4">
        <v>4.8</v>
      </c>
      <c r="H393" s="4">
        <f>IF(MONTH(calls[[#This Row],[Date of Call]])&lt;=6,YEAR(calls[[#This Row],[Date of Call]]),YEAR(calls[[#This Row],[Date of Call]])+1)</f>
        <v>2023</v>
      </c>
      <c r="I393" t="str">
        <f>TEXT(calls[[#This Row],[Date of Call]],"DDDD")</f>
        <v>Friday</v>
      </c>
      <c r="J393" t="str" cm="1">
        <f t="array" ref="J393">_xlfn.IFS(calls[[#This Row],[Duration]]&lt;=10,"Under 10 mins",calls[[#This Row],[Duration]]&lt;=30,"10 to 30 mins",calls[[#This Row],[Duration]]&lt;=60,"30 to 60 mins",calls[[#This Row],[Duration]]&lt;=120,"1 to 2 hours",TRUE,"More than 2 hours")</f>
        <v>1 to 2 hours</v>
      </c>
      <c r="K393">
        <f>ROUND(calls[[#This Row],[Satisfaction Rating]],0)</f>
        <v>5</v>
      </c>
    </row>
    <row r="394" spans="1:11" x14ac:dyDescent="0.3">
      <c r="A394" s="1" t="s">
        <v>422</v>
      </c>
      <c r="B394" s="1" t="s">
        <v>50</v>
      </c>
      <c r="C394" s="1">
        <v>36</v>
      </c>
      <c r="D394" s="2" t="s">
        <v>27</v>
      </c>
      <c r="E394" s="3">
        <v>45037</v>
      </c>
      <c r="F394" s="1">
        <v>81</v>
      </c>
      <c r="G394" s="1">
        <v>3.7</v>
      </c>
      <c r="H394" s="4">
        <f>IF(MONTH(calls[[#This Row],[Date of Call]])&lt;=6,YEAR(calls[[#This Row],[Date of Call]]),YEAR(calls[[#This Row],[Date of Call]])+1)</f>
        <v>2023</v>
      </c>
      <c r="I394" t="str">
        <f>TEXT(calls[[#This Row],[Date of Call]],"DDDD")</f>
        <v>Friday</v>
      </c>
      <c r="J394" t="str" cm="1">
        <f t="array" ref="J394">_xlfn.IFS(calls[[#This Row],[Duration]]&lt;=10,"Under 10 mins",calls[[#This Row],[Duration]]&lt;=30,"10 to 30 mins",calls[[#This Row],[Duration]]&lt;=60,"30 to 60 mins",calls[[#This Row],[Duration]]&lt;=120,"1 to 2 hours",TRUE,"More than 2 hours")</f>
        <v>30 to 60 mins</v>
      </c>
      <c r="K394">
        <f>ROUND(calls[[#This Row],[Satisfaction Rating]],0)</f>
        <v>4</v>
      </c>
    </row>
    <row r="395" spans="1:11" x14ac:dyDescent="0.3">
      <c r="A395" s="4" t="s">
        <v>423</v>
      </c>
      <c r="B395" s="4" t="s">
        <v>14</v>
      </c>
      <c r="C395" s="4">
        <v>123</v>
      </c>
      <c r="D395" s="5" t="s">
        <v>22</v>
      </c>
      <c r="E395" s="6">
        <v>45037</v>
      </c>
      <c r="F395" s="4">
        <v>120</v>
      </c>
      <c r="G395" s="4">
        <v>4.2</v>
      </c>
      <c r="H395" s="4">
        <f>IF(MONTH(calls[[#This Row],[Date of Call]])&lt;=6,YEAR(calls[[#This Row],[Date of Call]]),YEAR(calls[[#This Row],[Date of Call]])+1)</f>
        <v>2023</v>
      </c>
      <c r="I395" t="str">
        <f>TEXT(calls[[#This Row],[Date of Call]],"DDDD")</f>
        <v>Friday</v>
      </c>
      <c r="J395" t="str" cm="1">
        <f t="array" ref="J395">_xlfn.IFS(calls[[#This Row],[Duration]]&lt;=10,"Under 10 mins",calls[[#This Row],[Duration]]&lt;=30,"10 to 30 mins",calls[[#This Row],[Duration]]&lt;=60,"30 to 60 mins",calls[[#This Row],[Duration]]&lt;=120,"1 to 2 hours",TRUE,"More than 2 hours")</f>
        <v>More than 2 hours</v>
      </c>
      <c r="K395">
        <f>ROUND(calls[[#This Row],[Satisfaction Rating]],0)</f>
        <v>4</v>
      </c>
    </row>
    <row r="396" spans="1:11" x14ac:dyDescent="0.3">
      <c r="A396" s="1" t="s">
        <v>424</v>
      </c>
      <c r="B396" s="1" t="s">
        <v>36</v>
      </c>
      <c r="C396" s="1">
        <v>24</v>
      </c>
      <c r="D396" s="2" t="s">
        <v>31</v>
      </c>
      <c r="E396" s="3">
        <v>45037</v>
      </c>
      <c r="F396" s="1">
        <v>74</v>
      </c>
      <c r="G396" s="1">
        <v>4.8</v>
      </c>
      <c r="H396" s="4">
        <f>IF(MONTH(calls[[#This Row],[Date of Call]])&lt;=6,YEAR(calls[[#This Row],[Date of Call]]),YEAR(calls[[#This Row],[Date of Call]])+1)</f>
        <v>2023</v>
      </c>
      <c r="I396" t="str">
        <f>TEXT(calls[[#This Row],[Date of Call]],"DDDD")</f>
        <v>Friday</v>
      </c>
      <c r="J396" t="str" cm="1">
        <f t="array" ref="J396">_xlfn.IFS(calls[[#This Row],[Duration]]&lt;=10,"Under 10 mins",calls[[#This Row],[Duration]]&lt;=30,"10 to 30 mins",calls[[#This Row],[Duration]]&lt;=60,"30 to 60 mins",calls[[#This Row],[Duration]]&lt;=120,"1 to 2 hours",TRUE,"More than 2 hours")</f>
        <v>10 to 30 mins</v>
      </c>
      <c r="K396">
        <f>ROUND(calls[[#This Row],[Satisfaction Rating]],0)</f>
        <v>5</v>
      </c>
    </row>
    <row r="397" spans="1:11" x14ac:dyDescent="0.3">
      <c r="A397" s="4" t="s">
        <v>425</v>
      </c>
      <c r="B397" s="4" t="s">
        <v>14</v>
      </c>
      <c r="C397" s="4">
        <v>43</v>
      </c>
      <c r="D397" s="5" t="s">
        <v>22</v>
      </c>
      <c r="E397" s="6">
        <v>45038</v>
      </c>
      <c r="F397" s="4">
        <v>128</v>
      </c>
      <c r="G397" s="4">
        <v>4.7</v>
      </c>
      <c r="H397" s="4">
        <f>IF(MONTH(calls[[#This Row],[Date of Call]])&lt;=6,YEAR(calls[[#This Row],[Date of Call]]),YEAR(calls[[#This Row],[Date of Call]])+1)</f>
        <v>2023</v>
      </c>
      <c r="I397" t="str">
        <f>TEXT(calls[[#This Row],[Date of Call]],"DDDD")</f>
        <v>Saturday</v>
      </c>
      <c r="J397" t="str" cm="1">
        <f t="array" ref="J397">_xlfn.IFS(calls[[#This Row],[Duration]]&lt;=10,"Under 10 mins",calls[[#This Row],[Duration]]&lt;=30,"10 to 30 mins",calls[[#This Row],[Duration]]&lt;=60,"30 to 60 mins",calls[[#This Row],[Duration]]&lt;=120,"1 to 2 hours",TRUE,"More than 2 hours")</f>
        <v>30 to 60 mins</v>
      </c>
      <c r="K397">
        <f>ROUND(calls[[#This Row],[Satisfaction Rating]],0)</f>
        <v>5</v>
      </c>
    </row>
    <row r="398" spans="1:11" x14ac:dyDescent="0.3">
      <c r="A398" s="1" t="s">
        <v>426</v>
      </c>
      <c r="B398" s="1" t="s">
        <v>19</v>
      </c>
      <c r="C398" s="1">
        <v>95</v>
      </c>
      <c r="D398" s="2" t="s">
        <v>17</v>
      </c>
      <c r="E398" s="3">
        <v>45038</v>
      </c>
      <c r="F398" s="1">
        <v>21</v>
      </c>
      <c r="G398" s="1">
        <v>3.9</v>
      </c>
      <c r="H398" s="4">
        <f>IF(MONTH(calls[[#This Row],[Date of Call]])&lt;=6,YEAR(calls[[#This Row],[Date of Call]]),YEAR(calls[[#This Row],[Date of Call]])+1)</f>
        <v>2023</v>
      </c>
      <c r="I398" t="str">
        <f>TEXT(calls[[#This Row],[Date of Call]],"DDDD")</f>
        <v>Saturday</v>
      </c>
      <c r="J398" t="str" cm="1">
        <f t="array" ref="J398">_xlfn.IFS(calls[[#This Row],[Duration]]&lt;=10,"Under 10 mins",calls[[#This Row],[Duration]]&lt;=30,"10 to 30 mins",calls[[#This Row],[Duration]]&lt;=60,"30 to 60 mins",calls[[#This Row],[Duration]]&lt;=120,"1 to 2 hours",TRUE,"More than 2 hours")</f>
        <v>1 to 2 hours</v>
      </c>
      <c r="K398">
        <f>ROUND(calls[[#This Row],[Satisfaction Rating]],0)</f>
        <v>4</v>
      </c>
    </row>
    <row r="399" spans="1:11" x14ac:dyDescent="0.3">
      <c r="A399" s="4" t="s">
        <v>427</v>
      </c>
      <c r="B399" s="4" t="s">
        <v>83</v>
      </c>
      <c r="C399" s="4">
        <v>53</v>
      </c>
      <c r="D399" s="5" t="s">
        <v>22</v>
      </c>
      <c r="E399" s="6">
        <v>45038</v>
      </c>
      <c r="F399" s="4">
        <v>110</v>
      </c>
      <c r="G399" s="4">
        <v>4.3</v>
      </c>
      <c r="H399" s="4">
        <f>IF(MONTH(calls[[#This Row],[Date of Call]])&lt;=6,YEAR(calls[[#This Row],[Date of Call]]),YEAR(calls[[#This Row],[Date of Call]])+1)</f>
        <v>2023</v>
      </c>
      <c r="I399" t="str">
        <f>TEXT(calls[[#This Row],[Date of Call]],"DDDD")</f>
        <v>Saturday</v>
      </c>
      <c r="J399" t="str" cm="1">
        <f t="array" ref="J399">_xlfn.IFS(calls[[#This Row],[Duration]]&lt;=10,"Under 10 mins",calls[[#This Row],[Duration]]&lt;=30,"10 to 30 mins",calls[[#This Row],[Duration]]&lt;=60,"30 to 60 mins",calls[[#This Row],[Duration]]&lt;=120,"1 to 2 hours",TRUE,"More than 2 hours")</f>
        <v>30 to 60 mins</v>
      </c>
      <c r="K399">
        <f>ROUND(calls[[#This Row],[Satisfaction Rating]],0)</f>
        <v>4</v>
      </c>
    </row>
    <row r="400" spans="1:11" x14ac:dyDescent="0.3">
      <c r="A400" s="1" t="s">
        <v>428</v>
      </c>
      <c r="B400" s="1" t="s">
        <v>14</v>
      </c>
      <c r="C400" s="1">
        <v>113</v>
      </c>
      <c r="D400" s="2" t="s">
        <v>22</v>
      </c>
      <c r="E400" s="3">
        <v>45038</v>
      </c>
      <c r="F400" s="1">
        <v>145</v>
      </c>
      <c r="G400" s="1">
        <v>4</v>
      </c>
      <c r="H400" s="4">
        <f>IF(MONTH(calls[[#This Row],[Date of Call]])&lt;=6,YEAR(calls[[#This Row],[Date of Call]]),YEAR(calls[[#This Row],[Date of Call]])+1)</f>
        <v>2023</v>
      </c>
      <c r="I400" t="str">
        <f>TEXT(calls[[#This Row],[Date of Call]],"DDDD")</f>
        <v>Saturday</v>
      </c>
      <c r="J400" t="str" cm="1">
        <f t="array" ref="J400">_xlfn.IFS(calls[[#This Row],[Duration]]&lt;=10,"Under 10 mins",calls[[#This Row],[Duration]]&lt;=30,"10 to 30 mins",calls[[#This Row],[Duration]]&lt;=60,"30 to 60 mins",calls[[#This Row],[Duration]]&lt;=120,"1 to 2 hours",TRUE,"More than 2 hours")</f>
        <v>1 to 2 hours</v>
      </c>
      <c r="K400">
        <f>ROUND(calls[[#This Row],[Satisfaction Rating]],0)</f>
        <v>4</v>
      </c>
    </row>
    <row r="401" spans="1:11" x14ac:dyDescent="0.3">
      <c r="A401" s="4" t="s">
        <v>429</v>
      </c>
      <c r="B401" s="4" t="s">
        <v>83</v>
      </c>
      <c r="C401" s="4">
        <v>89</v>
      </c>
      <c r="D401" s="5" t="s">
        <v>27</v>
      </c>
      <c r="E401" s="6">
        <v>45038</v>
      </c>
      <c r="F401" s="4">
        <v>129</v>
      </c>
      <c r="G401" s="4">
        <v>4</v>
      </c>
      <c r="H401" s="4">
        <f>IF(MONTH(calls[[#This Row],[Date of Call]])&lt;=6,YEAR(calls[[#This Row],[Date of Call]]),YEAR(calls[[#This Row],[Date of Call]])+1)</f>
        <v>2023</v>
      </c>
      <c r="I401" t="str">
        <f>TEXT(calls[[#This Row],[Date of Call]],"DDDD")</f>
        <v>Saturday</v>
      </c>
      <c r="J401" t="str" cm="1">
        <f t="array" ref="J401">_xlfn.IFS(calls[[#This Row],[Duration]]&lt;=10,"Under 10 mins",calls[[#This Row],[Duration]]&lt;=30,"10 to 30 mins",calls[[#This Row],[Duration]]&lt;=60,"30 to 60 mins",calls[[#This Row],[Duration]]&lt;=120,"1 to 2 hours",TRUE,"More than 2 hours")</f>
        <v>1 to 2 hours</v>
      </c>
      <c r="K401">
        <f>ROUND(calls[[#This Row],[Satisfaction Rating]],0)</f>
        <v>4</v>
      </c>
    </row>
    <row r="402" spans="1:11" x14ac:dyDescent="0.3">
      <c r="A402" s="1" t="s">
        <v>430</v>
      </c>
      <c r="B402" s="1" t="s">
        <v>30</v>
      </c>
      <c r="C402" s="1">
        <v>84</v>
      </c>
      <c r="D402" s="2" t="s">
        <v>12</v>
      </c>
      <c r="E402" s="3">
        <v>45038</v>
      </c>
      <c r="F402" s="1">
        <v>156</v>
      </c>
      <c r="G402" s="1">
        <v>3.2</v>
      </c>
      <c r="H402" s="4">
        <f>IF(MONTH(calls[[#This Row],[Date of Call]])&lt;=6,YEAR(calls[[#This Row],[Date of Call]]),YEAR(calls[[#This Row],[Date of Call]])+1)</f>
        <v>2023</v>
      </c>
      <c r="I402" t="str">
        <f>TEXT(calls[[#This Row],[Date of Call]],"DDDD")</f>
        <v>Saturday</v>
      </c>
      <c r="J402" t="str" cm="1">
        <f t="array" ref="J402">_xlfn.IFS(calls[[#This Row],[Duration]]&lt;=10,"Under 10 mins",calls[[#This Row],[Duration]]&lt;=30,"10 to 30 mins",calls[[#This Row],[Duration]]&lt;=60,"30 to 60 mins",calls[[#This Row],[Duration]]&lt;=120,"1 to 2 hours",TRUE,"More than 2 hours")</f>
        <v>1 to 2 hours</v>
      </c>
      <c r="K402">
        <f>ROUND(calls[[#This Row],[Satisfaction Rating]],0)</f>
        <v>3</v>
      </c>
    </row>
    <row r="403" spans="1:11" x14ac:dyDescent="0.3">
      <c r="A403" s="4" t="s">
        <v>431</v>
      </c>
      <c r="B403" s="4" t="s">
        <v>36</v>
      </c>
      <c r="C403" s="4">
        <v>130</v>
      </c>
      <c r="D403" s="5" t="s">
        <v>22</v>
      </c>
      <c r="E403" s="6">
        <v>45039</v>
      </c>
      <c r="F403" s="4">
        <v>120</v>
      </c>
      <c r="G403" s="4">
        <v>3.8</v>
      </c>
      <c r="H403" s="4">
        <f>IF(MONTH(calls[[#This Row],[Date of Call]])&lt;=6,YEAR(calls[[#This Row],[Date of Call]]),YEAR(calls[[#This Row],[Date of Call]])+1)</f>
        <v>2023</v>
      </c>
      <c r="I403" t="str">
        <f>TEXT(calls[[#This Row],[Date of Call]],"DDDD")</f>
        <v>Sunday</v>
      </c>
      <c r="J403" t="str" cm="1">
        <f t="array" ref="J403">_xlfn.IFS(calls[[#This Row],[Duration]]&lt;=10,"Under 10 mins",calls[[#This Row],[Duration]]&lt;=30,"10 to 30 mins",calls[[#This Row],[Duration]]&lt;=60,"30 to 60 mins",calls[[#This Row],[Duration]]&lt;=120,"1 to 2 hours",TRUE,"More than 2 hours")</f>
        <v>More than 2 hours</v>
      </c>
      <c r="K403">
        <f>ROUND(calls[[#This Row],[Satisfaction Rating]],0)</f>
        <v>4</v>
      </c>
    </row>
    <row r="404" spans="1:11" x14ac:dyDescent="0.3">
      <c r="A404" s="1" t="s">
        <v>432</v>
      </c>
      <c r="B404" s="1" t="s">
        <v>19</v>
      </c>
      <c r="C404" s="1">
        <v>163</v>
      </c>
      <c r="D404" s="2" t="s">
        <v>27</v>
      </c>
      <c r="E404" s="3">
        <v>45039</v>
      </c>
      <c r="F404" s="1">
        <v>62</v>
      </c>
      <c r="G404" s="1">
        <v>3.4</v>
      </c>
      <c r="H404" s="4">
        <f>IF(MONTH(calls[[#This Row],[Date of Call]])&lt;=6,YEAR(calls[[#This Row],[Date of Call]]),YEAR(calls[[#This Row],[Date of Call]])+1)</f>
        <v>2023</v>
      </c>
      <c r="I404" t="str">
        <f>TEXT(calls[[#This Row],[Date of Call]],"DDDD")</f>
        <v>Sunday</v>
      </c>
      <c r="J404" t="str" cm="1">
        <f t="array" ref="J404">_xlfn.IFS(calls[[#This Row],[Duration]]&lt;=10,"Under 10 mins",calls[[#This Row],[Duration]]&lt;=30,"10 to 30 mins",calls[[#This Row],[Duration]]&lt;=60,"30 to 60 mins",calls[[#This Row],[Duration]]&lt;=120,"1 to 2 hours",TRUE,"More than 2 hours")</f>
        <v>More than 2 hours</v>
      </c>
      <c r="K404">
        <f>ROUND(calls[[#This Row],[Satisfaction Rating]],0)</f>
        <v>3</v>
      </c>
    </row>
    <row r="405" spans="1:11" x14ac:dyDescent="0.3">
      <c r="A405" s="4" t="s">
        <v>433</v>
      </c>
      <c r="B405" s="4" t="s">
        <v>42</v>
      </c>
      <c r="C405" s="4">
        <v>127</v>
      </c>
      <c r="D405" s="5" t="s">
        <v>22</v>
      </c>
      <c r="E405" s="6">
        <v>45039</v>
      </c>
      <c r="F405" s="4">
        <v>160</v>
      </c>
      <c r="G405" s="4">
        <v>3.2</v>
      </c>
      <c r="H405" s="4">
        <f>IF(MONTH(calls[[#This Row],[Date of Call]])&lt;=6,YEAR(calls[[#This Row],[Date of Call]]),YEAR(calls[[#This Row],[Date of Call]])+1)</f>
        <v>2023</v>
      </c>
      <c r="I405" t="str">
        <f>TEXT(calls[[#This Row],[Date of Call]],"DDDD")</f>
        <v>Sunday</v>
      </c>
      <c r="J405" t="str" cm="1">
        <f t="array" ref="J405">_xlfn.IFS(calls[[#This Row],[Duration]]&lt;=10,"Under 10 mins",calls[[#This Row],[Duration]]&lt;=30,"10 to 30 mins",calls[[#This Row],[Duration]]&lt;=60,"30 to 60 mins",calls[[#This Row],[Duration]]&lt;=120,"1 to 2 hours",TRUE,"More than 2 hours")</f>
        <v>More than 2 hours</v>
      </c>
      <c r="K405">
        <f>ROUND(calls[[#This Row],[Satisfaction Rating]],0)</f>
        <v>3</v>
      </c>
    </row>
    <row r="406" spans="1:11" x14ac:dyDescent="0.3">
      <c r="A406" s="1" t="s">
        <v>434</v>
      </c>
      <c r="B406" s="1" t="s">
        <v>14</v>
      </c>
      <c r="C406" s="1">
        <v>50</v>
      </c>
      <c r="D406" s="2" t="s">
        <v>22</v>
      </c>
      <c r="E406" s="3">
        <v>45039</v>
      </c>
      <c r="F406" s="1">
        <v>56</v>
      </c>
      <c r="G406" s="1">
        <v>4.7</v>
      </c>
      <c r="H406" s="4">
        <f>IF(MONTH(calls[[#This Row],[Date of Call]])&lt;=6,YEAR(calls[[#This Row],[Date of Call]]),YEAR(calls[[#This Row],[Date of Call]])+1)</f>
        <v>2023</v>
      </c>
      <c r="I406" t="str">
        <f>TEXT(calls[[#This Row],[Date of Call]],"DDDD")</f>
        <v>Sunday</v>
      </c>
      <c r="J406" t="str" cm="1">
        <f t="array" ref="J406">_xlfn.IFS(calls[[#This Row],[Duration]]&lt;=10,"Under 10 mins",calls[[#This Row],[Duration]]&lt;=30,"10 to 30 mins",calls[[#This Row],[Duration]]&lt;=60,"30 to 60 mins",calls[[#This Row],[Duration]]&lt;=120,"1 to 2 hours",TRUE,"More than 2 hours")</f>
        <v>30 to 60 mins</v>
      </c>
      <c r="K406">
        <f>ROUND(calls[[#This Row],[Satisfaction Rating]],0)</f>
        <v>5</v>
      </c>
    </row>
    <row r="407" spans="1:11" x14ac:dyDescent="0.3">
      <c r="A407" s="4" t="s">
        <v>435</v>
      </c>
      <c r="B407" s="4" t="s">
        <v>25</v>
      </c>
      <c r="C407" s="4">
        <v>88</v>
      </c>
      <c r="D407" s="5" t="s">
        <v>31</v>
      </c>
      <c r="E407" s="6">
        <v>45039</v>
      </c>
      <c r="F407" s="4">
        <v>72</v>
      </c>
      <c r="G407" s="4">
        <v>4</v>
      </c>
      <c r="H407" s="4">
        <f>IF(MONTH(calls[[#This Row],[Date of Call]])&lt;=6,YEAR(calls[[#This Row],[Date of Call]]),YEAR(calls[[#This Row],[Date of Call]])+1)</f>
        <v>2023</v>
      </c>
      <c r="I407" t="str">
        <f>TEXT(calls[[#This Row],[Date of Call]],"DDDD")</f>
        <v>Sunday</v>
      </c>
      <c r="J407" t="str" cm="1">
        <f t="array" ref="J407">_xlfn.IFS(calls[[#This Row],[Duration]]&lt;=10,"Under 10 mins",calls[[#This Row],[Duration]]&lt;=30,"10 to 30 mins",calls[[#This Row],[Duration]]&lt;=60,"30 to 60 mins",calls[[#This Row],[Duration]]&lt;=120,"1 to 2 hours",TRUE,"More than 2 hours")</f>
        <v>1 to 2 hours</v>
      </c>
      <c r="K407">
        <f>ROUND(calls[[#This Row],[Satisfaction Rating]],0)</f>
        <v>4</v>
      </c>
    </row>
    <row r="408" spans="1:11" x14ac:dyDescent="0.3">
      <c r="A408" s="1" t="s">
        <v>436</v>
      </c>
      <c r="B408" s="1" t="s">
        <v>14</v>
      </c>
      <c r="C408" s="1">
        <v>139</v>
      </c>
      <c r="D408" s="2" t="s">
        <v>17</v>
      </c>
      <c r="E408" s="3">
        <v>45040</v>
      </c>
      <c r="F408" s="1">
        <v>81</v>
      </c>
      <c r="G408" s="1">
        <v>4.8</v>
      </c>
      <c r="H408" s="4">
        <f>IF(MONTH(calls[[#This Row],[Date of Call]])&lt;=6,YEAR(calls[[#This Row],[Date of Call]]),YEAR(calls[[#This Row],[Date of Call]])+1)</f>
        <v>2023</v>
      </c>
      <c r="I408" t="str">
        <f>TEXT(calls[[#This Row],[Date of Call]],"DDDD")</f>
        <v>Monday</v>
      </c>
      <c r="J408" t="str" cm="1">
        <f t="array" ref="J408">_xlfn.IFS(calls[[#This Row],[Duration]]&lt;=10,"Under 10 mins",calls[[#This Row],[Duration]]&lt;=30,"10 to 30 mins",calls[[#This Row],[Duration]]&lt;=60,"30 to 60 mins",calls[[#This Row],[Duration]]&lt;=120,"1 to 2 hours",TRUE,"More than 2 hours")</f>
        <v>More than 2 hours</v>
      </c>
      <c r="K408">
        <f>ROUND(calls[[#This Row],[Satisfaction Rating]],0)</f>
        <v>5</v>
      </c>
    </row>
    <row r="409" spans="1:11" x14ac:dyDescent="0.3">
      <c r="A409" s="4" t="s">
        <v>437</v>
      </c>
      <c r="B409" s="4" t="s">
        <v>19</v>
      </c>
      <c r="C409" s="4">
        <v>111</v>
      </c>
      <c r="D409" s="5" t="s">
        <v>22</v>
      </c>
      <c r="E409" s="6">
        <v>45040</v>
      </c>
      <c r="F409" s="4">
        <v>144</v>
      </c>
      <c r="G409" s="4">
        <v>3.9</v>
      </c>
      <c r="H409" s="4">
        <f>IF(MONTH(calls[[#This Row],[Date of Call]])&lt;=6,YEAR(calls[[#This Row],[Date of Call]]),YEAR(calls[[#This Row],[Date of Call]])+1)</f>
        <v>2023</v>
      </c>
      <c r="I409" t="str">
        <f>TEXT(calls[[#This Row],[Date of Call]],"DDDD")</f>
        <v>Monday</v>
      </c>
      <c r="J409" t="str" cm="1">
        <f t="array" ref="J409">_xlfn.IFS(calls[[#This Row],[Duration]]&lt;=10,"Under 10 mins",calls[[#This Row],[Duration]]&lt;=30,"10 to 30 mins",calls[[#This Row],[Duration]]&lt;=60,"30 to 60 mins",calls[[#This Row],[Duration]]&lt;=120,"1 to 2 hours",TRUE,"More than 2 hours")</f>
        <v>1 to 2 hours</v>
      </c>
      <c r="K409">
        <f>ROUND(calls[[#This Row],[Satisfaction Rating]],0)</f>
        <v>4</v>
      </c>
    </row>
    <row r="410" spans="1:11" x14ac:dyDescent="0.3">
      <c r="A410" s="1" t="s">
        <v>438</v>
      </c>
      <c r="B410" s="1" t="s">
        <v>16</v>
      </c>
      <c r="C410" s="1">
        <v>115</v>
      </c>
      <c r="D410" s="2" t="s">
        <v>17</v>
      </c>
      <c r="E410" s="3">
        <v>45040</v>
      </c>
      <c r="F410" s="1">
        <v>111</v>
      </c>
      <c r="G410" s="1">
        <v>4.3</v>
      </c>
      <c r="H410" s="4">
        <f>IF(MONTH(calls[[#This Row],[Date of Call]])&lt;=6,YEAR(calls[[#This Row],[Date of Call]]),YEAR(calls[[#This Row],[Date of Call]])+1)</f>
        <v>2023</v>
      </c>
      <c r="I410" t="str">
        <f>TEXT(calls[[#This Row],[Date of Call]],"DDDD")</f>
        <v>Monday</v>
      </c>
      <c r="J410" t="str" cm="1">
        <f t="array" ref="J410">_xlfn.IFS(calls[[#This Row],[Duration]]&lt;=10,"Under 10 mins",calls[[#This Row],[Duration]]&lt;=30,"10 to 30 mins",calls[[#This Row],[Duration]]&lt;=60,"30 to 60 mins",calls[[#This Row],[Duration]]&lt;=120,"1 to 2 hours",TRUE,"More than 2 hours")</f>
        <v>1 to 2 hours</v>
      </c>
      <c r="K410">
        <f>ROUND(calls[[#This Row],[Satisfaction Rating]],0)</f>
        <v>4</v>
      </c>
    </row>
    <row r="411" spans="1:11" x14ac:dyDescent="0.3">
      <c r="A411" s="4" t="s">
        <v>439</v>
      </c>
      <c r="B411" s="4" t="s">
        <v>83</v>
      </c>
      <c r="C411" s="4">
        <v>26</v>
      </c>
      <c r="D411" s="5" t="s">
        <v>27</v>
      </c>
      <c r="E411" s="6">
        <v>45040</v>
      </c>
      <c r="F411" s="4">
        <v>43</v>
      </c>
      <c r="G411" s="4">
        <v>4.2</v>
      </c>
      <c r="H411" s="4">
        <f>IF(MONTH(calls[[#This Row],[Date of Call]])&lt;=6,YEAR(calls[[#This Row],[Date of Call]]),YEAR(calls[[#This Row],[Date of Call]])+1)</f>
        <v>2023</v>
      </c>
      <c r="I411" t="str">
        <f>TEXT(calls[[#This Row],[Date of Call]],"DDDD")</f>
        <v>Monday</v>
      </c>
      <c r="J411" t="str" cm="1">
        <f t="array" ref="J411">_xlfn.IFS(calls[[#This Row],[Duration]]&lt;=10,"Under 10 mins",calls[[#This Row],[Duration]]&lt;=30,"10 to 30 mins",calls[[#This Row],[Duration]]&lt;=60,"30 to 60 mins",calls[[#This Row],[Duration]]&lt;=120,"1 to 2 hours",TRUE,"More than 2 hours")</f>
        <v>10 to 30 mins</v>
      </c>
      <c r="K411">
        <f>ROUND(calls[[#This Row],[Satisfaction Rating]],0)</f>
        <v>4</v>
      </c>
    </row>
    <row r="412" spans="1:11" x14ac:dyDescent="0.3">
      <c r="A412" s="1" t="s">
        <v>440</v>
      </c>
      <c r="B412" s="1" t="s">
        <v>30</v>
      </c>
      <c r="C412" s="1">
        <v>131</v>
      </c>
      <c r="D412" s="2" t="s">
        <v>31</v>
      </c>
      <c r="E412" s="3">
        <v>45040</v>
      </c>
      <c r="F412" s="1">
        <v>41</v>
      </c>
      <c r="G412" s="1">
        <v>4.9000000000000004</v>
      </c>
      <c r="H412" s="4">
        <f>IF(MONTH(calls[[#This Row],[Date of Call]])&lt;=6,YEAR(calls[[#This Row],[Date of Call]]),YEAR(calls[[#This Row],[Date of Call]])+1)</f>
        <v>2023</v>
      </c>
      <c r="I412" t="str">
        <f>TEXT(calls[[#This Row],[Date of Call]],"DDDD")</f>
        <v>Monday</v>
      </c>
      <c r="J412" t="str" cm="1">
        <f t="array" ref="J412">_xlfn.IFS(calls[[#This Row],[Duration]]&lt;=10,"Under 10 mins",calls[[#This Row],[Duration]]&lt;=30,"10 to 30 mins",calls[[#This Row],[Duration]]&lt;=60,"30 to 60 mins",calls[[#This Row],[Duration]]&lt;=120,"1 to 2 hours",TRUE,"More than 2 hours")</f>
        <v>More than 2 hours</v>
      </c>
      <c r="K412">
        <f>ROUND(calls[[#This Row],[Satisfaction Rating]],0)</f>
        <v>5</v>
      </c>
    </row>
    <row r="413" spans="1:11" x14ac:dyDescent="0.3">
      <c r="A413" s="4" t="s">
        <v>441</v>
      </c>
      <c r="B413" s="4" t="s">
        <v>16</v>
      </c>
      <c r="C413" s="4">
        <v>27</v>
      </c>
      <c r="D413" s="5" t="s">
        <v>31</v>
      </c>
      <c r="E413" s="6">
        <v>45040</v>
      </c>
      <c r="F413" s="4">
        <v>74</v>
      </c>
      <c r="G413" s="4">
        <v>4</v>
      </c>
      <c r="H413" s="4">
        <f>IF(MONTH(calls[[#This Row],[Date of Call]])&lt;=6,YEAR(calls[[#This Row],[Date of Call]]),YEAR(calls[[#This Row],[Date of Call]])+1)</f>
        <v>2023</v>
      </c>
      <c r="I413" t="str">
        <f>TEXT(calls[[#This Row],[Date of Call]],"DDDD")</f>
        <v>Monday</v>
      </c>
      <c r="J413" t="str" cm="1">
        <f t="array" ref="J413">_xlfn.IFS(calls[[#This Row],[Duration]]&lt;=10,"Under 10 mins",calls[[#This Row],[Duration]]&lt;=30,"10 to 30 mins",calls[[#This Row],[Duration]]&lt;=60,"30 to 60 mins",calls[[#This Row],[Duration]]&lt;=120,"1 to 2 hours",TRUE,"More than 2 hours")</f>
        <v>10 to 30 mins</v>
      </c>
      <c r="K413">
        <f>ROUND(calls[[#This Row],[Satisfaction Rating]],0)</f>
        <v>4</v>
      </c>
    </row>
    <row r="414" spans="1:11" x14ac:dyDescent="0.3">
      <c r="A414" s="1" t="s">
        <v>442</v>
      </c>
      <c r="B414" s="1" t="s">
        <v>53</v>
      </c>
      <c r="C414" s="1">
        <v>75</v>
      </c>
      <c r="D414" s="2" t="s">
        <v>22</v>
      </c>
      <c r="E414" s="3">
        <v>45040</v>
      </c>
      <c r="F414" s="1">
        <v>43</v>
      </c>
      <c r="G414" s="1">
        <v>4.9000000000000004</v>
      </c>
      <c r="H414" s="4">
        <f>IF(MONTH(calls[[#This Row],[Date of Call]])&lt;=6,YEAR(calls[[#This Row],[Date of Call]]),YEAR(calls[[#This Row],[Date of Call]])+1)</f>
        <v>2023</v>
      </c>
      <c r="I414" t="str">
        <f>TEXT(calls[[#This Row],[Date of Call]],"DDDD")</f>
        <v>Monday</v>
      </c>
      <c r="J414" t="str" cm="1">
        <f t="array" ref="J414">_xlfn.IFS(calls[[#This Row],[Duration]]&lt;=10,"Under 10 mins",calls[[#This Row],[Duration]]&lt;=30,"10 to 30 mins",calls[[#This Row],[Duration]]&lt;=60,"30 to 60 mins",calls[[#This Row],[Duration]]&lt;=120,"1 to 2 hours",TRUE,"More than 2 hours")</f>
        <v>1 to 2 hours</v>
      </c>
      <c r="K414">
        <f>ROUND(calls[[#This Row],[Satisfaction Rating]],0)</f>
        <v>5</v>
      </c>
    </row>
    <row r="415" spans="1:11" x14ac:dyDescent="0.3">
      <c r="A415" s="4" t="s">
        <v>443</v>
      </c>
      <c r="B415" s="4" t="s">
        <v>45</v>
      </c>
      <c r="C415" s="4">
        <v>123</v>
      </c>
      <c r="D415" s="5" t="s">
        <v>31</v>
      </c>
      <c r="E415" s="6">
        <v>45040</v>
      </c>
      <c r="F415" s="4">
        <v>128</v>
      </c>
      <c r="G415" s="4">
        <v>3.6</v>
      </c>
      <c r="H415" s="4">
        <f>IF(MONTH(calls[[#This Row],[Date of Call]])&lt;=6,YEAR(calls[[#This Row],[Date of Call]]),YEAR(calls[[#This Row],[Date of Call]])+1)</f>
        <v>2023</v>
      </c>
      <c r="I415" t="str">
        <f>TEXT(calls[[#This Row],[Date of Call]],"DDDD")</f>
        <v>Monday</v>
      </c>
      <c r="J415" t="str" cm="1">
        <f t="array" ref="J415">_xlfn.IFS(calls[[#This Row],[Duration]]&lt;=10,"Under 10 mins",calls[[#This Row],[Duration]]&lt;=30,"10 to 30 mins",calls[[#This Row],[Duration]]&lt;=60,"30 to 60 mins",calls[[#This Row],[Duration]]&lt;=120,"1 to 2 hours",TRUE,"More than 2 hours")</f>
        <v>More than 2 hours</v>
      </c>
      <c r="K415">
        <f>ROUND(calls[[#This Row],[Satisfaction Rating]],0)</f>
        <v>4</v>
      </c>
    </row>
    <row r="416" spans="1:11" x14ac:dyDescent="0.3">
      <c r="A416" s="1" t="s">
        <v>444</v>
      </c>
      <c r="B416" s="1" t="s">
        <v>11</v>
      </c>
      <c r="C416" s="1">
        <v>129</v>
      </c>
      <c r="D416" s="2" t="s">
        <v>31</v>
      </c>
      <c r="E416" s="3">
        <v>45041</v>
      </c>
      <c r="F416" s="1">
        <v>144</v>
      </c>
      <c r="G416" s="1">
        <v>4.0999999999999996</v>
      </c>
      <c r="H416" s="4">
        <f>IF(MONTH(calls[[#This Row],[Date of Call]])&lt;=6,YEAR(calls[[#This Row],[Date of Call]]),YEAR(calls[[#This Row],[Date of Call]])+1)</f>
        <v>2023</v>
      </c>
      <c r="I416" t="str">
        <f>TEXT(calls[[#This Row],[Date of Call]],"DDDD")</f>
        <v>Tuesday</v>
      </c>
      <c r="J416" t="str" cm="1">
        <f t="array" ref="J416">_xlfn.IFS(calls[[#This Row],[Duration]]&lt;=10,"Under 10 mins",calls[[#This Row],[Duration]]&lt;=30,"10 to 30 mins",calls[[#This Row],[Duration]]&lt;=60,"30 to 60 mins",calls[[#This Row],[Duration]]&lt;=120,"1 to 2 hours",TRUE,"More than 2 hours")</f>
        <v>More than 2 hours</v>
      </c>
      <c r="K416">
        <f>ROUND(calls[[#This Row],[Satisfaction Rating]],0)</f>
        <v>4</v>
      </c>
    </row>
    <row r="417" spans="1:11" x14ac:dyDescent="0.3">
      <c r="A417" s="4" t="s">
        <v>445</v>
      </c>
      <c r="B417" s="4" t="s">
        <v>53</v>
      </c>
      <c r="C417" s="4">
        <v>124</v>
      </c>
      <c r="D417" s="5" t="s">
        <v>17</v>
      </c>
      <c r="E417" s="6">
        <v>45041</v>
      </c>
      <c r="F417" s="4">
        <v>132</v>
      </c>
      <c r="G417" s="4">
        <v>4.9000000000000004</v>
      </c>
      <c r="H417" s="4">
        <f>IF(MONTH(calls[[#This Row],[Date of Call]])&lt;=6,YEAR(calls[[#This Row],[Date of Call]]),YEAR(calls[[#This Row],[Date of Call]])+1)</f>
        <v>2023</v>
      </c>
      <c r="I417" t="str">
        <f>TEXT(calls[[#This Row],[Date of Call]],"DDDD")</f>
        <v>Tuesday</v>
      </c>
      <c r="J417" t="str" cm="1">
        <f t="array" ref="J417">_xlfn.IFS(calls[[#This Row],[Duration]]&lt;=10,"Under 10 mins",calls[[#This Row],[Duration]]&lt;=30,"10 to 30 mins",calls[[#This Row],[Duration]]&lt;=60,"30 to 60 mins",calls[[#This Row],[Duration]]&lt;=120,"1 to 2 hours",TRUE,"More than 2 hours")</f>
        <v>More than 2 hours</v>
      </c>
      <c r="K417">
        <f>ROUND(calls[[#This Row],[Satisfaction Rating]],0)</f>
        <v>5</v>
      </c>
    </row>
    <row r="418" spans="1:11" x14ac:dyDescent="0.3">
      <c r="A418" s="1" t="s">
        <v>446</v>
      </c>
      <c r="B418" s="1" t="s">
        <v>16</v>
      </c>
      <c r="C418" s="1">
        <v>108</v>
      </c>
      <c r="D418" s="2" t="s">
        <v>17</v>
      </c>
      <c r="E418" s="3">
        <v>45041</v>
      </c>
      <c r="F418" s="1">
        <v>180</v>
      </c>
      <c r="G418" s="1">
        <v>3.9</v>
      </c>
      <c r="H418" s="4">
        <f>IF(MONTH(calls[[#This Row],[Date of Call]])&lt;=6,YEAR(calls[[#This Row],[Date of Call]]),YEAR(calls[[#This Row],[Date of Call]])+1)</f>
        <v>2023</v>
      </c>
      <c r="I418" t="str">
        <f>TEXT(calls[[#This Row],[Date of Call]],"DDDD")</f>
        <v>Tuesday</v>
      </c>
      <c r="J418" t="str" cm="1">
        <f t="array" ref="J418">_xlfn.IFS(calls[[#This Row],[Duration]]&lt;=10,"Under 10 mins",calls[[#This Row],[Duration]]&lt;=30,"10 to 30 mins",calls[[#This Row],[Duration]]&lt;=60,"30 to 60 mins",calls[[#This Row],[Duration]]&lt;=120,"1 to 2 hours",TRUE,"More than 2 hours")</f>
        <v>1 to 2 hours</v>
      </c>
      <c r="K418">
        <f>ROUND(calls[[#This Row],[Satisfaction Rating]],0)</f>
        <v>4</v>
      </c>
    </row>
    <row r="419" spans="1:11" x14ac:dyDescent="0.3">
      <c r="A419" s="4" t="s">
        <v>447</v>
      </c>
      <c r="B419" s="4" t="s">
        <v>21</v>
      </c>
      <c r="C419" s="4">
        <v>15</v>
      </c>
      <c r="D419" s="5" t="s">
        <v>17</v>
      </c>
      <c r="E419" s="6">
        <v>45041</v>
      </c>
      <c r="F419" s="4">
        <v>31</v>
      </c>
      <c r="G419" s="4">
        <v>4.0999999999999996</v>
      </c>
      <c r="H419" s="4">
        <f>IF(MONTH(calls[[#This Row],[Date of Call]])&lt;=6,YEAR(calls[[#This Row],[Date of Call]]),YEAR(calls[[#This Row],[Date of Call]])+1)</f>
        <v>2023</v>
      </c>
      <c r="I419" t="str">
        <f>TEXT(calls[[#This Row],[Date of Call]],"DDDD")</f>
        <v>Tuesday</v>
      </c>
      <c r="J419" t="str" cm="1">
        <f t="array" ref="J419">_xlfn.IFS(calls[[#This Row],[Duration]]&lt;=10,"Under 10 mins",calls[[#This Row],[Duration]]&lt;=30,"10 to 30 mins",calls[[#This Row],[Duration]]&lt;=60,"30 to 60 mins",calls[[#This Row],[Duration]]&lt;=120,"1 to 2 hours",TRUE,"More than 2 hours")</f>
        <v>10 to 30 mins</v>
      </c>
      <c r="K419">
        <f>ROUND(calls[[#This Row],[Satisfaction Rating]],0)</f>
        <v>4</v>
      </c>
    </row>
    <row r="420" spans="1:11" x14ac:dyDescent="0.3">
      <c r="A420" s="1" t="s">
        <v>448</v>
      </c>
      <c r="B420" s="1" t="s">
        <v>16</v>
      </c>
      <c r="C420" s="1">
        <v>66</v>
      </c>
      <c r="D420" s="2" t="s">
        <v>17</v>
      </c>
      <c r="E420" s="3">
        <v>45041</v>
      </c>
      <c r="F420" s="1">
        <v>102</v>
      </c>
      <c r="G420" s="1">
        <v>3.8</v>
      </c>
      <c r="H420" s="4">
        <f>IF(MONTH(calls[[#This Row],[Date of Call]])&lt;=6,YEAR(calls[[#This Row],[Date of Call]]),YEAR(calls[[#This Row],[Date of Call]])+1)</f>
        <v>2023</v>
      </c>
      <c r="I420" t="str">
        <f>TEXT(calls[[#This Row],[Date of Call]],"DDDD")</f>
        <v>Tuesday</v>
      </c>
      <c r="J420" t="str" cm="1">
        <f t="array" ref="J420">_xlfn.IFS(calls[[#This Row],[Duration]]&lt;=10,"Under 10 mins",calls[[#This Row],[Duration]]&lt;=30,"10 to 30 mins",calls[[#This Row],[Duration]]&lt;=60,"30 to 60 mins",calls[[#This Row],[Duration]]&lt;=120,"1 to 2 hours",TRUE,"More than 2 hours")</f>
        <v>1 to 2 hours</v>
      </c>
      <c r="K420">
        <f>ROUND(calls[[#This Row],[Satisfaction Rating]],0)</f>
        <v>4</v>
      </c>
    </row>
    <row r="421" spans="1:11" x14ac:dyDescent="0.3">
      <c r="A421" s="4" t="s">
        <v>449</v>
      </c>
      <c r="B421" s="4" t="s">
        <v>25</v>
      </c>
      <c r="C421" s="4">
        <v>126</v>
      </c>
      <c r="D421" s="5" t="s">
        <v>22</v>
      </c>
      <c r="E421" s="6">
        <v>45042</v>
      </c>
      <c r="F421" s="4">
        <v>175</v>
      </c>
      <c r="G421" s="4">
        <v>4.8</v>
      </c>
      <c r="H421" s="4">
        <f>IF(MONTH(calls[[#This Row],[Date of Call]])&lt;=6,YEAR(calls[[#This Row],[Date of Call]]),YEAR(calls[[#This Row],[Date of Call]])+1)</f>
        <v>2023</v>
      </c>
      <c r="I421" t="str">
        <f>TEXT(calls[[#This Row],[Date of Call]],"DDDD")</f>
        <v>Wednesday</v>
      </c>
      <c r="J421" t="str" cm="1">
        <f t="array" ref="J421">_xlfn.IFS(calls[[#This Row],[Duration]]&lt;=10,"Under 10 mins",calls[[#This Row],[Duration]]&lt;=30,"10 to 30 mins",calls[[#This Row],[Duration]]&lt;=60,"30 to 60 mins",calls[[#This Row],[Duration]]&lt;=120,"1 to 2 hours",TRUE,"More than 2 hours")</f>
        <v>More than 2 hours</v>
      </c>
      <c r="K421">
        <f>ROUND(calls[[#This Row],[Satisfaction Rating]],0)</f>
        <v>5</v>
      </c>
    </row>
    <row r="422" spans="1:11" x14ac:dyDescent="0.3">
      <c r="A422" s="1" t="s">
        <v>450</v>
      </c>
      <c r="B422" s="1" t="s">
        <v>53</v>
      </c>
      <c r="C422" s="1">
        <v>26</v>
      </c>
      <c r="D422" s="2" t="s">
        <v>12</v>
      </c>
      <c r="E422" s="3">
        <v>45042</v>
      </c>
      <c r="F422" s="1">
        <v>87</v>
      </c>
      <c r="G422" s="1">
        <v>4.7</v>
      </c>
      <c r="H422" s="4">
        <f>IF(MONTH(calls[[#This Row],[Date of Call]])&lt;=6,YEAR(calls[[#This Row],[Date of Call]]),YEAR(calls[[#This Row],[Date of Call]])+1)</f>
        <v>2023</v>
      </c>
      <c r="I422" t="str">
        <f>TEXT(calls[[#This Row],[Date of Call]],"DDDD")</f>
        <v>Wednesday</v>
      </c>
      <c r="J422" t="str" cm="1">
        <f t="array" ref="J422">_xlfn.IFS(calls[[#This Row],[Duration]]&lt;=10,"Under 10 mins",calls[[#This Row],[Duration]]&lt;=30,"10 to 30 mins",calls[[#This Row],[Duration]]&lt;=60,"30 to 60 mins",calls[[#This Row],[Duration]]&lt;=120,"1 to 2 hours",TRUE,"More than 2 hours")</f>
        <v>10 to 30 mins</v>
      </c>
      <c r="K422">
        <f>ROUND(calls[[#This Row],[Satisfaction Rating]],0)</f>
        <v>5</v>
      </c>
    </row>
    <row r="423" spans="1:11" x14ac:dyDescent="0.3">
      <c r="A423" s="4" t="s">
        <v>451</v>
      </c>
      <c r="B423" s="4" t="s">
        <v>36</v>
      </c>
      <c r="C423" s="4">
        <v>105</v>
      </c>
      <c r="D423" s="5" t="s">
        <v>22</v>
      </c>
      <c r="E423" s="6">
        <v>45042</v>
      </c>
      <c r="F423" s="4">
        <v>66</v>
      </c>
      <c r="G423" s="4">
        <v>4.2</v>
      </c>
      <c r="H423" s="4">
        <f>IF(MONTH(calls[[#This Row],[Date of Call]])&lt;=6,YEAR(calls[[#This Row],[Date of Call]]),YEAR(calls[[#This Row],[Date of Call]])+1)</f>
        <v>2023</v>
      </c>
      <c r="I423" t="str">
        <f>TEXT(calls[[#This Row],[Date of Call]],"DDDD")</f>
        <v>Wednesday</v>
      </c>
      <c r="J423" t="str" cm="1">
        <f t="array" ref="J423">_xlfn.IFS(calls[[#This Row],[Duration]]&lt;=10,"Under 10 mins",calls[[#This Row],[Duration]]&lt;=30,"10 to 30 mins",calls[[#This Row],[Duration]]&lt;=60,"30 to 60 mins",calls[[#This Row],[Duration]]&lt;=120,"1 to 2 hours",TRUE,"More than 2 hours")</f>
        <v>1 to 2 hours</v>
      </c>
      <c r="K423">
        <f>ROUND(calls[[#This Row],[Satisfaction Rating]],0)</f>
        <v>4</v>
      </c>
    </row>
    <row r="424" spans="1:11" x14ac:dyDescent="0.3">
      <c r="A424" s="1" t="s">
        <v>452</v>
      </c>
      <c r="B424" s="1" t="s">
        <v>36</v>
      </c>
      <c r="C424" s="1">
        <v>31</v>
      </c>
      <c r="D424" s="2" t="s">
        <v>22</v>
      </c>
      <c r="E424" s="3">
        <v>45042</v>
      </c>
      <c r="F424" s="1">
        <v>25</v>
      </c>
      <c r="G424" s="1">
        <v>3.2</v>
      </c>
      <c r="H424" s="4">
        <f>IF(MONTH(calls[[#This Row],[Date of Call]])&lt;=6,YEAR(calls[[#This Row],[Date of Call]]),YEAR(calls[[#This Row],[Date of Call]])+1)</f>
        <v>2023</v>
      </c>
      <c r="I424" t="str">
        <f>TEXT(calls[[#This Row],[Date of Call]],"DDDD")</f>
        <v>Wednesday</v>
      </c>
      <c r="J424" t="str" cm="1">
        <f t="array" ref="J424">_xlfn.IFS(calls[[#This Row],[Duration]]&lt;=10,"Under 10 mins",calls[[#This Row],[Duration]]&lt;=30,"10 to 30 mins",calls[[#This Row],[Duration]]&lt;=60,"30 to 60 mins",calls[[#This Row],[Duration]]&lt;=120,"1 to 2 hours",TRUE,"More than 2 hours")</f>
        <v>30 to 60 mins</v>
      </c>
      <c r="K424">
        <f>ROUND(calls[[#This Row],[Satisfaction Rating]],0)</f>
        <v>3</v>
      </c>
    </row>
    <row r="425" spans="1:11" x14ac:dyDescent="0.3">
      <c r="A425" s="4" t="s">
        <v>453</v>
      </c>
      <c r="B425" s="4" t="s">
        <v>16</v>
      </c>
      <c r="C425" s="4">
        <v>109</v>
      </c>
      <c r="D425" s="5" t="s">
        <v>17</v>
      </c>
      <c r="E425" s="6">
        <v>45042</v>
      </c>
      <c r="F425" s="4">
        <v>126</v>
      </c>
      <c r="G425" s="4">
        <v>3.4</v>
      </c>
      <c r="H425" s="4">
        <f>IF(MONTH(calls[[#This Row],[Date of Call]])&lt;=6,YEAR(calls[[#This Row],[Date of Call]]),YEAR(calls[[#This Row],[Date of Call]])+1)</f>
        <v>2023</v>
      </c>
      <c r="I425" t="str">
        <f>TEXT(calls[[#This Row],[Date of Call]],"DDDD")</f>
        <v>Wednesday</v>
      </c>
      <c r="J425" t="str" cm="1">
        <f t="array" ref="J425">_xlfn.IFS(calls[[#This Row],[Duration]]&lt;=10,"Under 10 mins",calls[[#This Row],[Duration]]&lt;=30,"10 to 30 mins",calls[[#This Row],[Duration]]&lt;=60,"30 to 60 mins",calls[[#This Row],[Duration]]&lt;=120,"1 to 2 hours",TRUE,"More than 2 hours")</f>
        <v>1 to 2 hours</v>
      </c>
      <c r="K425">
        <f>ROUND(calls[[#This Row],[Satisfaction Rating]],0)</f>
        <v>3</v>
      </c>
    </row>
    <row r="426" spans="1:11" x14ac:dyDescent="0.3">
      <c r="A426" s="1" t="s">
        <v>454</v>
      </c>
      <c r="B426" s="1" t="s">
        <v>11</v>
      </c>
      <c r="C426" s="1">
        <v>113</v>
      </c>
      <c r="D426" s="2" t="s">
        <v>27</v>
      </c>
      <c r="E426" s="3">
        <v>45043</v>
      </c>
      <c r="F426" s="1">
        <v>42</v>
      </c>
      <c r="G426" s="1">
        <v>4.5999999999999996</v>
      </c>
      <c r="H426" s="4">
        <f>IF(MONTH(calls[[#This Row],[Date of Call]])&lt;=6,YEAR(calls[[#This Row],[Date of Call]]),YEAR(calls[[#This Row],[Date of Call]])+1)</f>
        <v>2023</v>
      </c>
      <c r="I426" t="str">
        <f>TEXT(calls[[#This Row],[Date of Call]],"DDDD")</f>
        <v>Thursday</v>
      </c>
      <c r="J426" t="str" cm="1">
        <f t="array" ref="J426">_xlfn.IFS(calls[[#This Row],[Duration]]&lt;=10,"Under 10 mins",calls[[#This Row],[Duration]]&lt;=30,"10 to 30 mins",calls[[#This Row],[Duration]]&lt;=60,"30 to 60 mins",calls[[#This Row],[Duration]]&lt;=120,"1 to 2 hours",TRUE,"More than 2 hours")</f>
        <v>1 to 2 hours</v>
      </c>
      <c r="K426">
        <f>ROUND(calls[[#This Row],[Satisfaction Rating]],0)</f>
        <v>5</v>
      </c>
    </row>
    <row r="427" spans="1:11" x14ac:dyDescent="0.3">
      <c r="A427" s="4" t="s">
        <v>455</v>
      </c>
      <c r="B427" s="4" t="s">
        <v>25</v>
      </c>
      <c r="C427" s="4">
        <v>101</v>
      </c>
      <c r="D427" s="5" t="s">
        <v>12</v>
      </c>
      <c r="E427" s="6">
        <v>45043</v>
      </c>
      <c r="F427" s="4">
        <v>225</v>
      </c>
      <c r="G427" s="4">
        <v>1.9</v>
      </c>
      <c r="H427" s="4">
        <f>IF(MONTH(calls[[#This Row],[Date of Call]])&lt;=6,YEAR(calls[[#This Row],[Date of Call]]),YEAR(calls[[#This Row],[Date of Call]])+1)</f>
        <v>2023</v>
      </c>
      <c r="I427" t="str">
        <f>TEXT(calls[[#This Row],[Date of Call]],"DDDD")</f>
        <v>Thursday</v>
      </c>
      <c r="J427" t="str" cm="1">
        <f t="array" ref="J427">_xlfn.IFS(calls[[#This Row],[Duration]]&lt;=10,"Under 10 mins",calls[[#This Row],[Duration]]&lt;=30,"10 to 30 mins",calls[[#This Row],[Duration]]&lt;=60,"30 to 60 mins",calls[[#This Row],[Duration]]&lt;=120,"1 to 2 hours",TRUE,"More than 2 hours")</f>
        <v>1 to 2 hours</v>
      </c>
      <c r="K427">
        <f>ROUND(calls[[#This Row],[Satisfaction Rating]],0)</f>
        <v>2</v>
      </c>
    </row>
    <row r="428" spans="1:11" x14ac:dyDescent="0.3">
      <c r="A428" s="1" t="s">
        <v>456</v>
      </c>
      <c r="B428" s="1" t="s">
        <v>19</v>
      </c>
      <c r="C428" s="1">
        <v>156</v>
      </c>
      <c r="D428" s="2" t="s">
        <v>12</v>
      </c>
      <c r="E428" s="3">
        <v>45043</v>
      </c>
      <c r="F428" s="1">
        <v>42</v>
      </c>
      <c r="G428" s="1">
        <v>3.3</v>
      </c>
      <c r="H428" s="4">
        <f>IF(MONTH(calls[[#This Row],[Date of Call]])&lt;=6,YEAR(calls[[#This Row],[Date of Call]]),YEAR(calls[[#This Row],[Date of Call]])+1)</f>
        <v>2023</v>
      </c>
      <c r="I428" t="str">
        <f>TEXT(calls[[#This Row],[Date of Call]],"DDDD")</f>
        <v>Thursday</v>
      </c>
      <c r="J428" t="str" cm="1">
        <f t="array" ref="J428">_xlfn.IFS(calls[[#This Row],[Duration]]&lt;=10,"Under 10 mins",calls[[#This Row],[Duration]]&lt;=30,"10 to 30 mins",calls[[#This Row],[Duration]]&lt;=60,"30 to 60 mins",calls[[#This Row],[Duration]]&lt;=120,"1 to 2 hours",TRUE,"More than 2 hours")</f>
        <v>More than 2 hours</v>
      </c>
      <c r="K428">
        <f>ROUND(calls[[#This Row],[Satisfaction Rating]],0)</f>
        <v>3</v>
      </c>
    </row>
    <row r="429" spans="1:11" x14ac:dyDescent="0.3">
      <c r="A429" s="4" t="s">
        <v>457</v>
      </c>
      <c r="B429" s="4" t="s">
        <v>16</v>
      </c>
      <c r="C429" s="4">
        <v>145</v>
      </c>
      <c r="D429" s="5" t="s">
        <v>27</v>
      </c>
      <c r="E429" s="6">
        <v>45044</v>
      </c>
      <c r="F429" s="4">
        <v>110</v>
      </c>
      <c r="G429" s="4">
        <v>3.1</v>
      </c>
      <c r="H429" s="4">
        <f>IF(MONTH(calls[[#This Row],[Date of Call]])&lt;=6,YEAR(calls[[#This Row],[Date of Call]]),YEAR(calls[[#This Row],[Date of Call]])+1)</f>
        <v>2023</v>
      </c>
      <c r="I429" t="str">
        <f>TEXT(calls[[#This Row],[Date of Call]],"DDDD")</f>
        <v>Friday</v>
      </c>
      <c r="J429" t="str" cm="1">
        <f t="array" ref="J429">_xlfn.IFS(calls[[#This Row],[Duration]]&lt;=10,"Under 10 mins",calls[[#This Row],[Duration]]&lt;=30,"10 to 30 mins",calls[[#This Row],[Duration]]&lt;=60,"30 to 60 mins",calls[[#This Row],[Duration]]&lt;=120,"1 to 2 hours",TRUE,"More than 2 hours")</f>
        <v>More than 2 hours</v>
      </c>
      <c r="K429">
        <f>ROUND(calls[[#This Row],[Satisfaction Rating]],0)</f>
        <v>3</v>
      </c>
    </row>
    <row r="430" spans="1:11" x14ac:dyDescent="0.3">
      <c r="A430" s="1" t="s">
        <v>458</v>
      </c>
      <c r="B430" s="1" t="s">
        <v>45</v>
      </c>
      <c r="C430" s="1">
        <v>36</v>
      </c>
      <c r="D430" s="2" t="s">
        <v>17</v>
      </c>
      <c r="E430" s="3">
        <v>45044</v>
      </c>
      <c r="F430" s="1">
        <v>225</v>
      </c>
      <c r="G430" s="1">
        <v>4.8</v>
      </c>
      <c r="H430" s="4">
        <f>IF(MONTH(calls[[#This Row],[Date of Call]])&lt;=6,YEAR(calls[[#This Row],[Date of Call]]),YEAR(calls[[#This Row],[Date of Call]])+1)</f>
        <v>2023</v>
      </c>
      <c r="I430" t="str">
        <f>TEXT(calls[[#This Row],[Date of Call]],"DDDD")</f>
        <v>Friday</v>
      </c>
      <c r="J430" t="str" cm="1">
        <f t="array" ref="J430">_xlfn.IFS(calls[[#This Row],[Duration]]&lt;=10,"Under 10 mins",calls[[#This Row],[Duration]]&lt;=30,"10 to 30 mins",calls[[#This Row],[Duration]]&lt;=60,"30 to 60 mins",calls[[#This Row],[Duration]]&lt;=120,"1 to 2 hours",TRUE,"More than 2 hours")</f>
        <v>30 to 60 mins</v>
      </c>
      <c r="K430">
        <f>ROUND(calls[[#This Row],[Satisfaction Rating]],0)</f>
        <v>5</v>
      </c>
    </row>
    <row r="431" spans="1:11" x14ac:dyDescent="0.3">
      <c r="A431" s="4" t="s">
        <v>459</v>
      </c>
      <c r="B431" s="4" t="s">
        <v>36</v>
      </c>
      <c r="C431" s="4">
        <v>135</v>
      </c>
      <c r="D431" s="5" t="s">
        <v>31</v>
      </c>
      <c r="E431" s="6">
        <v>45045</v>
      </c>
      <c r="F431" s="4">
        <v>125</v>
      </c>
      <c r="G431" s="4">
        <v>3.3</v>
      </c>
      <c r="H431" s="4">
        <f>IF(MONTH(calls[[#This Row],[Date of Call]])&lt;=6,YEAR(calls[[#This Row],[Date of Call]]),YEAR(calls[[#This Row],[Date of Call]])+1)</f>
        <v>2023</v>
      </c>
      <c r="I431" t="str">
        <f>TEXT(calls[[#This Row],[Date of Call]],"DDDD")</f>
        <v>Saturday</v>
      </c>
      <c r="J431" t="str" cm="1">
        <f t="array" ref="J431">_xlfn.IFS(calls[[#This Row],[Duration]]&lt;=10,"Under 10 mins",calls[[#This Row],[Duration]]&lt;=30,"10 to 30 mins",calls[[#This Row],[Duration]]&lt;=60,"30 to 60 mins",calls[[#This Row],[Duration]]&lt;=120,"1 to 2 hours",TRUE,"More than 2 hours")</f>
        <v>More than 2 hours</v>
      </c>
      <c r="K431">
        <f>ROUND(calls[[#This Row],[Satisfaction Rating]],0)</f>
        <v>3</v>
      </c>
    </row>
    <row r="432" spans="1:11" x14ac:dyDescent="0.3">
      <c r="A432" s="1" t="s">
        <v>460</v>
      </c>
      <c r="B432" s="1" t="s">
        <v>25</v>
      </c>
      <c r="C432" s="1">
        <v>81</v>
      </c>
      <c r="D432" s="2" t="s">
        <v>17</v>
      </c>
      <c r="E432" s="3">
        <v>45045</v>
      </c>
      <c r="F432" s="1">
        <v>78</v>
      </c>
      <c r="G432" s="1">
        <v>2.9</v>
      </c>
      <c r="H432" s="4">
        <f>IF(MONTH(calls[[#This Row],[Date of Call]])&lt;=6,YEAR(calls[[#This Row],[Date of Call]]),YEAR(calls[[#This Row],[Date of Call]])+1)</f>
        <v>2023</v>
      </c>
      <c r="I432" t="str">
        <f>TEXT(calls[[#This Row],[Date of Call]],"DDDD")</f>
        <v>Saturday</v>
      </c>
      <c r="J432" t="str" cm="1">
        <f t="array" ref="J432">_xlfn.IFS(calls[[#This Row],[Duration]]&lt;=10,"Under 10 mins",calls[[#This Row],[Duration]]&lt;=30,"10 to 30 mins",calls[[#This Row],[Duration]]&lt;=60,"30 to 60 mins",calls[[#This Row],[Duration]]&lt;=120,"1 to 2 hours",TRUE,"More than 2 hours")</f>
        <v>1 to 2 hours</v>
      </c>
      <c r="K432">
        <f>ROUND(calls[[#This Row],[Satisfaction Rating]],0)</f>
        <v>3</v>
      </c>
    </row>
    <row r="433" spans="1:11" x14ac:dyDescent="0.3">
      <c r="A433" s="4" t="s">
        <v>461</v>
      </c>
      <c r="B433" s="4" t="s">
        <v>25</v>
      </c>
      <c r="C433" s="4">
        <v>81</v>
      </c>
      <c r="D433" s="5" t="s">
        <v>27</v>
      </c>
      <c r="E433" s="6">
        <v>45045</v>
      </c>
      <c r="F433" s="4">
        <v>40</v>
      </c>
      <c r="G433" s="4">
        <v>2.4</v>
      </c>
      <c r="H433" s="4">
        <f>IF(MONTH(calls[[#This Row],[Date of Call]])&lt;=6,YEAR(calls[[#This Row],[Date of Call]]),YEAR(calls[[#This Row],[Date of Call]])+1)</f>
        <v>2023</v>
      </c>
      <c r="I433" t="str">
        <f>TEXT(calls[[#This Row],[Date of Call]],"DDDD")</f>
        <v>Saturday</v>
      </c>
      <c r="J433" t="str" cm="1">
        <f t="array" ref="J433">_xlfn.IFS(calls[[#This Row],[Duration]]&lt;=10,"Under 10 mins",calls[[#This Row],[Duration]]&lt;=30,"10 to 30 mins",calls[[#This Row],[Duration]]&lt;=60,"30 to 60 mins",calls[[#This Row],[Duration]]&lt;=120,"1 to 2 hours",TRUE,"More than 2 hours")</f>
        <v>1 to 2 hours</v>
      </c>
      <c r="K433">
        <f>ROUND(calls[[#This Row],[Satisfaction Rating]],0)</f>
        <v>2</v>
      </c>
    </row>
    <row r="434" spans="1:11" x14ac:dyDescent="0.3">
      <c r="A434" s="1" t="s">
        <v>462</v>
      </c>
      <c r="B434" s="1" t="s">
        <v>42</v>
      </c>
      <c r="C434" s="1">
        <v>93</v>
      </c>
      <c r="D434" s="2" t="s">
        <v>22</v>
      </c>
      <c r="E434" s="3">
        <v>45045</v>
      </c>
      <c r="F434" s="1">
        <v>150</v>
      </c>
      <c r="G434" s="1">
        <v>4.5999999999999996</v>
      </c>
      <c r="H434" s="4">
        <f>IF(MONTH(calls[[#This Row],[Date of Call]])&lt;=6,YEAR(calls[[#This Row],[Date of Call]]),YEAR(calls[[#This Row],[Date of Call]])+1)</f>
        <v>2023</v>
      </c>
      <c r="I434" t="str">
        <f>TEXT(calls[[#This Row],[Date of Call]],"DDDD")</f>
        <v>Saturday</v>
      </c>
      <c r="J434" t="str" cm="1">
        <f t="array" ref="J434">_xlfn.IFS(calls[[#This Row],[Duration]]&lt;=10,"Under 10 mins",calls[[#This Row],[Duration]]&lt;=30,"10 to 30 mins",calls[[#This Row],[Duration]]&lt;=60,"30 to 60 mins",calls[[#This Row],[Duration]]&lt;=120,"1 to 2 hours",TRUE,"More than 2 hours")</f>
        <v>1 to 2 hours</v>
      </c>
      <c r="K434">
        <f>ROUND(calls[[#This Row],[Satisfaction Rating]],0)</f>
        <v>5</v>
      </c>
    </row>
    <row r="435" spans="1:11" x14ac:dyDescent="0.3">
      <c r="A435" s="4" t="s">
        <v>463</v>
      </c>
      <c r="B435" s="4" t="s">
        <v>16</v>
      </c>
      <c r="C435" s="4">
        <v>14</v>
      </c>
      <c r="D435" s="5" t="s">
        <v>17</v>
      </c>
      <c r="E435" s="6">
        <v>45045</v>
      </c>
      <c r="F435" s="4">
        <v>96</v>
      </c>
      <c r="G435" s="4">
        <v>4.8</v>
      </c>
      <c r="H435" s="4">
        <f>IF(MONTH(calls[[#This Row],[Date of Call]])&lt;=6,YEAR(calls[[#This Row],[Date of Call]]),YEAR(calls[[#This Row],[Date of Call]])+1)</f>
        <v>2023</v>
      </c>
      <c r="I435" t="str">
        <f>TEXT(calls[[#This Row],[Date of Call]],"DDDD")</f>
        <v>Saturday</v>
      </c>
      <c r="J435" t="str" cm="1">
        <f t="array" ref="J435">_xlfn.IFS(calls[[#This Row],[Duration]]&lt;=10,"Under 10 mins",calls[[#This Row],[Duration]]&lt;=30,"10 to 30 mins",calls[[#This Row],[Duration]]&lt;=60,"30 to 60 mins",calls[[#This Row],[Duration]]&lt;=120,"1 to 2 hours",TRUE,"More than 2 hours")</f>
        <v>10 to 30 mins</v>
      </c>
      <c r="K435">
        <f>ROUND(calls[[#This Row],[Satisfaction Rating]],0)</f>
        <v>5</v>
      </c>
    </row>
    <row r="436" spans="1:11" x14ac:dyDescent="0.3">
      <c r="A436" s="1" t="s">
        <v>464</v>
      </c>
      <c r="B436" s="1" t="s">
        <v>36</v>
      </c>
      <c r="C436" s="1">
        <v>95</v>
      </c>
      <c r="D436" s="2" t="s">
        <v>27</v>
      </c>
      <c r="E436" s="3">
        <v>45046</v>
      </c>
      <c r="F436" s="1">
        <v>75</v>
      </c>
      <c r="G436" s="1">
        <v>4.8</v>
      </c>
      <c r="H436" s="4">
        <f>IF(MONTH(calls[[#This Row],[Date of Call]])&lt;=6,YEAR(calls[[#This Row],[Date of Call]]),YEAR(calls[[#This Row],[Date of Call]])+1)</f>
        <v>2023</v>
      </c>
      <c r="I436" t="str">
        <f>TEXT(calls[[#This Row],[Date of Call]],"DDDD")</f>
        <v>Sunday</v>
      </c>
      <c r="J436" t="str" cm="1">
        <f t="array" ref="J436">_xlfn.IFS(calls[[#This Row],[Duration]]&lt;=10,"Under 10 mins",calls[[#This Row],[Duration]]&lt;=30,"10 to 30 mins",calls[[#This Row],[Duration]]&lt;=60,"30 to 60 mins",calls[[#This Row],[Duration]]&lt;=120,"1 to 2 hours",TRUE,"More than 2 hours")</f>
        <v>1 to 2 hours</v>
      </c>
      <c r="K436">
        <f>ROUND(calls[[#This Row],[Satisfaction Rating]],0)</f>
        <v>5</v>
      </c>
    </row>
    <row r="437" spans="1:11" x14ac:dyDescent="0.3">
      <c r="A437" s="4" t="s">
        <v>465</v>
      </c>
      <c r="B437" s="4" t="s">
        <v>42</v>
      </c>
      <c r="C437" s="4">
        <v>81</v>
      </c>
      <c r="D437" s="5" t="s">
        <v>27</v>
      </c>
      <c r="E437" s="6">
        <v>45046</v>
      </c>
      <c r="F437" s="4">
        <v>60</v>
      </c>
      <c r="G437" s="4">
        <v>3.6</v>
      </c>
      <c r="H437" s="4">
        <f>IF(MONTH(calls[[#This Row],[Date of Call]])&lt;=6,YEAR(calls[[#This Row],[Date of Call]]),YEAR(calls[[#This Row],[Date of Call]])+1)</f>
        <v>2023</v>
      </c>
      <c r="I437" t="str">
        <f>TEXT(calls[[#This Row],[Date of Call]],"DDDD")</f>
        <v>Sunday</v>
      </c>
      <c r="J437" t="str" cm="1">
        <f t="array" ref="J437">_xlfn.IFS(calls[[#This Row],[Duration]]&lt;=10,"Under 10 mins",calls[[#This Row],[Duration]]&lt;=30,"10 to 30 mins",calls[[#This Row],[Duration]]&lt;=60,"30 to 60 mins",calls[[#This Row],[Duration]]&lt;=120,"1 to 2 hours",TRUE,"More than 2 hours")</f>
        <v>1 to 2 hours</v>
      </c>
      <c r="K437">
        <f>ROUND(calls[[#This Row],[Satisfaction Rating]],0)</f>
        <v>4</v>
      </c>
    </row>
    <row r="438" spans="1:11" x14ac:dyDescent="0.3">
      <c r="A438" s="1" t="s">
        <v>466</v>
      </c>
      <c r="B438" s="1" t="s">
        <v>83</v>
      </c>
      <c r="C438" s="1">
        <v>60</v>
      </c>
      <c r="D438" s="2" t="s">
        <v>17</v>
      </c>
      <c r="E438" s="3">
        <v>45047</v>
      </c>
      <c r="F438" s="1">
        <v>41</v>
      </c>
      <c r="G438" s="1">
        <v>4.8</v>
      </c>
      <c r="H438" s="4">
        <f>IF(MONTH(calls[[#This Row],[Date of Call]])&lt;=6,YEAR(calls[[#This Row],[Date of Call]]),YEAR(calls[[#This Row],[Date of Call]])+1)</f>
        <v>2023</v>
      </c>
      <c r="I438" t="str">
        <f>TEXT(calls[[#This Row],[Date of Call]],"DDDD")</f>
        <v>Monday</v>
      </c>
      <c r="J438" t="str" cm="1">
        <f t="array" ref="J438">_xlfn.IFS(calls[[#This Row],[Duration]]&lt;=10,"Under 10 mins",calls[[#This Row],[Duration]]&lt;=30,"10 to 30 mins",calls[[#This Row],[Duration]]&lt;=60,"30 to 60 mins",calls[[#This Row],[Duration]]&lt;=120,"1 to 2 hours",TRUE,"More than 2 hours")</f>
        <v>30 to 60 mins</v>
      </c>
      <c r="K438">
        <f>ROUND(calls[[#This Row],[Satisfaction Rating]],0)</f>
        <v>5</v>
      </c>
    </row>
    <row r="439" spans="1:11" x14ac:dyDescent="0.3">
      <c r="A439" s="4" t="s">
        <v>467</v>
      </c>
      <c r="B439" s="4" t="s">
        <v>34</v>
      </c>
      <c r="C439" s="4">
        <v>137</v>
      </c>
      <c r="D439" s="5" t="s">
        <v>22</v>
      </c>
      <c r="E439" s="6">
        <v>45047</v>
      </c>
      <c r="F439" s="4">
        <v>20</v>
      </c>
      <c r="G439" s="4">
        <v>4.2</v>
      </c>
      <c r="H439" s="4">
        <f>IF(MONTH(calls[[#This Row],[Date of Call]])&lt;=6,YEAR(calls[[#This Row],[Date of Call]]),YEAR(calls[[#This Row],[Date of Call]])+1)</f>
        <v>2023</v>
      </c>
      <c r="I439" t="str">
        <f>TEXT(calls[[#This Row],[Date of Call]],"DDDD")</f>
        <v>Monday</v>
      </c>
      <c r="J439" t="str" cm="1">
        <f t="array" ref="J439">_xlfn.IFS(calls[[#This Row],[Duration]]&lt;=10,"Under 10 mins",calls[[#This Row],[Duration]]&lt;=30,"10 to 30 mins",calls[[#This Row],[Duration]]&lt;=60,"30 to 60 mins",calls[[#This Row],[Duration]]&lt;=120,"1 to 2 hours",TRUE,"More than 2 hours")</f>
        <v>More than 2 hours</v>
      </c>
      <c r="K439">
        <f>ROUND(calls[[#This Row],[Satisfaction Rating]],0)</f>
        <v>4</v>
      </c>
    </row>
    <row r="440" spans="1:11" x14ac:dyDescent="0.3">
      <c r="A440" s="1" t="s">
        <v>468</v>
      </c>
      <c r="B440" s="1" t="s">
        <v>14</v>
      </c>
      <c r="C440" s="1">
        <v>112</v>
      </c>
      <c r="D440" s="2" t="s">
        <v>31</v>
      </c>
      <c r="E440" s="3">
        <v>45047</v>
      </c>
      <c r="F440" s="1">
        <v>84</v>
      </c>
      <c r="G440" s="1">
        <v>2.6</v>
      </c>
      <c r="H440" s="4">
        <f>IF(MONTH(calls[[#This Row],[Date of Call]])&lt;=6,YEAR(calls[[#This Row],[Date of Call]]),YEAR(calls[[#This Row],[Date of Call]])+1)</f>
        <v>2023</v>
      </c>
      <c r="I440" t="str">
        <f>TEXT(calls[[#This Row],[Date of Call]],"DDDD")</f>
        <v>Monday</v>
      </c>
      <c r="J440" t="str" cm="1">
        <f t="array" ref="J440">_xlfn.IFS(calls[[#This Row],[Duration]]&lt;=10,"Under 10 mins",calls[[#This Row],[Duration]]&lt;=30,"10 to 30 mins",calls[[#This Row],[Duration]]&lt;=60,"30 to 60 mins",calls[[#This Row],[Duration]]&lt;=120,"1 to 2 hours",TRUE,"More than 2 hours")</f>
        <v>1 to 2 hours</v>
      </c>
      <c r="K440">
        <f>ROUND(calls[[#This Row],[Satisfaction Rating]],0)</f>
        <v>3</v>
      </c>
    </row>
    <row r="441" spans="1:11" x14ac:dyDescent="0.3">
      <c r="A441" s="4" t="s">
        <v>469</v>
      </c>
      <c r="B441" s="4" t="s">
        <v>36</v>
      </c>
      <c r="C441" s="4">
        <v>76</v>
      </c>
      <c r="D441" s="5" t="s">
        <v>12</v>
      </c>
      <c r="E441" s="6">
        <v>45047</v>
      </c>
      <c r="F441" s="4">
        <v>140</v>
      </c>
      <c r="G441" s="4">
        <v>3.7</v>
      </c>
      <c r="H441" s="4">
        <f>IF(MONTH(calls[[#This Row],[Date of Call]])&lt;=6,YEAR(calls[[#This Row],[Date of Call]]),YEAR(calls[[#This Row],[Date of Call]])+1)</f>
        <v>2023</v>
      </c>
      <c r="I441" t="str">
        <f>TEXT(calls[[#This Row],[Date of Call]],"DDDD")</f>
        <v>Monday</v>
      </c>
      <c r="J441" t="str" cm="1">
        <f t="array" ref="J441">_xlfn.IFS(calls[[#This Row],[Duration]]&lt;=10,"Under 10 mins",calls[[#This Row],[Duration]]&lt;=30,"10 to 30 mins",calls[[#This Row],[Duration]]&lt;=60,"30 to 60 mins",calls[[#This Row],[Duration]]&lt;=120,"1 to 2 hours",TRUE,"More than 2 hours")</f>
        <v>1 to 2 hours</v>
      </c>
      <c r="K441">
        <f>ROUND(calls[[#This Row],[Satisfaction Rating]],0)</f>
        <v>4</v>
      </c>
    </row>
    <row r="442" spans="1:11" x14ac:dyDescent="0.3">
      <c r="A442" s="1" t="s">
        <v>470</v>
      </c>
      <c r="B442" s="1" t="s">
        <v>50</v>
      </c>
      <c r="C442" s="1">
        <v>73</v>
      </c>
      <c r="D442" s="2" t="s">
        <v>17</v>
      </c>
      <c r="E442" s="3">
        <v>45047</v>
      </c>
      <c r="F442" s="1">
        <v>66</v>
      </c>
      <c r="G442" s="1">
        <v>4.8</v>
      </c>
      <c r="H442" s="4">
        <f>IF(MONTH(calls[[#This Row],[Date of Call]])&lt;=6,YEAR(calls[[#This Row],[Date of Call]]),YEAR(calls[[#This Row],[Date of Call]])+1)</f>
        <v>2023</v>
      </c>
      <c r="I442" t="str">
        <f>TEXT(calls[[#This Row],[Date of Call]],"DDDD")</f>
        <v>Monday</v>
      </c>
      <c r="J442" t="str" cm="1">
        <f t="array" ref="J442">_xlfn.IFS(calls[[#This Row],[Duration]]&lt;=10,"Under 10 mins",calls[[#This Row],[Duration]]&lt;=30,"10 to 30 mins",calls[[#This Row],[Duration]]&lt;=60,"30 to 60 mins",calls[[#This Row],[Duration]]&lt;=120,"1 to 2 hours",TRUE,"More than 2 hours")</f>
        <v>1 to 2 hours</v>
      </c>
      <c r="K442">
        <f>ROUND(calls[[#This Row],[Satisfaction Rating]],0)</f>
        <v>5</v>
      </c>
    </row>
    <row r="443" spans="1:11" x14ac:dyDescent="0.3">
      <c r="A443" s="4" t="s">
        <v>471</v>
      </c>
      <c r="B443" s="4" t="s">
        <v>30</v>
      </c>
      <c r="C443" s="4">
        <v>119</v>
      </c>
      <c r="D443" s="5" t="s">
        <v>22</v>
      </c>
      <c r="E443" s="6">
        <v>45047</v>
      </c>
      <c r="F443" s="4">
        <v>105</v>
      </c>
      <c r="G443" s="4">
        <v>4.7</v>
      </c>
      <c r="H443" s="4">
        <f>IF(MONTH(calls[[#This Row],[Date of Call]])&lt;=6,YEAR(calls[[#This Row],[Date of Call]]),YEAR(calls[[#This Row],[Date of Call]])+1)</f>
        <v>2023</v>
      </c>
      <c r="I443" t="str">
        <f>TEXT(calls[[#This Row],[Date of Call]],"DDDD")</f>
        <v>Monday</v>
      </c>
      <c r="J443" t="str" cm="1">
        <f t="array" ref="J443">_xlfn.IFS(calls[[#This Row],[Duration]]&lt;=10,"Under 10 mins",calls[[#This Row],[Duration]]&lt;=30,"10 to 30 mins",calls[[#This Row],[Duration]]&lt;=60,"30 to 60 mins",calls[[#This Row],[Duration]]&lt;=120,"1 to 2 hours",TRUE,"More than 2 hours")</f>
        <v>1 to 2 hours</v>
      </c>
      <c r="K443">
        <f>ROUND(calls[[#This Row],[Satisfaction Rating]],0)</f>
        <v>5</v>
      </c>
    </row>
    <row r="444" spans="1:11" x14ac:dyDescent="0.3">
      <c r="A444" s="1" t="s">
        <v>472</v>
      </c>
      <c r="B444" s="1" t="s">
        <v>11</v>
      </c>
      <c r="C444" s="1">
        <v>135</v>
      </c>
      <c r="D444" s="2" t="s">
        <v>27</v>
      </c>
      <c r="E444" s="3">
        <v>45048</v>
      </c>
      <c r="F444" s="1">
        <v>104</v>
      </c>
      <c r="G444" s="1">
        <v>4.0999999999999996</v>
      </c>
      <c r="H444" s="4">
        <f>IF(MONTH(calls[[#This Row],[Date of Call]])&lt;=6,YEAR(calls[[#This Row],[Date of Call]]),YEAR(calls[[#This Row],[Date of Call]])+1)</f>
        <v>2023</v>
      </c>
      <c r="I444" t="str">
        <f>TEXT(calls[[#This Row],[Date of Call]],"DDDD")</f>
        <v>Tuesday</v>
      </c>
      <c r="J444" t="str" cm="1">
        <f t="array" ref="J444">_xlfn.IFS(calls[[#This Row],[Duration]]&lt;=10,"Under 10 mins",calls[[#This Row],[Duration]]&lt;=30,"10 to 30 mins",calls[[#This Row],[Duration]]&lt;=60,"30 to 60 mins",calls[[#This Row],[Duration]]&lt;=120,"1 to 2 hours",TRUE,"More than 2 hours")</f>
        <v>More than 2 hours</v>
      </c>
      <c r="K444">
        <f>ROUND(calls[[#This Row],[Satisfaction Rating]],0)</f>
        <v>4</v>
      </c>
    </row>
    <row r="445" spans="1:11" x14ac:dyDescent="0.3">
      <c r="A445" s="4" t="s">
        <v>473</v>
      </c>
      <c r="B445" s="4" t="s">
        <v>34</v>
      </c>
      <c r="C445" s="4">
        <v>41</v>
      </c>
      <c r="D445" s="5" t="s">
        <v>31</v>
      </c>
      <c r="E445" s="6">
        <v>45048</v>
      </c>
      <c r="F445" s="4">
        <v>123</v>
      </c>
      <c r="G445" s="4">
        <v>3.2</v>
      </c>
      <c r="H445" s="4">
        <f>IF(MONTH(calls[[#This Row],[Date of Call]])&lt;=6,YEAR(calls[[#This Row],[Date of Call]]),YEAR(calls[[#This Row],[Date of Call]])+1)</f>
        <v>2023</v>
      </c>
      <c r="I445" t="str">
        <f>TEXT(calls[[#This Row],[Date of Call]],"DDDD")</f>
        <v>Tuesday</v>
      </c>
      <c r="J445" t="str" cm="1">
        <f t="array" ref="J445">_xlfn.IFS(calls[[#This Row],[Duration]]&lt;=10,"Under 10 mins",calls[[#This Row],[Duration]]&lt;=30,"10 to 30 mins",calls[[#This Row],[Duration]]&lt;=60,"30 to 60 mins",calls[[#This Row],[Duration]]&lt;=120,"1 to 2 hours",TRUE,"More than 2 hours")</f>
        <v>30 to 60 mins</v>
      </c>
      <c r="K445">
        <f>ROUND(calls[[#This Row],[Satisfaction Rating]],0)</f>
        <v>3</v>
      </c>
    </row>
    <row r="446" spans="1:11" x14ac:dyDescent="0.3">
      <c r="A446" s="1" t="s">
        <v>474</v>
      </c>
      <c r="B446" s="1" t="s">
        <v>16</v>
      </c>
      <c r="C446" s="1">
        <v>35</v>
      </c>
      <c r="D446" s="2" t="s">
        <v>27</v>
      </c>
      <c r="E446" s="3">
        <v>45049</v>
      </c>
      <c r="F446" s="1">
        <v>215</v>
      </c>
      <c r="G446" s="1">
        <v>4.3</v>
      </c>
      <c r="H446" s="4">
        <f>IF(MONTH(calls[[#This Row],[Date of Call]])&lt;=6,YEAR(calls[[#This Row],[Date of Call]]),YEAR(calls[[#This Row],[Date of Call]])+1)</f>
        <v>2023</v>
      </c>
      <c r="I446" t="str">
        <f>TEXT(calls[[#This Row],[Date of Call]],"DDDD")</f>
        <v>Wednesday</v>
      </c>
      <c r="J446" t="str" cm="1">
        <f t="array" ref="J446">_xlfn.IFS(calls[[#This Row],[Duration]]&lt;=10,"Under 10 mins",calls[[#This Row],[Duration]]&lt;=30,"10 to 30 mins",calls[[#This Row],[Duration]]&lt;=60,"30 to 60 mins",calls[[#This Row],[Duration]]&lt;=120,"1 to 2 hours",TRUE,"More than 2 hours")</f>
        <v>30 to 60 mins</v>
      </c>
      <c r="K446">
        <f>ROUND(calls[[#This Row],[Satisfaction Rating]],0)</f>
        <v>4</v>
      </c>
    </row>
    <row r="447" spans="1:11" x14ac:dyDescent="0.3">
      <c r="A447" s="4" t="s">
        <v>475</v>
      </c>
      <c r="B447" s="4" t="s">
        <v>11</v>
      </c>
      <c r="C447" s="4">
        <v>96</v>
      </c>
      <c r="D447" s="5" t="s">
        <v>17</v>
      </c>
      <c r="E447" s="6">
        <v>45049</v>
      </c>
      <c r="F447" s="4">
        <v>46</v>
      </c>
      <c r="G447" s="4">
        <v>0.7</v>
      </c>
      <c r="H447" s="4">
        <f>IF(MONTH(calls[[#This Row],[Date of Call]])&lt;=6,YEAR(calls[[#This Row],[Date of Call]]),YEAR(calls[[#This Row],[Date of Call]])+1)</f>
        <v>2023</v>
      </c>
      <c r="I447" t="str">
        <f>TEXT(calls[[#This Row],[Date of Call]],"DDDD")</f>
        <v>Wednesday</v>
      </c>
      <c r="J447" t="str" cm="1">
        <f t="array" ref="J447">_xlfn.IFS(calls[[#This Row],[Duration]]&lt;=10,"Under 10 mins",calls[[#This Row],[Duration]]&lt;=30,"10 to 30 mins",calls[[#This Row],[Duration]]&lt;=60,"30 to 60 mins",calls[[#This Row],[Duration]]&lt;=120,"1 to 2 hours",TRUE,"More than 2 hours")</f>
        <v>1 to 2 hours</v>
      </c>
      <c r="K447">
        <f>ROUND(calls[[#This Row],[Satisfaction Rating]],0)</f>
        <v>1</v>
      </c>
    </row>
    <row r="448" spans="1:11" x14ac:dyDescent="0.3">
      <c r="A448" s="1" t="s">
        <v>476</v>
      </c>
      <c r="B448" s="1" t="s">
        <v>42</v>
      </c>
      <c r="C448" s="1">
        <v>61</v>
      </c>
      <c r="D448" s="2" t="s">
        <v>31</v>
      </c>
      <c r="E448" s="3">
        <v>45049</v>
      </c>
      <c r="F448" s="1">
        <v>115</v>
      </c>
      <c r="G448" s="1">
        <v>3.7</v>
      </c>
      <c r="H448" s="4">
        <f>IF(MONTH(calls[[#This Row],[Date of Call]])&lt;=6,YEAR(calls[[#This Row],[Date of Call]]),YEAR(calls[[#This Row],[Date of Call]])+1)</f>
        <v>2023</v>
      </c>
      <c r="I448" t="str">
        <f>TEXT(calls[[#This Row],[Date of Call]],"DDDD")</f>
        <v>Wednesday</v>
      </c>
      <c r="J448" t="str" cm="1">
        <f t="array" ref="J448">_xlfn.IFS(calls[[#This Row],[Duration]]&lt;=10,"Under 10 mins",calls[[#This Row],[Duration]]&lt;=30,"10 to 30 mins",calls[[#This Row],[Duration]]&lt;=60,"30 to 60 mins",calls[[#This Row],[Duration]]&lt;=120,"1 to 2 hours",TRUE,"More than 2 hours")</f>
        <v>1 to 2 hours</v>
      </c>
      <c r="K448">
        <f>ROUND(calls[[#This Row],[Satisfaction Rating]],0)</f>
        <v>4</v>
      </c>
    </row>
    <row r="449" spans="1:11" x14ac:dyDescent="0.3">
      <c r="A449" s="4" t="s">
        <v>477</v>
      </c>
      <c r="B449" s="4" t="s">
        <v>11</v>
      </c>
      <c r="C449" s="4">
        <v>91</v>
      </c>
      <c r="D449" s="5" t="s">
        <v>31</v>
      </c>
      <c r="E449" s="6">
        <v>45049</v>
      </c>
      <c r="F449" s="4">
        <v>124</v>
      </c>
      <c r="G449" s="4">
        <v>3.9</v>
      </c>
      <c r="H449" s="4">
        <f>IF(MONTH(calls[[#This Row],[Date of Call]])&lt;=6,YEAR(calls[[#This Row],[Date of Call]]),YEAR(calls[[#This Row],[Date of Call]])+1)</f>
        <v>2023</v>
      </c>
      <c r="I449" t="str">
        <f>TEXT(calls[[#This Row],[Date of Call]],"DDDD")</f>
        <v>Wednesday</v>
      </c>
      <c r="J449" t="str" cm="1">
        <f t="array" ref="J449">_xlfn.IFS(calls[[#This Row],[Duration]]&lt;=10,"Under 10 mins",calls[[#This Row],[Duration]]&lt;=30,"10 to 30 mins",calls[[#This Row],[Duration]]&lt;=60,"30 to 60 mins",calls[[#This Row],[Duration]]&lt;=120,"1 to 2 hours",TRUE,"More than 2 hours")</f>
        <v>1 to 2 hours</v>
      </c>
      <c r="K449">
        <f>ROUND(calls[[#This Row],[Satisfaction Rating]],0)</f>
        <v>4</v>
      </c>
    </row>
    <row r="450" spans="1:11" x14ac:dyDescent="0.3">
      <c r="A450" s="1" t="s">
        <v>478</v>
      </c>
      <c r="B450" s="1" t="s">
        <v>63</v>
      </c>
      <c r="C450" s="1">
        <v>30</v>
      </c>
      <c r="D450" s="2" t="s">
        <v>31</v>
      </c>
      <c r="E450" s="3">
        <v>45050</v>
      </c>
      <c r="F450" s="1">
        <v>205</v>
      </c>
      <c r="G450" s="1">
        <v>4.5</v>
      </c>
      <c r="H450" s="4">
        <f>IF(MONTH(calls[[#This Row],[Date of Call]])&lt;=6,YEAR(calls[[#This Row],[Date of Call]]),YEAR(calls[[#This Row],[Date of Call]])+1)</f>
        <v>2023</v>
      </c>
      <c r="I450" t="str">
        <f>TEXT(calls[[#This Row],[Date of Call]],"DDDD")</f>
        <v>Thursday</v>
      </c>
      <c r="J450" t="str" cm="1">
        <f t="array" ref="J450">_xlfn.IFS(calls[[#This Row],[Duration]]&lt;=10,"Under 10 mins",calls[[#This Row],[Duration]]&lt;=30,"10 to 30 mins",calls[[#This Row],[Duration]]&lt;=60,"30 to 60 mins",calls[[#This Row],[Duration]]&lt;=120,"1 to 2 hours",TRUE,"More than 2 hours")</f>
        <v>10 to 30 mins</v>
      </c>
      <c r="K450">
        <f>ROUND(calls[[#This Row],[Satisfaction Rating]],0)</f>
        <v>5</v>
      </c>
    </row>
    <row r="451" spans="1:11" x14ac:dyDescent="0.3">
      <c r="A451" s="4" t="s">
        <v>479</v>
      </c>
      <c r="B451" s="4" t="s">
        <v>83</v>
      </c>
      <c r="C451" s="4">
        <v>111</v>
      </c>
      <c r="D451" s="5" t="s">
        <v>22</v>
      </c>
      <c r="E451" s="6">
        <v>45050</v>
      </c>
      <c r="F451" s="4">
        <v>90</v>
      </c>
      <c r="G451" s="4">
        <v>2.8</v>
      </c>
      <c r="H451" s="4">
        <f>IF(MONTH(calls[[#This Row],[Date of Call]])&lt;=6,YEAR(calls[[#This Row],[Date of Call]]),YEAR(calls[[#This Row],[Date of Call]])+1)</f>
        <v>2023</v>
      </c>
      <c r="I451" t="str">
        <f>TEXT(calls[[#This Row],[Date of Call]],"DDDD")</f>
        <v>Thursday</v>
      </c>
      <c r="J451" t="str" cm="1">
        <f t="array" ref="J451">_xlfn.IFS(calls[[#This Row],[Duration]]&lt;=10,"Under 10 mins",calls[[#This Row],[Duration]]&lt;=30,"10 to 30 mins",calls[[#This Row],[Duration]]&lt;=60,"30 to 60 mins",calls[[#This Row],[Duration]]&lt;=120,"1 to 2 hours",TRUE,"More than 2 hours")</f>
        <v>1 to 2 hours</v>
      </c>
      <c r="K451">
        <f>ROUND(calls[[#This Row],[Satisfaction Rating]],0)</f>
        <v>3</v>
      </c>
    </row>
    <row r="452" spans="1:11" x14ac:dyDescent="0.3">
      <c r="A452" s="1" t="s">
        <v>480</v>
      </c>
      <c r="B452" s="1" t="s">
        <v>42</v>
      </c>
      <c r="C452" s="1">
        <v>81</v>
      </c>
      <c r="D452" s="2" t="s">
        <v>17</v>
      </c>
      <c r="E452" s="3">
        <v>45050</v>
      </c>
      <c r="F452" s="1">
        <v>92</v>
      </c>
      <c r="G452" s="1">
        <v>4.9000000000000004</v>
      </c>
      <c r="H452" s="4">
        <f>IF(MONTH(calls[[#This Row],[Date of Call]])&lt;=6,YEAR(calls[[#This Row],[Date of Call]]),YEAR(calls[[#This Row],[Date of Call]])+1)</f>
        <v>2023</v>
      </c>
      <c r="I452" t="str">
        <f>TEXT(calls[[#This Row],[Date of Call]],"DDDD")</f>
        <v>Thursday</v>
      </c>
      <c r="J452" t="str" cm="1">
        <f t="array" ref="J452">_xlfn.IFS(calls[[#This Row],[Duration]]&lt;=10,"Under 10 mins",calls[[#This Row],[Duration]]&lt;=30,"10 to 30 mins",calls[[#This Row],[Duration]]&lt;=60,"30 to 60 mins",calls[[#This Row],[Duration]]&lt;=120,"1 to 2 hours",TRUE,"More than 2 hours")</f>
        <v>1 to 2 hours</v>
      </c>
      <c r="K452">
        <f>ROUND(calls[[#This Row],[Satisfaction Rating]],0)</f>
        <v>5</v>
      </c>
    </row>
    <row r="453" spans="1:11" x14ac:dyDescent="0.3">
      <c r="A453" s="4" t="s">
        <v>481</v>
      </c>
      <c r="B453" s="4" t="s">
        <v>36</v>
      </c>
      <c r="C453" s="4">
        <v>40</v>
      </c>
      <c r="D453" s="5" t="s">
        <v>27</v>
      </c>
      <c r="E453" s="6">
        <v>45052</v>
      </c>
      <c r="F453" s="4">
        <v>108</v>
      </c>
      <c r="G453" s="4">
        <v>4.2</v>
      </c>
      <c r="H453" s="4">
        <f>IF(MONTH(calls[[#This Row],[Date of Call]])&lt;=6,YEAR(calls[[#This Row],[Date of Call]]),YEAR(calls[[#This Row],[Date of Call]])+1)</f>
        <v>2023</v>
      </c>
      <c r="I453" t="str">
        <f>TEXT(calls[[#This Row],[Date of Call]],"DDDD")</f>
        <v>Saturday</v>
      </c>
      <c r="J453" t="str" cm="1">
        <f t="array" ref="J453">_xlfn.IFS(calls[[#This Row],[Duration]]&lt;=10,"Under 10 mins",calls[[#This Row],[Duration]]&lt;=30,"10 to 30 mins",calls[[#This Row],[Duration]]&lt;=60,"30 to 60 mins",calls[[#This Row],[Duration]]&lt;=120,"1 to 2 hours",TRUE,"More than 2 hours")</f>
        <v>30 to 60 mins</v>
      </c>
      <c r="K453">
        <f>ROUND(calls[[#This Row],[Satisfaction Rating]],0)</f>
        <v>4</v>
      </c>
    </row>
    <row r="454" spans="1:11" x14ac:dyDescent="0.3">
      <c r="A454" s="1" t="s">
        <v>482</v>
      </c>
      <c r="B454" s="1" t="s">
        <v>83</v>
      </c>
      <c r="C454" s="1">
        <v>143</v>
      </c>
      <c r="D454" s="2" t="s">
        <v>27</v>
      </c>
      <c r="E454" s="3">
        <v>45052</v>
      </c>
      <c r="F454" s="1">
        <v>54</v>
      </c>
      <c r="G454" s="1">
        <v>4.4000000000000004</v>
      </c>
      <c r="H454" s="4">
        <f>IF(MONTH(calls[[#This Row],[Date of Call]])&lt;=6,YEAR(calls[[#This Row],[Date of Call]]),YEAR(calls[[#This Row],[Date of Call]])+1)</f>
        <v>2023</v>
      </c>
      <c r="I454" t="str">
        <f>TEXT(calls[[#This Row],[Date of Call]],"DDDD")</f>
        <v>Saturday</v>
      </c>
      <c r="J454" t="str" cm="1">
        <f t="array" ref="J454">_xlfn.IFS(calls[[#This Row],[Duration]]&lt;=10,"Under 10 mins",calls[[#This Row],[Duration]]&lt;=30,"10 to 30 mins",calls[[#This Row],[Duration]]&lt;=60,"30 to 60 mins",calls[[#This Row],[Duration]]&lt;=120,"1 to 2 hours",TRUE,"More than 2 hours")</f>
        <v>More than 2 hours</v>
      </c>
      <c r="K454">
        <f>ROUND(calls[[#This Row],[Satisfaction Rating]],0)</f>
        <v>4</v>
      </c>
    </row>
    <row r="455" spans="1:11" x14ac:dyDescent="0.3">
      <c r="A455" s="4" t="s">
        <v>483</v>
      </c>
      <c r="B455" s="4" t="s">
        <v>36</v>
      </c>
      <c r="C455" s="4">
        <v>70</v>
      </c>
      <c r="D455" s="5" t="s">
        <v>27</v>
      </c>
      <c r="E455" s="6">
        <v>45053</v>
      </c>
      <c r="F455" s="4">
        <v>44</v>
      </c>
      <c r="G455" s="4">
        <v>3.5</v>
      </c>
      <c r="H455" s="4">
        <f>IF(MONTH(calls[[#This Row],[Date of Call]])&lt;=6,YEAR(calls[[#This Row],[Date of Call]]),YEAR(calls[[#This Row],[Date of Call]])+1)</f>
        <v>2023</v>
      </c>
      <c r="I455" t="str">
        <f>TEXT(calls[[#This Row],[Date of Call]],"DDDD")</f>
        <v>Sunday</v>
      </c>
      <c r="J455" t="str" cm="1">
        <f t="array" ref="J455">_xlfn.IFS(calls[[#This Row],[Duration]]&lt;=10,"Under 10 mins",calls[[#This Row],[Duration]]&lt;=30,"10 to 30 mins",calls[[#This Row],[Duration]]&lt;=60,"30 to 60 mins",calls[[#This Row],[Duration]]&lt;=120,"1 to 2 hours",TRUE,"More than 2 hours")</f>
        <v>1 to 2 hours</v>
      </c>
      <c r="K455">
        <f>ROUND(calls[[#This Row],[Satisfaction Rating]],0)</f>
        <v>4</v>
      </c>
    </row>
    <row r="456" spans="1:11" x14ac:dyDescent="0.3">
      <c r="A456" s="1" t="s">
        <v>484</v>
      </c>
      <c r="B456" s="1" t="s">
        <v>50</v>
      </c>
      <c r="C456" s="1">
        <v>137</v>
      </c>
      <c r="D456" s="2" t="s">
        <v>27</v>
      </c>
      <c r="E456" s="3">
        <v>45053</v>
      </c>
      <c r="F456" s="1">
        <v>44</v>
      </c>
      <c r="G456" s="1">
        <v>4.7</v>
      </c>
      <c r="H456" s="4">
        <f>IF(MONTH(calls[[#This Row],[Date of Call]])&lt;=6,YEAR(calls[[#This Row],[Date of Call]]),YEAR(calls[[#This Row],[Date of Call]])+1)</f>
        <v>2023</v>
      </c>
      <c r="I456" t="str">
        <f>TEXT(calls[[#This Row],[Date of Call]],"DDDD")</f>
        <v>Sunday</v>
      </c>
      <c r="J456" t="str" cm="1">
        <f t="array" ref="J456">_xlfn.IFS(calls[[#This Row],[Duration]]&lt;=10,"Under 10 mins",calls[[#This Row],[Duration]]&lt;=30,"10 to 30 mins",calls[[#This Row],[Duration]]&lt;=60,"30 to 60 mins",calls[[#This Row],[Duration]]&lt;=120,"1 to 2 hours",TRUE,"More than 2 hours")</f>
        <v>More than 2 hours</v>
      </c>
      <c r="K456">
        <f>ROUND(calls[[#This Row],[Satisfaction Rating]],0)</f>
        <v>5</v>
      </c>
    </row>
    <row r="457" spans="1:11" x14ac:dyDescent="0.3">
      <c r="A457" s="4" t="s">
        <v>485</v>
      </c>
      <c r="B457" s="4" t="s">
        <v>11</v>
      </c>
      <c r="C457" s="4">
        <v>52</v>
      </c>
      <c r="D457" s="5" t="s">
        <v>17</v>
      </c>
      <c r="E457" s="6">
        <v>45054</v>
      </c>
      <c r="F457" s="4">
        <v>37</v>
      </c>
      <c r="G457" s="4">
        <v>4.9000000000000004</v>
      </c>
      <c r="H457" s="4">
        <f>IF(MONTH(calls[[#This Row],[Date of Call]])&lt;=6,YEAR(calls[[#This Row],[Date of Call]]),YEAR(calls[[#This Row],[Date of Call]])+1)</f>
        <v>2023</v>
      </c>
      <c r="I457" t="str">
        <f>TEXT(calls[[#This Row],[Date of Call]],"DDDD")</f>
        <v>Monday</v>
      </c>
      <c r="J457" t="str" cm="1">
        <f t="array" ref="J457">_xlfn.IFS(calls[[#This Row],[Duration]]&lt;=10,"Under 10 mins",calls[[#This Row],[Duration]]&lt;=30,"10 to 30 mins",calls[[#This Row],[Duration]]&lt;=60,"30 to 60 mins",calls[[#This Row],[Duration]]&lt;=120,"1 to 2 hours",TRUE,"More than 2 hours")</f>
        <v>30 to 60 mins</v>
      </c>
      <c r="K457">
        <f>ROUND(calls[[#This Row],[Satisfaction Rating]],0)</f>
        <v>5</v>
      </c>
    </row>
    <row r="458" spans="1:11" x14ac:dyDescent="0.3">
      <c r="A458" s="1" t="s">
        <v>486</v>
      </c>
      <c r="B458" s="1" t="s">
        <v>14</v>
      </c>
      <c r="C458" s="1">
        <v>31</v>
      </c>
      <c r="D458" s="2" t="s">
        <v>22</v>
      </c>
      <c r="E458" s="3">
        <v>45054</v>
      </c>
      <c r="F458" s="1">
        <v>180</v>
      </c>
      <c r="G458" s="1">
        <v>4.5</v>
      </c>
      <c r="H458" s="4">
        <f>IF(MONTH(calls[[#This Row],[Date of Call]])&lt;=6,YEAR(calls[[#This Row],[Date of Call]]),YEAR(calls[[#This Row],[Date of Call]])+1)</f>
        <v>2023</v>
      </c>
      <c r="I458" t="str">
        <f>TEXT(calls[[#This Row],[Date of Call]],"DDDD")</f>
        <v>Monday</v>
      </c>
      <c r="J458" t="str" cm="1">
        <f t="array" ref="J458">_xlfn.IFS(calls[[#This Row],[Duration]]&lt;=10,"Under 10 mins",calls[[#This Row],[Duration]]&lt;=30,"10 to 30 mins",calls[[#This Row],[Duration]]&lt;=60,"30 to 60 mins",calls[[#This Row],[Duration]]&lt;=120,"1 to 2 hours",TRUE,"More than 2 hours")</f>
        <v>30 to 60 mins</v>
      </c>
      <c r="K458">
        <f>ROUND(calls[[#This Row],[Satisfaction Rating]],0)</f>
        <v>5</v>
      </c>
    </row>
    <row r="459" spans="1:11" x14ac:dyDescent="0.3">
      <c r="A459" s="4" t="s">
        <v>487</v>
      </c>
      <c r="B459" s="4" t="s">
        <v>11</v>
      </c>
      <c r="C459" s="4">
        <v>114</v>
      </c>
      <c r="D459" s="5" t="s">
        <v>31</v>
      </c>
      <c r="E459" s="6">
        <v>45054</v>
      </c>
      <c r="F459" s="4">
        <v>105</v>
      </c>
      <c r="G459" s="4">
        <v>4.9000000000000004</v>
      </c>
      <c r="H459" s="4">
        <f>IF(MONTH(calls[[#This Row],[Date of Call]])&lt;=6,YEAR(calls[[#This Row],[Date of Call]]),YEAR(calls[[#This Row],[Date of Call]])+1)</f>
        <v>2023</v>
      </c>
      <c r="I459" t="str">
        <f>TEXT(calls[[#This Row],[Date of Call]],"DDDD")</f>
        <v>Monday</v>
      </c>
      <c r="J459" t="str" cm="1">
        <f t="array" ref="J459">_xlfn.IFS(calls[[#This Row],[Duration]]&lt;=10,"Under 10 mins",calls[[#This Row],[Duration]]&lt;=30,"10 to 30 mins",calls[[#This Row],[Duration]]&lt;=60,"30 to 60 mins",calls[[#This Row],[Duration]]&lt;=120,"1 to 2 hours",TRUE,"More than 2 hours")</f>
        <v>1 to 2 hours</v>
      </c>
      <c r="K459">
        <f>ROUND(calls[[#This Row],[Satisfaction Rating]],0)</f>
        <v>5</v>
      </c>
    </row>
    <row r="460" spans="1:11" x14ac:dyDescent="0.3">
      <c r="A460" s="1" t="s">
        <v>488</v>
      </c>
      <c r="B460" s="1" t="s">
        <v>50</v>
      </c>
      <c r="C460" s="1">
        <v>73</v>
      </c>
      <c r="D460" s="2" t="s">
        <v>12</v>
      </c>
      <c r="E460" s="3">
        <v>45054</v>
      </c>
      <c r="F460" s="1">
        <v>87</v>
      </c>
      <c r="G460" s="1">
        <v>3.6</v>
      </c>
      <c r="H460" s="4">
        <f>IF(MONTH(calls[[#This Row],[Date of Call]])&lt;=6,YEAR(calls[[#This Row],[Date of Call]]),YEAR(calls[[#This Row],[Date of Call]])+1)</f>
        <v>2023</v>
      </c>
      <c r="I460" t="str">
        <f>TEXT(calls[[#This Row],[Date of Call]],"DDDD")</f>
        <v>Monday</v>
      </c>
      <c r="J460" t="str" cm="1">
        <f t="array" ref="J460">_xlfn.IFS(calls[[#This Row],[Duration]]&lt;=10,"Under 10 mins",calls[[#This Row],[Duration]]&lt;=30,"10 to 30 mins",calls[[#This Row],[Duration]]&lt;=60,"30 to 60 mins",calls[[#This Row],[Duration]]&lt;=120,"1 to 2 hours",TRUE,"More than 2 hours")</f>
        <v>1 to 2 hours</v>
      </c>
      <c r="K460">
        <f>ROUND(calls[[#This Row],[Satisfaction Rating]],0)</f>
        <v>4</v>
      </c>
    </row>
    <row r="461" spans="1:11" x14ac:dyDescent="0.3">
      <c r="A461" s="4" t="s">
        <v>489</v>
      </c>
      <c r="B461" s="4" t="s">
        <v>42</v>
      </c>
      <c r="C461" s="4">
        <v>25</v>
      </c>
      <c r="D461" s="5" t="s">
        <v>22</v>
      </c>
      <c r="E461" s="6">
        <v>45054</v>
      </c>
      <c r="F461" s="4">
        <v>52</v>
      </c>
      <c r="G461" s="4">
        <v>3.8</v>
      </c>
      <c r="H461" s="4">
        <f>IF(MONTH(calls[[#This Row],[Date of Call]])&lt;=6,YEAR(calls[[#This Row],[Date of Call]]),YEAR(calls[[#This Row],[Date of Call]])+1)</f>
        <v>2023</v>
      </c>
      <c r="I461" t="str">
        <f>TEXT(calls[[#This Row],[Date of Call]],"DDDD")</f>
        <v>Monday</v>
      </c>
      <c r="J461" t="str" cm="1">
        <f t="array" ref="J461">_xlfn.IFS(calls[[#This Row],[Duration]]&lt;=10,"Under 10 mins",calls[[#This Row],[Duration]]&lt;=30,"10 to 30 mins",calls[[#This Row],[Duration]]&lt;=60,"30 to 60 mins",calls[[#This Row],[Duration]]&lt;=120,"1 to 2 hours",TRUE,"More than 2 hours")</f>
        <v>10 to 30 mins</v>
      </c>
      <c r="K461">
        <f>ROUND(calls[[#This Row],[Satisfaction Rating]],0)</f>
        <v>4</v>
      </c>
    </row>
    <row r="462" spans="1:11" x14ac:dyDescent="0.3">
      <c r="A462" s="1" t="s">
        <v>490</v>
      </c>
      <c r="B462" s="1" t="s">
        <v>21</v>
      </c>
      <c r="C462" s="1">
        <v>44</v>
      </c>
      <c r="D462" s="2" t="s">
        <v>31</v>
      </c>
      <c r="E462" s="3">
        <v>45054</v>
      </c>
      <c r="F462" s="1">
        <v>63</v>
      </c>
      <c r="G462" s="1">
        <v>3.5</v>
      </c>
      <c r="H462" s="4">
        <f>IF(MONTH(calls[[#This Row],[Date of Call]])&lt;=6,YEAR(calls[[#This Row],[Date of Call]]),YEAR(calls[[#This Row],[Date of Call]])+1)</f>
        <v>2023</v>
      </c>
      <c r="I462" t="str">
        <f>TEXT(calls[[#This Row],[Date of Call]],"DDDD")</f>
        <v>Monday</v>
      </c>
      <c r="J462" t="str" cm="1">
        <f t="array" ref="J462">_xlfn.IFS(calls[[#This Row],[Duration]]&lt;=10,"Under 10 mins",calls[[#This Row],[Duration]]&lt;=30,"10 to 30 mins",calls[[#This Row],[Duration]]&lt;=60,"30 to 60 mins",calls[[#This Row],[Duration]]&lt;=120,"1 to 2 hours",TRUE,"More than 2 hours")</f>
        <v>30 to 60 mins</v>
      </c>
      <c r="K462">
        <f>ROUND(calls[[#This Row],[Satisfaction Rating]],0)</f>
        <v>4</v>
      </c>
    </row>
    <row r="463" spans="1:11" x14ac:dyDescent="0.3">
      <c r="A463" s="4" t="s">
        <v>491</v>
      </c>
      <c r="B463" s="4" t="s">
        <v>45</v>
      </c>
      <c r="C463" s="4">
        <v>34</v>
      </c>
      <c r="D463" s="5" t="s">
        <v>17</v>
      </c>
      <c r="E463" s="6">
        <v>45055</v>
      </c>
      <c r="F463" s="4">
        <v>195</v>
      </c>
      <c r="G463" s="4">
        <v>4.8</v>
      </c>
      <c r="H463" s="4">
        <f>IF(MONTH(calls[[#This Row],[Date of Call]])&lt;=6,YEAR(calls[[#This Row],[Date of Call]]),YEAR(calls[[#This Row],[Date of Call]])+1)</f>
        <v>2023</v>
      </c>
      <c r="I463" t="str">
        <f>TEXT(calls[[#This Row],[Date of Call]],"DDDD")</f>
        <v>Tuesday</v>
      </c>
      <c r="J463" t="str" cm="1">
        <f t="array" ref="J463">_xlfn.IFS(calls[[#This Row],[Duration]]&lt;=10,"Under 10 mins",calls[[#This Row],[Duration]]&lt;=30,"10 to 30 mins",calls[[#This Row],[Duration]]&lt;=60,"30 to 60 mins",calls[[#This Row],[Duration]]&lt;=120,"1 to 2 hours",TRUE,"More than 2 hours")</f>
        <v>30 to 60 mins</v>
      </c>
      <c r="K463">
        <f>ROUND(calls[[#This Row],[Satisfaction Rating]],0)</f>
        <v>5</v>
      </c>
    </row>
    <row r="464" spans="1:11" x14ac:dyDescent="0.3">
      <c r="A464" s="1" t="s">
        <v>492</v>
      </c>
      <c r="B464" s="1" t="s">
        <v>83</v>
      </c>
      <c r="C464" s="1">
        <v>89</v>
      </c>
      <c r="D464" s="2" t="s">
        <v>27</v>
      </c>
      <c r="E464" s="3">
        <v>45056</v>
      </c>
      <c r="F464" s="1">
        <v>176</v>
      </c>
      <c r="G464" s="1">
        <v>4.5</v>
      </c>
      <c r="H464" s="4">
        <f>IF(MONTH(calls[[#This Row],[Date of Call]])&lt;=6,YEAR(calls[[#This Row],[Date of Call]]),YEAR(calls[[#This Row],[Date of Call]])+1)</f>
        <v>2023</v>
      </c>
      <c r="I464" t="str">
        <f>TEXT(calls[[#This Row],[Date of Call]],"DDDD")</f>
        <v>Wednesday</v>
      </c>
      <c r="J464" t="str" cm="1">
        <f t="array" ref="J464">_xlfn.IFS(calls[[#This Row],[Duration]]&lt;=10,"Under 10 mins",calls[[#This Row],[Duration]]&lt;=30,"10 to 30 mins",calls[[#This Row],[Duration]]&lt;=60,"30 to 60 mins",calls[[#This Row],[Duration]]&lt;=120,"1 to 2 hours",TRUE,"More than 2 hours")</f>
        <v>1 to 2 hours</v>
      </c>
      <c r="K464">
        <f>ROUND(calls[[#This Row],[Satisfaction Rating]],0)</f>
        <v>5</v>
      </c>
    </row>
    <row r="465" spans="1:11" x14ac:dyDescent="0.3">
      <c r="A465" s="4" t="s">
        <v>493</v>
      </c>
      <c r="B465" s="4" t="s">
        <v>30</v>
      </c>
      <c r="C465" s="4">
        <v>54</v>
      </c>
      <c r="D465" s="5" t="s">
        <v>22</v>
      </c>
      <c r="E465" s="6">
        <v>45057</v>
      </c>
      <c r="F465" s="4">
        <v>31</v>
      </c>
      <c r="G465" s="4">
        <v>3.3</v>
      </c>
      <c r="H465" s="4">
        <f>IF(MONTH(calls[[#This Row],[Date of Call]])&lt;=6,YEAR(calls[[#This Row],[Date of Call]]),YEAR(calls[[#This Row],[Date of Call]])+1)</f>
        <v>2023</v>
      </c>
      <c r="I465" t="str">
        <f>TEXT(calls[[#This Row],[Date of Call]],"DDDD")</f>
        <v>Thursday</v>
      </c>
      <c r="J465" t="str" cm="1">
        <f t="array" ref="J465">_xlfn.IFS(calls[[#This Row],[Duration]]&lt;=10,"Under 10 mins",calls[[#This Row],[Duration]]&lt;=30,"10 to 30 mins",calls[[#This Row],[Duration]]&lt;=60,"30 to 60 mins",calls[[#This Row],[Duration]]&lt;=120,"1 to 2 hours",TRUE,"More than 2 hours")</f>
        <v>30 to 60 mins</v>
      </c>
      <c r="K465">
        <f>ROUND(calls[[#This Row],[Satisfaction Rating]],0)</f>
        <v>3</v>
      </c>
    </row>
    <row r="466" spans="1:11" x14ac:dyDescent="0.3">
      <c r="A466" s="1" t="s">
        <v>494</v>
      </c>
      <c r="B466" s="1" t="s">
        <v>16</v>
      </c>
      <c r="C466" s="1">
        <v>25</v>
      </c>
      <c r="D466" s="2" t="s">
        <v>22</v>
      </c>
      <c r="E466" s="3">
        <v>45058</v>
      </c>
      <c r="F466" s="1">
        <v>27</v>
      </c>
      <c r="G466" s="1">
        <v>3.2</v>
      </c>
      <c r="H466" s="4">
        <f>IF(MONTH(calls[[#This Row],[Date of Call]])&lt;=6,YEAR(calls[[#This Row],[Date of Call]]),YEAR(calls[[#This Row],[Date of Call]])+1)</f>
        <v>2023</v>
      </c>
      <c r="I466" t="str">
        <f>TEXT(calls[[#This Row],[Date of Call]],"DDDD")</f>
        <v>Friday</v>
      </c>
      <c r="J466" t="str" cm="1">
        <f t="array" ref="J466">_xlfn.IFS(calls[[#This Row],[Duration]]&lt;=10,"Under 10 mins",calls[[#This Row],[Duration]]&lt;=30,"10 to 30 mins",calls[[#This Row],[Duration]]&lt;=60,"30 to 60 mins",calls[[#This Row],[Duration]]&lt;=120,"1 to 2 hours",TRUE,"More than 2 hours")</f>
        <v>10 to 30 mins</v>
      </c>
      <c r="K466">
        <f>ROUND(calls[[#This Row],[Satisfaction Rating]],0)</f>
        <v>3</v>
      </c>
    </row>
    <row r="467" spans="1:11" x14ac:dyDescent="0.3">
      <c r="A467" s="4" t="s">
        <v>495</v>
      </c>
      <c r="B467" s="4" t="s">
        <v>34</v>
      </c>
      <c r="C467" s="4">
        <v>91</v>
      </c>
      <c r="D467" s="5" t="s">
        <v>27</v>
      </c>
      <c r="E467" s="6">
        <v>45058</v>
      </c>
      <c r="F467" s="4">
        <v>76</v>
      </c>
      <c r="G467" s="4">
        <v>4.9000000000000004</v>
      </c>
      <c r="H467" s="4">
        <f>IF(MONTH(calls[[#This Row],[Date of Call]])&lt;=6,YEAR(calls[[#This Row],[Date of Call]]),YEAR(calls[[#This Row],[Date of Call]])+1)</f>
        <v>2023</v>
      </c>
      <c r="I467" t="str">
        <f>TEXT(calls[[#This Row],[Date of Call]],"DDDD")</f>
        <v>Friday</v>
      </c>
      <c r="J467" t="str" cm="1">
        <f t="array" ref="J467">_xlfn.IFS(calls[[#This Row],[Duration]]&lt;=10,"Under 10 mins",calls[[#This Row],[Duration]]&lt;=30,"10 to 30 mins",calls[[#This Row],[Duration]]&lt;=60,"30 to 60 mins",calls[[#This Row],[Duration]]&lt;=120,"1 to 2 hours",TRUE,"More than 2 hours")</f>
        <v>1 to 2 hours</v>
      </c>
      <c r="K467">
        <f>ROUND(calls[[#This Row],[Satisfaction Rating]],0)</f>
        <v>5</v>
      </c>
    </row>
    <row r="468" spans="1:11" x14ac:dyDescent="0.3">
      <c r="A468" s="1" t="s">
        <v>496</v>
      </c>
      <c r="B468" s="1" t="s">
        <v>21</v>
      </c>
      <c r="C468" s="1">
        <v>144</v>
      </c>
      <c r="D468" s="2" t="s">
        <v>31</v>
      </c>
      <c r="E468" s="3">
        <v>45058</v>
      </c>
      <c r="F468" s="1">
        <v>62</v>
      </c>
      <c r="G468" s="1">
        <v>4.8</v>
      </c>
      <c r="H468" s="4">
        <f>IF(MONTH(calls[[#This Row],[Date of Call]])&lt;=6,YEAR(calls[[#This Row],[Date of Call]]),YEAR(calls[[#This Row],[Date of Call]])+1)</f>
        <v>2023</v>
      </c>
      <c r="I468" t="str">
        <f>TEXT(calls[[#This Row],[Date of Call]],"DDDD")</f>
        <v>Friday</v>
      </c>
      <c r="J468" t="str" cm="1">
        <f t="array" ref="J468">_xlfn.IFS(calls[[#This Row],[Duration]]&lt;=10,"Under 10 mins",calls[[#This Row],[Duration]]&lt;=30,"10 to 30 mins",calls[[#This Row],[Duration]]&lt;=60,"30 to 60 mins",calls[[#This Row],[Duration]]&lt;=120,"1 to 2 hours",TRUE,"More than 2 hours")</f>
        <v>More than 2 hours</v>
      </c>
      <c r="K468">
        <f>ROUND(calls[[#This Row],[Satisfaction Rating]],0)</f>
        <v>5</v>
      </c>
    </row>
    <row r="469" spans="1:11" x14ac:dyDescent="0.3">
      <c r="A469" s="4" t="s">
        <v>497</v>
      </c>
      <c r="B469" s="4" t="s">
        <v>34</v>
      </c>
      <c r="C469" s="4">
        <v>81</v>
      </c>
      <c r="D469" s="5" t="s">
        <v>17</v>
      </c>
      <c r="E469" s="6">
        <v>45060</v>
      </c>
      <c r="F469" s="4">
        <v>100</v>
      </c>
      <c r="G469" s="4">
        <v>1.3</v>
      </c>
      <c r="H469" s="4">
        <f>IF(MONTH(calls[[#This Row],[Date of Call]])&lt;=6,YEAR(calls[[#This Row],[Date of Call]]),YEAR(calls[[#This Row],[Date of Call]])+1)</f>
        <v>2023</v>
      </c>
      <c r="I469" t="str">
        <f>TEXT(calls[[#This Row],[Date of Call]],"DDDD")</f>
        <v>Sunday</v>
      </c>
      <c r="J469" t="str" cm="1">
        <f t="array" ref="J469">_xlfn.IFS(calls[[#This Row],[Duration]]&lt;=10,"Under 10 mins",calls[[#This Row],[Duration]]&lt;=30,"10 to 30 mins",calls[[#This Row],[Duration]]&lt;=60,"30 to 60 mins",calls[[#This Row],[Duration]]&lt;=120,"1 to 2 hours",TRUE,"More than 2 hours")</f>
        <v>1 to 2 hours</v>
      </c>
      <c r="K469">
        <f>ROUND(calls[[#This Row],[Satisfaction Rating]],0)</f>
        <v>1</v>
      </c>
    </row>
    <row r="470" spans="1:11" x14ac:dyDescent="0.3">
      <c r="A470" s="1" t="s">
        <v>498</v>
      </c>
      <c r="B470" s="1" t="s">
        <v>63</v>
      </c>
      <c r="C470" s="1">
        <v>92</v>
      </c>
      <c r="D470" s="2" t="s">
        <v>22</v>
      </c>
      <c r="E470" s="3">
        <v>45060</v>
      </c>
      <c r="F470" s="1">
        <v>44</v>
      </c>
      <c r="G470" s="1">
        <v>3.1</v>
      </c>
      <c r="H470" s="4">
        <f>IF(MONTH(calls[[#This Row],[Date of Call]])&lt;=6,YEAR(calls[[#This Row],[Date of Call]]),YEAR(calls[[#This Row],[Date of Call]])+1)</f>
        <v>2023</v>
      </c>
      <c r="I470" t="str">
        <f>TEXT(calls[[#This Row],[Date of Call]],"DDDD")</f>
        <v>Sunday</v>
      </c>
      <c r="J470" t="str" cm="1">
        <f t="array" ref="J470">_xlfn.IFS(calls[[#This Row],[Duration]]&lt;=10,"Under 10 mins",calls[[#This Row],[Duration]]&lt;=30,"10 to 30 mins",calls[[#This Row],[Duration]]&lt;=60,"30 to 60 mins",calls[[#This Row],[Duration]]&lt;=120,"1 to 2 hours",TRUE,"More than 2 hours")</f>
        <v>1 to 2 hours</v>
      </c>
      <c r="K470">
        <f>ROUND(calls[[#This Row],[Satisfaction Rating]],0)</f>
        <v>3</v>
      </c>
    </row>
    <row r="471" spans="1:11" x14ac:dyDescent="0.3">
      <c r="A471" s="4" t="s">
        <v>499</v>
      </c>
      <c r="B471" s="4" t="s">
        <v>16</v>
      </c>
      <c r="C471" s="4">
        <v>115</v>
      </c>
      <c r="D471" s="5" t="s">
        <v>27</v>
      </c>
      <c r="E471" s="6">
        <v>45060</v>
      </c>
      <c r="F471" s="4">
        <v>168</v>
      </c>
      <c r="G471" s="4">
        <v>3.4</v>
      </c>
      <c r="H471" s="4">
        <f>IF(MONTH(calls[[#This Row],[Date of Call]])&lt;=6,YEAR(calls[[#This Row],[Date of Call]]),YEAR(calls[[#This Row],[Date of Call]])+1)</f>
        <v>2023</v>
      </c>
      <c r="I471" t="str">
        <f>TEXT(calls[[#This Row],[Date of Call]],"DDDD")</f>
        <v>Sunday</v>
      </c>
      <c r="J471" t="str" cm="1">
        <f t="array" ref="J471">_xlfn.IFS(calls[[#This Row],[Duration]]&lt;=10,"Under 10 mins",calls[[#This Row],[Duration]]&lt;=30,"10 to 30 mins",calls[[#This Row],[Duration]]&lt;=60,"30 to 60 mins",calls[[#This Row],[Duration]]&lt;=120,"1 to 2 hours",TRUE,"More than 2 hours")</f>
        <v>1 to 2 hours</v>
      </c>
      <c r="K471">
        <f>ROUND(calls[[#This Row],[Satisfaction Rating]],0)</f>
        <v>3</v>
      </c>
    </row>
    <row r="472" spans="1:11" x14ac:dyDescent="0.3">
      <c r="A472" s="1" t="s">
        <v>500</v>
      </c>
      <c r="B472" s="1" t="s">
        <v>25</v>
      </c>
      <c r="C472" s="1">
        <v>56</v>
      </c>
      <c r="D472" s="2" t="s">
        <v>27</v>
      </c>
      <c r="E472" s="3">
        <v>45061</v>
      </c>
      <c r="F472" s="1">
        <v>200</v>
      </c>
      <c r="G472" s="1">
        <v>4.5999999999999996</v>
      </c>
      <c r="H472" s="4">
        <f>IF(MONTH(calls[[#This Row],[Date of Call]])&lt;=6,YEAR(calls[[#This Row],[Date of Call]]),YEAR(calls[[#This Row],[Date of Call]])+1)</f>
        <v>2023</v>
      </c>
      <c r="I472" t="str">
        <f>TEXT(calls[[#This Row],[Date of Call]],"DDDD")</f>
        <v>Monday</v>
      </c>
      <c r="J472" t="str" cm="1">
        <f t="array" ref="J472">_xlfn.IFS(calls[[#This Row],[Duration]]&lt;=10,"Under 10 mins",calls[[#This Row],[Duration]]&lt;=30,"10 to 30 mins",calls[[#This Row],[Duration]]&lt;=60,"30 to 60 mins",calls[[#This Row],[Duration]]&lt;=120,"1 to 2 hours",TRUE,"More than 2 hours")</f>
        <v>30 to 60 mins</v>
      </c>
      <c r="K472">
        <f>ROUND(calls[[#This Row],[Satisfaction Rating]],0)</f>
        <v>5</v>
      </c>
    </row>
    <row r="473" spans="1:11" x14ac:dyDescent="0.3">
      <c r="A473" s="4" t="s">
        <v>501</v>
      </c>
      <c r="B473" s="4" t="s">
        <v>14</v>
      </c>
      <c r="C473" s="4">
        <v>154</v>
      </c>
      <c r="D473" s="5" t="s">
        <v>22</v>
      </c>
      <c r="E473" s="6">
        <v>45061</v>
      </c>
      <c r="F473" s="4">
        <v>84</v>
      </c>
      <c r="G473" s="4">
        <v>4.3</v>
      </c>
      <c r="H473" s="4">
        <f>IF(MONTH(calls[[#This Row],[Date of Call]])&lt;=6,YEAR(calls[[#This Row],[Date of Call]]),YEAR(calls[[#This Row],[Date of Call]])+1)</f>
        <v>2023</v>
      </c>
      <c r="I473" t="str">
        <f>TEXT(calls[[#This Row],[Date of Call]],"DDDD")</f>
        <v>Monday</v>
      </c>
      <c r="J473" t="str" cm="1">
        <f t="array" ref="J473">_xlfn.IFS(calls[[#This Row],[Duration]]&lt;=10,"Under 10 mins",calls[[#This Row],[Duration]]&lt;=30,"10 to 30 mins",calls[[#This Row],[Duration]]&lt;=60,"30 to 60 mins",calls[[#This Row],[Duration]]&lt;=120,"1 to 2 hours",TRUE,"More than 2 hours")</f>
        <v>More than 2 hours</v>
      </c>
      <c r="K473">
        <f>ROUND(calls[[#This Row],[Satisfaction Rating]],0)</f>
        <v>4</v>
      </c>
    </row>
    <row r="474" spans="1:11" x14ac:dyDescent="0.3">
      <c r="A474" s="1" t="s">
        <v>502</v>
      </c>
      <c r="B474" s="1" t="s">
        <v>83</v>
      </c>
      <c r="C474" s="1">
        <v>51</v>
      </c>
      <c r="D474" s="2" t="s">
        <v>27</v>
      </c>
      <c r="E474" s="3">
        <v>45062</v>
      </c>
      <c r="F474" s="1">
        <v>117</v>
      </c>
      <c r="G474" s="1">
        <v>2.7</v>
      </c>
      <c r="H474" s="4">
        <f>IF(MONTH(calls[[#This Row],[Date of Call]])&lt;=6,YEAR(calls[[#This Row],[Date of Call]]),YEAR(calls[[#This Row],[Date of Call]])+1)</f>
        <v>2023</v>
      </c>
      <c r="I474" t="str">
        <f>TEXT(calls[[#This Row],[Date of Call]],"DDDD")</f>
        <v>Tuesday</v>
      </c>
      <c r="J474" t="str" cm="1">
        <f t="array" ref="J474">_xlfn.IFS(calls[[#This Row],[Duration]]&lt;=10,"Under 10 mins",calls[[#This Row],[Duration]]&lt;=30,"10 to 30 mins",calls[[#This Row],[Duration]]&lt;=60,"30 to 60 mins",calls[[#This Row],[Duration]]&lt;=120,"1 to 2 hours",TRUE,"More than 2 hours")</f>
        <v>30 to 60 mins</v>
      </c>
      <c r="K474">
        <f>ROUND(calls[[#This Row],[Satisfaction Rating]],0)</f>
        <v>3</v>
      </c>
    </row>
    <row r="475" spans="1:11" x14ac:dyDescent="0.3">
      <c r="A475" s="4" t="s">
        <v>503</v>
      </c>
      <c r="B475" s="4" t="s">
        <v>45</v>
      </c>
      <c r="C475" s="4">
        <v>21</v>
      </c>
      <c r="D475" s="5" t="s">
        <v>17</v>
      </c>
      <c r="E475" s="6">
        <v>45062</v>
      </c>
      <c r="F475" s="4">
        <v>63</v>
      </c>
      <c r="G475" s="4">
        <v>4.2</v>
      </c>
      <c r="H475" s="4">
        <f>IF(MONTH(calls[[#This Row],[Date of Call]])&lt;=6,YEAR(calls[[#This Row],[Date of Call]]),YEAR(calls[[#This Row],[Date of Call]])+1)</f>
        <v>2023</v>
      </c>
      <c r="I475" t="str">
        <f>TEXT(calls[[#This Row],[Date of Call]],"DDDD")</f>
        <v>Tuesday</v>
      </c>
      <c r="J475" t="str" cm="1">
        <f t="array" ref="J475">_xlfn.IFS(calls[[#This Row],[Duration]]&lt;=10,"Under 10 mins",calls[[#This Row],[Duration]]&lt;=30,"10 to 30 mins",calls[[#This Row],[Duration]]&lt;=60,"30 to 60 mins",calls[[#This Row],[Duration]]&lt;=120,"1 to 2 hours",TRUE,"More than 2 hours")</f>
        <v>10 to 30 mins</v>
      </c>
      <c r="K475">
        <f>ROUND(calls[[#This Row],[Satisfaction Rating]],0)</f>
        <v>4</v>
      </c>
    </row>
    <row r="476" spans="1:11" x14ac:dyDescent="0.3">
      <c r="A476" s="1" t="s">
        <v>504</v>
      </c>
      <c r="B476" s="1" t="s">
        <v>16</v>
      </c>
      <c r="C476" s="1">
        <v>80</v>
      </c>
      <c r="D476" s="2" t="s">
        <v>27</v>
      </c>
      <c r="E476" s="3">
        <v>45063</v>
      </c>
      <c r="F476" s="1">
        <v>145</v>
      </c>
      <c r="G476" s="1">
        <v>4.9000000000000004</v>
      </c>
      <c r="H476" s="4">
        <f>IF(MONTH(calls[[#This Row],[Date of Call]])&lt;=6,YEAR(calls[[#This Row],[Date of Call]]),YEAR(calls[[#This Row],[Date of Call]])+1)</f>
        <v>2023</v>
      </c>
      <c r="I476" t="str">
        <f>TEXT(calls[[#This Row],[Date of Call]],"DDDD")</f>
        <v>Wednesday</v>
      </c>
      <c r="J476" t="str" cm="1">
        <f t="array" ref="J476">_xlfn.IFS(calls[[#This Row],[Duration]]&lt;=10,"Under 10 mins",calls[[#This Row],[Duration]]&lt;=30,"10 to 30 mins",calls[[#This Row],[Duration]]&lt;=60,"30 to 60 mins",calls[[#This Row],[Duration]]&lt;=120,"1 to 2 hours",TRUE,"More than 2 hours")</f>
        <v>1 to 2 hours</v>
      </c>
      <c r="K476">
        <f>ROUND(calls[[#This Row],[Satisfaction Rating]],0)</f>
        <v>5</v>
      </c>
    </row>
    <row r="477" spans="1:11" x14ac:dyDescent="0.3">
      <c r="A477" s="4" t="s">
        <v>505</v>
      </c>
      <c r="B477" s="4" t="s">
        <v>83</v>
      </c>
      <c r="C477" s="4">
        <v>139</v>
      </c>
      <c r="D477" s="5" t="s">
        <v>22</v>
      </c>
      <c r="E477" s="6">
        <v>45063</v>
      </c>
      <c r="F477" s="4">
        <v>220</v>
      </c>
      <c r="G477" s="4">
        <v>3.2</v>
      </c>
      <c r="H477" s="4">
        <f>IF(MONTH(calls[[#This Row],[Date of Call]])&lt;=6,YEAR(calls[[#This Row],[Date of Call]]),YEAR(calls[[#This Row],[Date of Call]])+1)</f>
        <v>2023</v>
      </c>
      <c r="I477" t="str">
        <f>TEXT(calls[[#This Row],[Date of Call]],"DDDD")</f>
        <v>Wednesday</v>
      </c>
      <c r="J477" t="str" cm="1">
        <f t="array" ref="J477">_xlfn.IFS(calls[[#This Row],[Duration]]&lt;=10,"Under 10 mins",calls[[#This Row],[Duration]]&lt;=30,"10 to 30 mins",calls[[#This Row],[Duration]]&lt;=60,"30 to 60 mins",calls[[#This Row],[Duration]]&lt;=120,"1 to 2 hours",TRUE,"More than 2 hours")</f>
        <v>More than 2 hours</v>
      </c>
      <c r="K477">
        <f>ROUND(calls[[#This Row],[Satisfaction Rating]],0)</f>
        <v>3</v>
      </c>
    </row>
    <row r="478" spans="1:11" x14ac:dyDescent="0.3">
      <c r="A478" s="1" t="s">
        <v>506</v>
      </c>
      <c r="B478" s="1" t="s">
        <v>36</v>
      </c>
      <c r="C478" s="1">
        <v>50</v>
      </c>
      <c r="D478" s="2" t="s">
        <v>17</v>
      </c>
      <c r="E478" s="3">
        <v>45063</v>
      </c>
      <c r="F478" s="1">
        <v>26</v>
      </c>
      <c r="G478" s="1">
        <v>4.7</v>
      </c>
      <c r="H478" s="4">
        <f>IF(MONTH(calls[[#This Row],[Date of Call]])&lt;=6,YEAR(calls[[#This Row],[Date of Call]]),YEAR(calls[[#This Row],[Date of Call]])+1)</f>
        <v>2023</v>
      </c>
      <c r="I478" t="str">
        <f>TEXT(calls[[#This Row],[Date of Call]],"DDDD")</f>
        <v>Wednesday</v>
      </c>
      <c r="J478" t="str" cm="1">
        <f t="array" ref="J478">_xlfn.IFS(calls[[#This Row],[Duration]]&lt;=10,"Under 10 mins",calls[[#This Row],[Duration]]&lt;=30,"10 to 30 mins",calls[[#This Row],[Duration]]&lt;=60,"30 to 60 mins",calls[[#This Row],[Duration]]&lt;=120,"1 to 2 hours",TRUE,"More than 2 hours")</f>
        <v>30 to 60 mins</v>
      </c>
      <c r="K478">
        <f>ROUND(calls[[#This Row],[Satisfaction Rating]],0)</f>
        <v>5</v>
      </c>
    </row>
    <row r="479" spans="1:11" x14ac:dyDescent="0.3">
      <c r="A479" s="4" t="s">
        <v>507</v>
      </c>
      <c r="B479" s="4" t="s">
        <v>16</v>
      </c>
      <c r="C479" s="4">
        <v>88</v>
      </c>
      <c r="D479" s="5" t="s">
        <v>27</v>
      </c>
      <c r="E479" s="6">
        <v>45063</v>
      </c>
      <c r="F479" s="4">
        <v>78</v>
      </c>
      <c r="G479" s="4">
        <v>4.3</v>
      </c>
      <c r="H479" s="4">
        <f>IF(MONTH(calls[[#This Row],[Date of Call]])&lt;=6,YEAR(calls[[#This Row],[Date of Call]]),YEAR(calls[[#This Row],[Date of Call]])+1)</f>
        <v>2023</v>
      </c>
      <c r="I479" t="str">
        <f>TEXT(calls[[#This Row],[Date of Call]],"DDDD")</f>
        <v>Wednesday</v>
      </c>
      <c r="J479" t="str" cm="1">
        <f t="array" ref="J479">_xlfn.IFS(calls[[#This Row],[Duration]]&lt;=10,"Under 10 mins",calls[[#This Row],[Duration]]&lt;=30,"10 to 30 mins",calls[[#This Row],[Duration]]&lt;=60,"30 to 60 mins",calls[[#This Row],[Duration]]&lt;=120,"1 to 2 hours",TRUE,"More than 2 hours")</f>
        <v>1 to 2 hours</v>
      </c>
      <c r="K479">
        <f>ROUND(calls[[#This Row],[Satisfaction Rating]],0)</f>
        <v>4</v>
      </c>
    </row>
    <row r="480" spans="1:11" x14ac:dyDescent="0.3">
      <c r="A480" s="1" t="s">
        <v>508</v>
      </c>
      <c r="B480" s="1" t="s">
        <v>30</v>
      </c>
      <c r="C480" s="1">
        <v>19</v>
      </c>
      <c r="D480" s="2" t="s">
        <v>31</v>
      </c>
      <c r="E480" s="3">
        <v>45064</v>
      </c>
      <c r="F480" s="1">
        <v>132</v>
      </c>
      <c r="G480" s="1">
        <v>4.3</v>
      </c>
      <c r="H480" s="4">
        <f>IF(MONTH(calls[[#This Row],[Date of Call]])&lt;=6,YEAR(calls[[#This Row],[Date of Call]]),YEAR(calls[[#This Row],[Date of Call]])+1)</f>
        <v>2023</v>
      </c>
      <c r="I480" t="str">
        <f>TEXT(calls[[#This Row],[Date of Call]],"DDDD")</f>
        <v>Thursday</v>
      </c>
      <c r="J480" t="str" cm="1">
        <f t="array" ref="J480">_xlfn.IFS(calls[[#This Row],[Duration]]&lt;=10,"Under 10 mins",calls[[#This Row],[Duration]]&lt;=30,"10 to 30 mins",calls[[#This Row],[Duration]]&lt;=60,"30 to 60 mins",calls[[#This Row],[Duration]]&lt;=120,"1 to 2 hours",TRUE,"More than 2 hours")</f>
        <v>10 to 30 mins</v>
      </c>
      <c r="K480">
        <f>ROUND(calls[[#This Row],[Satisfaction Rating]],0)</f>
        <v>4</v>
      </c>
    </row>
    <row r="481" spans="1:11" x14ac:dyDescent="0.3">
      <c r="A481" s="4" t="s">
        <v>509</v>
      </c>
      <c r="B481" s="4" t="s">
        <v>42</v>
      </c>
      <c r="C481" s="4">
        <v>104</v>
      </c>
      <c r="D481" s="5" t="s">
        <v>31</v>
      </c>
      <c r="E481" s="6">
        <v>45065</v>
      </c>
      <c r="F481" s="4">
        <v>68</v>
      </c>
      <c r="G481" s="4">
        <v>3.7</v>
      </c>
      <c r="H481" s="4">
        <f>IF(MONTH(calls[[#This Row],[Date of Call]])&lt;=6,YEAR(calls[[#This Row],[Date of Call]]),YEAR(calls[[#This Row],[Date of Call]])+1)</f>
        <v>2023</v>
      </c>
      <c r="I481" t="str">
        <f>TEXT(calls[[#This Row],[Date of Call]],"DDDD")</f>
        <v>Friday</v>
      </c>
      <c r="J481" t="str" cm="1">
        <f t="array" ref="J481">_xlfn.IFS(calls[[#This Row],[Duration]]&lt;=10,"Under 10 mins",calls[[#This Row],[Duration]]&lt;=30,"10 to 30 mins",calls[[#This Row],[Duration]]&lt;=60,"30 to 60 mins",calls[[#This Row],[Duration]]&lt;=120,"1 to 2 hours",TRUE,"More than 2 hours")</f>
        <v>1 to 2 hours</v>
      </c>
      <c r="K481">
        <f>ROUND(calls[[#This Row],[Satisfaction Rating]],0)</f>
        <v>4</v>
      </c>
    </row>
    <row r="482" spans="1:11" x14ac:dyDescent="0.3">
      <c r="A482" s="1" t="s">
        <v>510</v>
      </c>
      <c r="B482" s="1" t="s">
        <v>14</v>
      </c>
      <c r="C482" s="1">
        <v>67</v>
      </c>
      <c r="D482" s="2" t="s">
        <v>22</v>
      </c>
      <c r="E482" s="3">
        <v>45067</v>
      </c>
      <c r="F482" s="1">
        <v>129</v>
      </c>
      <c r="G482" s="1">
        <v>4.7</v>
      </c>
      <c r="H482" s="4">
        <f>IF(MONTH(calls[[#This Row],[Date of Call]])&lt;=6,YEAR(calls[[#This Row],[Date of Call]]),YEAR(calls[[#This Row],[Date of Call]])+1)</f>
        <v>2023</v>
      </c>
      <c r="I482" t="str">
        <f>TEXT(calls[[#This Row],[Date of Call]],"DDDD")</f>
        <v>Sunday</v>
      </c>
      <c r="J482" t="str" cm="1">
        <f t="array" ref="J482">_xlfn.IFS(calls[[#This Row],[Duration]]&lt;=10,"Under 10 mins",calls[[#This Row],[Duration]]&lt;=30,"10 to 30 mins",calls[[#This Row],[Duration]]&lt;=60,"30 to 60 mins",calls[[#This Row],[Duration]]&lt;=120,"1 to 2 hours",TRUE,"More than 2 hours")</f>
        <v>1 to 2 hours</v>
      </c>
      <c r="K482">
        <f>ROUND(calls[[#This Row],[Satisfaction Rating]],0)</f>
        <v>5</v>
      </c>
    </row>
    <row r="483" spans="1:11" x14ac:dyDescent="0.3">
      <c r="A483" s="4" t="s">
        <v>511</v>
      </c>
      <c r="B483" s="4" t="s">
        <v>53</v>
      </c>
      <c r="C483" s="4">
        <v>107</v>
      </c>
      <c r="D483" s="5" t="s">
        <v>31</v>
      </c>
      <c r="E483" s="6">
        <v>45067</v>
      </c>
      <c r="F483" s="4">
        <v>115</v>
      </c>
      <c r="G483" s="4">
        <v>4.9000000000000004</v>
      </c>
      <c r="H483" s="4">
        <f>IF(MONTH(calls[[#This Row],[Date of Call]])&lt;=6,YEAR(calls[[#This Row],[Date of Call]]),YEAR(calls[[#This Row],[Date of Call]])+1)</f>
        <v>2023</v>
      </c>
      <c r="I483" t="str">
        <f>TEXT(calls[[#This Row],[Date of Call]],"DDDD")</f>
        <v>Sunday</v>
      </c>
      <c r="J483" t="str" cm="1">
        <f t="array" ref="J483">_xlfn.IFS(calls[[#This Row],[Duration]]&lt;=10,"Under 10 mins",calls[[#This Row],[Duration]]&lt;=30,"10 to 30 mins",calls[[#This Row],[Duration]]&lt;=60,"30 to 60 mins",calls[[#This Row],[Duration]]&lt;=120,"1 to 2 hours",TRUE,"More than 2 hours")</f>
        <v>1 to 2 hours</v>
      </c>
      <c r="K483">
        <f>ROUND(calls[[#This Row],[Satisfaction Rating]],0)</f>
        <v>5</v>
      </c>
    </row>
    <row r="484" spans="1:11" x14ac:dyDescent="0.3">
      <c r="A484" s="1" t="s">
        <v>512</v>
      </c>
      <c r="B484" s="1" t="s">
        <v>53</v>
      </c>
      <c r="C484" s="1">
        <v>93</v>
      </c>
      <c r="D484" s="2" t="s">
        <v>31</v>
      </c>
      <c r="E484" s="3">
        <v>45067</v>
      </c>
      <c r="F484" s="1">
        <v>128</v>
      </c>
      <c r="G484" s="1">
        <v>3.9</v>
      </c>
      <c r="H484" s="4">
        <f>IF(MONTH(calls[[#This Row],[Date of Call]])&lt;=6,YEAR(calls[[#This Row],[Date of Call]]),YEAR(calls[[#This Row],[Date of Call]])+1)</f>
        <v>2023</v>
      </c>
      <c r="I484" t="str">
        <f>TEXT(calls[[#This Row],[Date of Call]],"DDDD")</f>
        <v>Sunday</v>
      </c>
      <c r="J484" t="str" cm="1">
        <f t="array" ref="J484">_xlfn.IFS(calls[[#This Row],[Duration]]&lt;=10,"Under 10 mins",calls[[#This Row],[Duration]]&lt;=30,"10 to 30 mins",calls[[#This Row],[Duration]]&lt;=60,"30 to 60 mins",calls[[#This Row],[Duration]]&lt;=120,"1 to 2 hours",TRUE,"More than 2 hours")</f>
        <v>1 to 2 hours</v>
      </c>
      <c r="K484">
        <f>ROUND(calls[[#This Row],[Satisfaction Rating]],0)</f>
        <v>4</v>
      </c>
    </row>
    <row r="485" spans="1:11" x14ac:dyDescent="0.3">
      <c r="A485" s="4" t="s">
        <v>513</v>
      </c>
      <c r="B485" s="4" t="s">
        <v>53</v>
      </c>
      <c r="C485" s="4">
        <v>117</v>
      </c>
      <c r="D485" s="5" t="s">
        <v>22</v>
      </c>
      <c r="E485" s="6">
        <v>45067</v>
      </c>
      <c r="F485" s="4">
        <v>90</v>
      </c>
      <c r="G485" s="4">
        <v>4.5</v>
      </c>
      <c r="H485" s="4">
        <f>IF(MONTH(calls[[#This Row],[Date of Call]])&lt;=6,YEAR(calls[[#This Row],[Date of Call]]),YEAR(calls[[#This Row],[Date of Call]])+1)</f>
        <v>2023</v>
      </c>
      <c r="I485" t="str">
        <f>TEXT(calls[[#This Row],[Date of Call]],"DDDD")</f>
        <v>Sunday</v>
      </c>
      <c r="J485" t="str" cm="1">
        <f t="array" ref="J485">_xlfn.IFS(calls[[#This Row],[Duration]]&lt;=10,"Under 10 mins",calls[[#This Row],[Duration]]&lt;=30,"10 to 30 mins",calls[[#This Row],[Duration]]&lt;=60,"30 to 60 mins",calls[[#This Row],[Duration]]&lt;=120,"1 to 2 hours",TRUE,"More than 2 hours")</f>
        <v>1 to 2 hours</v>
      </c>
      <c r="K485">
        <f>ROUND(calls[[#This Row],[Satisfaction Rating]],0)</f>
        <v>5</v>
      </c>
    </row>
    <row r="486" spans="1:11" x14ac:dyDescent="0.3">
      <c r="A486" s="1" t="s">
        <v>514</v>
      </c>
      <c r="B486" s="1" t="s">
        <v>36</v>
      </c>
      <c r="C486" s="1">
        <v>76</v>
      </c>
      <c r="D486" s="2" t="s">
        <v>27</v>
      </c>
      <c r="E486" s="3">
        <v>45068</v>
      </c>
      <c r="F486" s="1">
        <v>39</v>
      </c>
      <c r="G486" s="1">
        <v>4.5999999999999996</v>
      </c>
      <c r="H486" s="4">
        <f>IF(MONTH(calls[[#This Row],[Date of Call]])&lt;=6,YEAR(calls[[#This Row],[Date of Call]]),YEAR(calls[[#This Row],[Date of Call]])+1)</f>
        <v>2023</v>
      </c>
      <c r="I486" t="str">
        <f>TEXT(calls[[#This Row],[Date of Call]],"DDDD")</f>
        <v>Monday</v>
      </c>
      <c r="J486" t="str" cm="1">
        <f t="array" ref="J486">_xlfn.IFS(calls[[#This Row],[Duration]]&lt;=10,"Under 10 mins",calls[[#This Row],[Duration]]&lt;=30,"10 to 30 mins",calls[[#This Row],[Duration]]&lt;=60,"30 to 60 mins",calls[[#This Row],[Duration]]&lt;=120,"1 to 2 hours",TRUE,"More than 2 hours")</f>
        <v>1 to 2 hours</v>
      </c>
      <c r="K486">
        <f>ROUND(calls[[#This Row],[Satisfaction Rating]],0)</f>
        <v>5</v>
      </c>
    </row>
    <row r="487" spans="1:11" x14ac:dyDescent="0.3">
      <c r="A487" s="4" t="s">
        <v>515</v>
      </c>
      <c r="B487" s="4" t="s">
        <v>30</v>
      </c>
      <c r="C487" s="4">
        <v>64</v>
      </c>
      <c r="D487" s="5" t="s">
        <v>31</v>
      </c>
      <c r="E487" s="6">
        <v>45068</v>
      </c>
      <c r="F487" s="4">
        <v>132</v>
      </c>
      <c r="G487" s="4">
        <v>3.3</v>
      </c>
      <c r="H487" s="4">
        <f>IF(MONTH(calls[[#This Row],[Date of Call]])&lt;=6,YEAR(calls[[#This Row],[Date of Call]]),YEAR(calls[[#This Row],[Date of Call]])+1)</f>
        <v>2023</v>
      </c>
      <c r="I487" t="str">
        <f>TEXT(calls[[#This Row],[Date of Call]],"DDDD")</f>
        <v>Monday</v>
      </c>
      <c r="J487" t="str" cm="1">
        <f t="array" ref="J487">_xlfn.IFS(calls[[#This Row],[Duration]]&lt;=10,"Under 10 mins",calls[[#This Row],[Duration]]&lt;=30,"10 to 30 mins",calls[[#This Row],[Duration]]&lt;=60,"30 to 60 mins",calls[[#This Row],[Duration]]&lt;=120,"1 to 2 hours",TRUE,"More than 2 hours")</f>
        <v>1 to 2 hours</v>
      </c>
      <c r="K487">
        <f>ROUND(calls[[#This Row],[Satisfaction Rating]],0)</f>
        <v>3</v>
      </c>
    </row>
    <row r="488" spans="1:11" x14ac:dyDescent="0.3">
      <c r="A488" s="1" t="s">
        <v>516</v>
      </c>
      <c r="B488" s="1" t="s">
        <v>21</v>
      </c>
      <c r="C488" s="1">
        <v>33</v>
      </c>
      <c r="D488" s="2" t="s">
        <v>31</v>
      </c>
      <c r="E488" s="3">
        <v>45068</v>
      </c>
      <c r="F488" s="1">
        <v>170</v>
      </c>
      <c r="G488" s="1">
        <v>3.8</v>
      </c>
      <c r="H488" s="4">
        <f>IF(MONTH(calls[[#This Row],[Date of Call]])&lt;=6,YEAR(calls[[#This Row],[Date of Call]]),YEAR(calls[[#This Row],[Date of Call]])+1)</f>
        <v>2023</v>
      </c>
      <c r="I488" t="str">
        <f>TEXT(calls[[#This Row],[Date of Call]],"DDDD")</f>
        <v>Monday</v>
      </c>
      <c r="J488" t="str" cm="1">
        <f t="array" ref="J488">_xlfn.IFS(calls[[#This Row],[Duration]]&lt;=10,"Under 10 mins",calls[[#This Row],[Duration]]&lt;=30,"10 to 30 mins",calls[[#This Row],[Duration]]&lt;=60,"30 to 60 mins",calls[[#This Row],[Duration]]&lt;=120,"1 to 2 hours",TRUE,"More than 2 hours")</f>
        <v>30 to 60 mins</v>
      </c>
      <c r="K488">
        <f>ROUND(calls[[#This Row],[Satisfaction Rating]],0)</f>
        <v>4</v>
      </c>
    </row>
    <row r="489" spans="1:11" x14ac:dyDescent="0.3">
      <c r="A489" s="4" t="s">
        <v>517</v>
      </c>
      <c r="B489" s="4" t="s">
        <v>53</v>
      </c>
      <c r="C489" s="4">
        <v>115</v>
      </c>
      <c r="D489" s="5" t="s">
        <v>22</v>
      </c>
      <c r="E489" s="6">
        <v>45068</v>
      </c>
      <c r="F489" s="4">
        <v>42</v>
      </c>
      <c r="G489" s="4">
        <v>4.7</v>
      </c>
      <c r="H489" s="4">
        <f>IF(MONTH(calls[[#This Row],[Date of Call]])&lt;=6,YEAR(calls[[#This Row],[Date of Call]]),YEAR(calls[[#This Row],[Date of Call]])+1)</f>
        <v>2023</v>
      </c>
      <c r="I489" t="str">
        <f>TEXT(calls[[#This Row],[Date of Call]],"DDDD")</f>
        <v>Monday</v>
      </c>
      <c r="J489" t="str" cm="1">
        <f t="array" ref="J489">_xlfn.IFS(calls[[#This Row],[Duration]]&lt;=10,"Under 10 mins",calls[[#This Row],[Duration]]&lt;=30,"10 to 30 mins",calls[[#This Row],[Duration]]&lt;=60,"30 to 60 mins",calls[[#This Row],[Duration]]&lt;=120,"1 to 2 hours",TRUE,"More than 2 hours")</f>
        <v>1 to 2 hours</v>
      </c>
      <c r="K489">
        <f>ROUND(calls[[#This Row],[Satisfaction Rating]],0)</f>
        <v>5</v>
      </c>
    </row>
    <row r="490" spans="1:11" x14ac:dyDescent="0.3">
      <c r="A490" s="1" t="s">
        <v>518</v>
      </c>
      <c r="B490" s="1" t="s">
        <v>19</v>
      </c>
      <c r="C490" s="1">
        <v>155</v>
      </c>
      <c r="D490" s="2" t="s">
        <v>27</v>
      </c>
      <c r="E490" s="3">
        <v>45069</v>
      </c>
      <c r="F490" s="1">
        <v>37</v>
      </c>
      <c r="G490" s="1">
        <v>4</v>
      </c>
      <c r="H490" s="4">
        <f>IF(MONTH(calls[[#This Row],[Date of Call]])&lt;=6,YEAR(calls[[#This Row],[Date of Call]]),YEAR(calls[[#This Row],[Date of Call]])+1)</f>
        <v>2023</v>
      </c>
      <c r="I490" t="str">
        <f>TEXT(calls[[#This Row],[Date of Call]],"DDDD")</f>
        <v>Tuesday</v>
      </c>
      <c r="J490" t="str" cm="1">
        <f t="array" ref="J490">_xlfn.IFS(calls[[#This Row],[Duration]]&lt;=10,"Under 10 mins",calls[[#This Row],[Duration]]&lt;=30,"10 to 30 mins",calls[[#This Row],[Duration]]&lt;=60,"30 to 60 mins",calls[[#This Row],[Duration]]&lt;=120,"1 to 2 hours",TRUE,"More than 2 hours")</f>
        <v>More than 2 hours</v>
      </c>
      <c r="K490">
        <f>ROUND(calls[[#This Row],[Satisfaction Rating]],0)</f>
        <v>4</v>
      </c>
    </row>
    <row r="491" spans="1:11" x14ac:dyDescent="0.3">
      <c r="A491" s="4" t="s">
        <v>519</v>
      </c>
      <c r="B491" s="4" t="s">
        <v>14</v>
      </c>
      <c r="C491" s="4">
        <v>117</v>
      </c>
      <c r="D491" s="5" t="s">
        <v>27</v>
      </c>
      <c r="E491" s="6">
        <v>45069</v>
      </c>
      <c r="F491" s="4">
        <v>88</v>
      </c>
      <c r="G491" s="4">
        <v>4.7</v>
      </c>
      <c r="H491" s="4">
        <f>IF(MONTH(calls[[#This Row],[Date of Call]])&lt;=6,YEAR(calls[[#This Row],[Date of Call]]),YEAR(calls[[#This Row],[Date of Call]])+1)</f>
        <v>2023</v>
      </c>
      <c r="I491" t="str">
        <f>TEXT(calls[[#This Row],[Date of Call]],"DDDD")</f>
        <v>Tuesday</v>
      </c>
      <c r="J491" t="str" cm="1">
        <f t="array" ref="J491">_xlfn.IFS(calls[[#This Row],[Duration]]&lt;=10,"Under 10 mins",calls[[#This Row],[Duration]]&lt;=30,"10 to 30 mins",calls[[#This Row],[Duration]]&lt;=60,"30 to 60 mins",calls[[#This Row],[Duration]]&lt;=120,"1 to 2 hours",TRUE,"More than 2 hours")</f>
        <v>1 to 2 hours</v>
      </c>
      <c r="K491">
        <f>ROUND(calls[[#This Row],[Satisfaction Rating]],0)</f>
        <v>5</v>
      </c>
    </row>
    <row r="492" spans="1:11" x14ac:dyDescent="0.3">
      <c r="A492" s="1" t="s">
        <v>520</v>
      </c>
      <c r="B492" s="1" t="s">
        <v>83</v>
      </c>
      <c r="C492" s="1">
        <v>63</v>
      </c>
      <c r="D492" s="2" t="s">
        <v>27</v>
      </c>
      <c r="E492" s="3">
        <v>45069</v>
      </c>
      <c r="F492" s="1">
        <v>80</v>
      </c>
      <c r="G492" s="1">
        <v>2.5</v>
      </c>
      <c r="H492" s="4">
        <f>IF(MONTH(calls[[#This Row],[Date of Call]])&lt;=6,YEAR(calls[[#This Row],[Date of Call]]),YEAR(calls[[#This Row],[Date of Call]])+1)</f>
        <v>2023</v>
      </c>
      <c r="I492" t="str">
        <f>TEXT(calls[[#This Row],[Date of Call]],"DDDD")</f>
        <v>Tuesday</v>
      </c>
      <c r="J492" t="str" cm="1">
        <f t="array" ref="J492">_xlfn.IFS(calls[[#This Row],[Duration]]&lt;=10,"Under 10 mins",calls[[#This Row],[Duration]]&lt;=30,"10 to 30 mins",calls[[#This Row],[Duration]]&lt;=60,"30 to 60 mins",calls[[#This Row],[Duration]]&lt;=120,"1 to 2 hours",TRUE,"More than 2 hours")</f>
        <v>1 to 2 hours</v>
      </c>
      <c r="K492">
        <f>ROUND(calls[[#This Row],[Satisfaction Rating]],0)</f>
        <v>3</v>
      </c>
    </row>
    <row r="493" spans="1:11" x14ac:dyDescent="0.3">
      <c r="A493" s="4" t="s">
        <v>521</v>
      </c>
      <c r="B493" s="4" t="s">
        <v>30</v>
      </c>
      <c r="C493" s="4">
        <v>59</v>
      </c>
      <c r="D493" s="5" t="s">
        <v>12</v>
      </c>
      <c r="E493" s="6">
        <v>45070</v>
      </c>
      <c r="F493" s="4">
        <v>123</v>
      </c>
      <c r="G493" s="4">
        <v>3.6</v>
      </c>
      <c r="H493" s="4">
        <f>IF(MONTH(calls[[#This Row],[Date of Call]])&lt;=6,YEAR(calls[[#This Row],[Date of Call]]),YEAR(calls[[#This Row],[Date of Call]])+1)</f>
        <v>2023</v>
      </c>
      <c r="I493" t="str">
        <f>TEXT(calls[[#This Row],[Date of Call]],"DDDD")</f>
        <v>Wednesday</v>
      </c>
      <c r="J493" t="str" cm="1">
        <f t="array" ref="J493">_xlfn.IFS(calls[[#This Row],[Duration]]&lt;=10,"Under 10 mins",calls[[#This Row],[Duration]]&lt;=30,"10 to 30 mins",calls[[#This Row],[Duration]]&lt;=60,"30 to 60 mins",calls[[#This Row],[Duration]]&lt;=120,"1 to 2 hours",TRUE,"More than 2 hours")</f>
        <v>30 to 60 mins</v>
      </c>
      <c r="K493">
        <f>ROUND(calls[[#This Row],[Satisfaction Rating]],0)</f>
        <v>4</v>
      </c>
    </row>
    <row r="494" spans="1:11" x14ac:dyDescent="0.3">
      <c r="A494" s="1" t="s">
        <v>522</v>
      </c>
      <c r="B494" s="1" t="s">
        <v>45</v>
      </c>
      <c r="C494" s="1">
        <v>133</v>
      </c>
      <c r="D494" s="2" t="s">
        <v>31</v>
      </c>
      <c r="E494" s="3">
        <v>45070</v>
      </c>
      <c r="F494" s="1">
        <v>31</v>
      </c>
      <c r="G494" s="1">
        <v>3.7</v>
      </c>
      <c r="H494" s="4">
        <f>IF(MONTH(calls[[#This Row],[Date of Call]])&lt;=6,YEAR(calls[[#This Row],[Date of Call]]),YEAR(calls[[#This Row],[Date of Call]])+1)</f>
        <v>2023</v>
      </c>
      <c r="I494" t="str">
        <f>TEXT(calls[[#This Row],[Date of Call]],"DDDD")</f>
        <v>Wednesday</v>
      </c>
      <c r="J494" t="str" cm="1">
        <f t="array" ref="J494">_xlfn.IFS(calls[[#This Row],[Duration]]&lt;=10,"Under 10 mins",calls[[#This Row],[Duration]]&lt;=30,"10 to 30 mins",calls[[#This Row],[Duration]]&lt;=60,"30 to 60 mins",calls[[#This Row],[Duration]]&lt;=120,"1 to 2 hours",TRUE,"More than 2 hours")</f>
        <v>More than 2 hours</v>
      </c>
      <c r="K494">
        <f>ROUND(calls[[#This Row],[Satisfaction Rating]],0)</f>
        <v>4</v>
      </c>
    </row>
    <row r="495" spans="1:11" x14ac:dyDescent="0.3">
      <c r="A495" s="4" t="s">
        <v>523</v>
      </c>
      <c r="B495" s="4" t="s">
        <v>63</v>
      </c>
      <c r="C495" s="4">
        <v>101</v>
      </c>
      <c r="D495" s="5" t="s">
        <v>17</v>
      </c>
      <c r="E495" s="6">
        <v>45070</v>
      </c>
      <c r="F495" s="4">
        <v>205</v>
      </c>
      <c r="G495" s="4">
        <v>3.9</v>
      </c>
      <c r="H495" s="4">
        <f>IF(MONTH(calls[[#This Row],[Date of Call]])&lt;=6,YEAR(calls[[#This Row],[Date of Call]]),YEAR(calls[[#This Row],[Date of Call]])+1)</f>
        <v>2023</v>
      </c>
      <c r="I495" t="str">
        <f>TEXT(calls[[#This Row],[Date of Call]],"DDDD")</f>
        <v>Wednesday</v>
      </c>
      <c r="J495" t="str" cm="1">
        <f t="array" ref="J495">_xlfn.IFS(calls[[#This Row],[Duration]]&lt;=10,"Under 10 mins",calls[[#This Row],[Duration]]&lt;=30,"10 to 30 mins",calls[[#This Row],[Duration]]&lt;=60,"30 to 60 mins",calls[[#This Row],[Duration]]&lt;=120,"1 to 2 hours",TRUE,"More than 2 hours")</f>
        <v>1 to 2 hours</v>
      </c>
      <c r="K495">
        <f>ROUND(calls[[#This Row],[Satisfaction Rating]],0)</f>
        <v>4</v>
      </c>
    </row>
    <row r="496" spans="1:11" x14ac:dyDescent="0.3">
      <c r="A496" s="1" t="s">
        <v>524</v>
      </c>
      <c r="B496" s="1" t="s">
        <v>34</v>
      </c>
      <c r="C496" s="1">
        <v>151</v>
      </c>
      <c r="D496" s="2" t="s">
        <v>27</v>
      </c>
      <c r="E496" s="3">
        <v>45071</v>
      </c>
      <c r="F496" s="1">
        <v>123</v>
      </c>
      <c r="G496" s="1">
        <v>3.7</v>
      </c>
      <c r="H496" s="4">
        <f>IF(MONTH(calls[[#This Row],[Date of Call]])&lt;=6,YEAR(calls[[#This Row],[Date of Call]]),YEAR(calls[[#This Row],[Date of Call]])+1)</f>
        <v>2023</v>
      </c>
      <c r="I496" t="str">
        <f>TEXT(calls[[#This Row],[Date of Call]],"DDDD")</f>
        <v>Thursday</v>
      </c>
      <c r="J496" t="str" cm="1">
        <f t="array" ref="J496">_xlfn.IFS(calls[[#This Row],[Duration]]&lt;=10,"Under 10 mins",calls[[#This Row],[Duration]]&lt;=30,"10 to 30 mins",calls[[#This Row],[Duration]]&lt;=60,"30 to 60 mins",calls[[#This Row],[Duration]]&lt;=120,"1 to 2 hours",TRUE,"More than 2 hours")</f>
        <v>More than 2 hours</v>
      </c>
      <c r="K496">
        <f>ROUND(calls[[#This Row],[Satisfaction Rating]],0)</f>
        <v>4</v>
      </c>
    </row>
    <row r="497" spans="1:11" x14ac:dyDescent="0.3">
      <c r="A497" s="4" t="s">
        <v>525</v>
      </c>
      <c r="B497" s="4" t="s">
        <v>21</v>
      </c>
      <c r="C497" s="4">
        <v>146</v>
      </c>
      <c r="D497" s="5" t="s">
        <v>31</v>
      </c>
      <c r="E497" s="6">
        <v>45071</v>
      </c>
      <c r="F497" s="4">
        <v>123</v>
      </c>
      <c r="G497" s="4">
        <v>4.3</v>
      </c>
      <c r="H497" s="4">
        <f>IF(MONTH(calls[[#This Row],[Date of Call]])&lt;=6,YEAR(calls[[#This Row],[Date of Call]]),YEAR(calls[[#This Row],[Date of Call]])+1)</f>
        <v>2023</v>
      </c>
      <c r="I497" t="str">
        <f>TEXT(calls[[#This Row],[Date of Call]],"DDDD")</f>
        <v>Thursday</v>
      </c>
      <c r="J497" t="str" cm="1">
        <f t="array" ref="J497">_xlfn.IFS(calls[[#This Row],[Duration]]&lt;=10,"Under 10 mins",calls[[#This Row],[Duration]]&lt;=30,"10 to 30 mins",calls[[#This Row],[Duration]]&lt;=60,"30 to 60 mins",calls[[#This Row],[Duration]]&lt;=120,"1 to 2 hours",TRUE,"More than 2 hours")</f>
        <v>More than 2 hours</v>
      </c>
      <c r="K497">
        <f>ROUND(calls[[#This Row],[Satisfaction Rating]],0)</f>
        <v>4</v>
      </c>
    </row>
    <row r="498" spans="1:11" x14ac:dyDescent="0.3">
      <c r="A498" s="1" t="s">
        <v>526</v>
      </c>
      <c r="B498" s="1" t="s">
        <v>83</v>
      </c>
      <c r="C498" s="1">
        <v>148</v>
      </c>
      <c r="D498" s="2" t="s">
        <v>31</v>
      </c>
      <c r="E498" s="3">
        <v>45071</v>
      </c>
      <c r="F498" s="1">
        <v>36</v>
      </c>
      <c r="G498" s="1">
        <v>2.9</v>
      </c>
      <c r="H498" s="4">
        <f>IF(MONTH(calls[[#This Row],[Date of Call]])&lt;=6,YEAR(calls[[#This Row],[Date of Call]]),YEAR(calls[[#This Row],[Date of Call]])+1)</f>
        <v>2023</v>
      </c>
      <c r="I498" t="str">
        <f>TEXT(calls[[#This Row],[Date of Call]],"DDDD")</f>
        <v>Thursday</v>
      </c>
      <c r="J498" t="str" cm="1">
        <f t="array" ref="J498">_xlfn.IFS(calls[[#This Row],[Duration]]&lt;=10,"Under 10 mins",calls[[#This Row],[Duration]]&lt;=30,"10 to 30 mins",calls[[#This Row],[Duration]]&lt;=60,"30 to 60 mins",calls[[#This Row],[Duration]]&lt;=120,"1 to 2 hours",TRUE,"More than 2 hours")</f>
        <v>More than 2 hours</v>
      </c>
      <c r="K498">
        <f>ROUND(calls[[#This Row],[Satisfaction Rating]],0)</f>
        <v>3</v>
      </c>
    </row>
    <row r="499" spans="1:11" x14ac:dyDescent="0.3">
      <c r="A499" s="4" t="s">
        <v>527</v>
      </c>
      <c r="B499" s="4" t="s">
        <v>34</v>
      </c>
      <c r="C499" s="4">
        <v>81</v>
      </c>
      <c r="D499" s="5" t="s">
        <v>31</v>
      </c>
      <c r="E499" s="6">
        <v>45071</v>
      </c>
      <c r="F499" s="4">
        <v>116</v>
      </c>
      <c r="G499" s="4">
        <v>4.3</v>
      </c>
      <c r="H499" s="4">
        <f>IF(MONTH(calls[[#This Row],[Date of Call]])&lt;=6,YEAR(calls[[#This Row],[Date of Call]]),YEAR(calls[[#This Row],[Date of Call]])+1)</f>
        <v>2023</v>
      </c>
      <c r="I499" t="str">
        <f>TEXT(calls[[#This Row],[Date of Call]],"DDDD")</f>
        <v>Thursday</v>
      </c>
      <c r="J499" t="str" cm="1">
        <f t="array" ref="J499">_xlfn.IFS(calls[[#This Row],[Duration]]&lt;=10,"Under 10 mins",calls[[#This Row],[Duration]]&lt;=30,"10 to 30 mins",calls[[#This Row],[Duration]]&lt;=60,"30 to 60 mins",calls[[#This Row],[Duration]]&lt;=120,"1 to 2 hours",TRUE,"More than 2 hours")</f>
        <v>1 to 2 hours</v>
      </c>
      <c r="K499">
        <f>ROUND(calls[[#This Row],[Satisfaction Rating]],0)</f>
        <v>4</v>
      </c>
    </row>
    <row r="500" spans="1:11" x14ac:dyDescent="0.3">
      <c r="A500" s="1" t="s">
        <v>528</v>
      </c>
      <c r="B500" s="1" t="s">
        <v>42</v>
      </c>
      <c r="C500" s="1">
        <v>115</v>
      </c>
      <c r="D500" s="2" t="s">
        <v>31</v>
      </c>
      <c r="E500" s="3">
        <v>45071</v>
      </c>
      <c r="F500" s="1">
        <v>40</v>
      </c>
      <c r="G500" s="1">
        <v>4.9000000000000004</v>
      </c>
      <c r="H500" s="4">
        <f>IF(MONTH(calls[[#This Row],[Date of Call]])&lt;=6,YEAR(calls[[#This Row],[Date of Call]]),YEAR(calls[[#This Row],[Date of Call]])+1)</f>
        <v>2023</v>
      </c>
      <c r="I500" t="str">
        <f>TEXT(calls[[#This Row],[Date of Call]],"DDDD")</f>
        <v>Thursday</v>
      </c>
      <c r="J500" t="str" cm="1">
        <f t="array" ref="J500">_xlfn.IFS(calls[[#This Row],[Duration]]&lt;=10,"Under 10 mins",calls[[#This Row],[Duration]]&lt;=30,"10 to 30 mins",calls[[#This Row],[Duration]]&lt;=60,"30 to 60 mins",calls[[#This Row],[Duration]]&lt;=120,"1 to 2 hours",TRUE,"More than 2 hours")</f>
        <v>1 to 2 hours</v>
      </c>
      <c r="K500">
        <f>ROUND(calls[[#This Row],[Satisfaction Rating]],0)</f>
        <v>5</v>
      </c>
    </row>
    <row r="501" spans="1:11" x14ac:dyDescent="0.3">
      <c r="A501" s="4" t="s">
        <v>529</v>
      </c>
      <c r="B501" s="4" t="s">
        <v>42</v>
      </c>
      <c r="C501" s="4">
        <v>117</v>
      </c>
      <c r="D501" s="5" t="s">
        <v>27</v>
      </c>
      <c r="E501" s="6">
        <v>45071</v>
      </c>
      <c r="F501" s="4">
        <v>40</v>
      </c>
      <c r="G501" s="4">
        <v>4</v>
      </c>
      <c r="H501" s="4">
        <f>IF(MONTH(calls[[#This Row],[Date of Call]])&lt;=6,YEAR(calls[[#This Row],[Date of Call]]),YEAR(calls[[#This Row],[Date of Call]])+1)</f>
        <v>2023</v>
      </c>
      <c r="I501" t="str">
        <f>TEXT(calls[[#This Row],[Date of Call]],"DDDD")</f>
        <v>Thursday</v>
      </c>
      <c r="J501" t="str" cm="1">
        <f t="array" ref="J501">_xlfn.IFS(calls[[#This Row],[Duration]]&lt;=10,"Under 10 mins",calls[[#This Row],[Duration]]&lt;=30,"10 to 30 mins",calls[[#This Row],[Duration]]&lt;=60,"30 to 60 mins",calls[[#This Row],[Duration]]&lt;=120,"1 to 2 hours",TRUE,"More than 2 hours")</f>
        <v>1 to 2 hours</v>
      </c>
      <c r="K501">
        <f>ROUND(calls[[#This Row],[Satisfaction Rating]],0)</f>
        <v>4</v>
      </c>
    </row>
    <row r="502" spans="1:11" x14ac:dyDescent="0.3">
      <c r="A502" s="1" t="s">
        <v>530</v>
      </c>
      <c r="B502" s="1" t="s">
        <v>63</v>
      </c>
      <c r="C502" s="1">
        <v>110</v>
      </c>
      <c r="D502" s="2" t="s">
        <v>22</v>
      </c>
      <c r="E502" s="3">
        <v>45072</v>
      </c>
      <c r="F502" s="1">
        <v>82</v>
      </c>
      <c r="G502" s="1">
        <v>4</v>
      </c>
      <c r="H502" s="4">
        <f>IF(MONTH(calls[[#This Row],[Date of Call]])&lt;=6,YEAR(calls[[#This Row],[Date of Call]]),YEAR(calls[[#This Row],[Date of Call]])+1)</f>
        <v>2023</v>
      </c>
      <c r="I502" t="str">
        <f>TEXT(calls[[#This Row],[Date of Call]],"DDDD")</f>
        <v>Friday</v>
      </c>
      <c r="J502" t="str" cm="1">
        <f t="array" ref="J502">_xlfn.IFS(calls[[#This Row],[Duration]]&lt;=10,"Under 10 mins",calls[[#This Row],[Duration]]&lt;=30,"10 to 30 mins",calls[[#This Row],[Duration]]&lt;=60,"30 to 60 mins",calls[[#This Row],[Duration]]&lt;=120,"1 to 2 hours",TRUE,"More than 2 hours")</f>
        <v>1 to 2 hours</v>
      </c>
      <c r="K502">
        <f>ROUND(calls[[#This Row],[Satisfaction Rating]],0)</f>
        <v>4</v>
      </c>
    </row>
    <row r="503" spans="1:11" x14ac:dyDescent="0.3">
      <c r="A503" s="4" t="s">
        <v>531</v>
      </c>
      <c r="B503" s="4" t="s">
        <v>36</v>
      </c>
      <c r="C503" s="4">
        <v>103</v>
      </c>
      <c r="D503" s="5" t="s">
        <v>12</v>
      </c>
      <c r="E503" s="6">
        <v>45072</v>
      </c>
      <c r="F503" s="4">
        <v>62</v>
      </c>
      <c r="G503" s="4">
        <v>3.4</v>
      </c>
      <c r="H503" s="4">
        <f>IF(MONTH(calls[[#This Row],[Date of Call]])&lt;=6,YEAR(calls[[#This Row],[Date of Call]]),YEAR(calls[[#This Row],[Date of Call]])+1)</f>
        <v>2023</v>
      </c>
      <c r="I503" t="str">
        <f>TEXT(calls[[#This Row],[Date of Call]],"DDDD")</f>
        <v>Friday</v>
      </c>
      <c r="J503" t="str" cm="1">
        <f t="array" ref="J503">_xlfn.IFS(calls[[#This Row],[Duration]]&lt;=10,"Under 10 mins",calls[[#This Row],[Duration]]&lt;=30,"10 to 30 mins",calls[[#This Row],[Duration]]&lt;=60,"30 to 60 mins",calls[[#This Row],[Duration]]&lt;=120,"1 to 2 hours",TRUE,"More than 2 hours")</f>
        <v>1 to 2 hours</v>
      </c>
      <c r="K503">
        <f>ROUND(calls[[#This Row],[Satisfaction Rating]],0)</f>
        <v>3</v>
      </c>
    </row>
    <row r="504" spans="1:11" x14ac:dyDescent="0.3">
      <c r="A504" s="1" t="s">
        <v>532</v>
      </c>
      <c r="B504" s="1" t="s">
        <v>19</v>
      </c>
      <c r="C504" s="1">
        <v>45</v>
      </c>
      <c r="D504" s="2" t="s">
        <v>12</v>
      </c>
      <c r="E504" s="3">
        <v>45072</v>
      </c>
      <c r="F504" s="1">
        <v>135</v>
      </c>
      <c r="G504" s="1">
        <v>3.9</v>
      </c>
      <c r="H504" s="4">
        <f>IF(MONTH(calls[[#This Row],[Date of Call]])&lt;=6,YEAR(calls[[#This Row],[Date of Call]]),YEAR(calls[[#This Row],[Date of Call]])+1)</f>
        <v>2023</v>
      </c>
      <c r="I504" t="str">
        <f>TEXT(calls[[#This Row],[Date of Call]],"DDDD")</f>
        <v>Friday</v>
      </c>
      <c r="J504" t="str" cm="1">
        <f t="array" ref="J504">_xlfn.IFS(calls[[#This Row],[Duration]]&lt;=10,"Under 10 mins",calls[[#This Row],[Duration]]&lt;=30,"10 to 30 mins",calls[[#This Row],[Duration]]&lt;=60,"30 to 60 mins",calls[[#This Row],[Duration]]&lt;=120,"1 to 2 hours",TRUE,"More than 2 hours")</f>
        <v>30 to 60 mins</v>
      </c>
      <c r="K504">
        <f>ROUND(calls[[#This Row],[Satisfaction Rating]],0)</f>
        <v>4</v>
      </c>
    </row>
    <row r="505" spans="1:11" x14ac:dyDescent="0.3">
      <c r="A505" s="4" t="s">
        <v>533</v>
      </c>
      <c r="B505" s="4" t="s">
        <v>63</v>
      </c>
      <c r="C505" s="4">
        <v>110</v>
      </c>
      <c r="D505" s="5" t="s">
        <v>17</v>
      </c>
      <c r="E505" s="6">
        <v>45072</v>
      </c>
      <c r="F505" s="4">
        <v>155</v>
      </c>
      <c r="G505" s="4">
        <v>2.1</v>
      </c>
      <c r="H505" s="4">
        <f>IF(MONTH(calls[[#This Row],[Date of Call]])&lt;=6,YEAR(calls[[#This Row],[Date of Call]]),YEAR(calls[[#This Row],[Date of Call]])+1)</f>
        <v>2023</v>
      </c>
      <c r="I505" t="str">
        <f>TEXT(calls[[#This Row],[Date of Call]],"DDDD")</f>
        <v>Friday</v>
      </c>
      <c r="J505" t="str" cm="1">
        <f t="array" ref="J505">_xlfn.IFS(calls[[#This Row],[Duration]]&lt;=10,"Under 10 mins",calls[[#This Row],[Duration]]&lt;=30,"10 to 30 mins",calls[[#This Row],[Duration]]&lt;=60,"30 to 60 mins",calls[[#This Row],[Duration]]&lt;=120,"1 to 2 hours",TRUE,"More than 2 hours")</f>
        <v>1 to 2 hours</v>
      </c>
      <c r="K505">
        <f>ROUND(calls[[#This Row],[Satisfaction Rating]],0)</f>
        <v>2</v>
      </c>
    </row>
    <row r="506" spans="1:11" x14ac:dyDescent="0.3">
      <c r="A506" s="1" t="s">
        <v>534</v>
      </c>
      <c r="B506" s="1" t="s">
        <v>30</v>
      </c>
      <c r="C506" s="1">
        <v>43</v>
      </c>
      <c r="D506" s="2" t="s">
        <v>22</v>
      </c>
      <c r="E506" s="3">
        <v>45072</v>
      </c>
      <c r="F506" s="1">
        <v>37</v>
      </c>
      <c r="G506" s="1">
        <v>4.9000000000000004</v>
      </c>
      <c r="H506" s="4">
        <f>IF(MONTH(calls[[#This Row],[Date of Call]])&lt;=6,YEAR(calls[[#This Row],[Date of Call]]),YEAR(calls[[#This Row],[Date of Call]])+1)</f>
        <v>2023</v>
      </c>
      <c r="I506" t="str">
        <f>TEXT(calls[[#This Row],[Date of Call]],"DDDD")</f>
        <v>Friday</v>
      </c>
      <c r="J506" t="str" cm="1">
        <f t="array" ref="J506">_xlfn.IFS(calls[[#This Row],[Duration]]&lt;=10,"Under 10 mins",calls[[#This Row],[Duration]]&lt;=30,"10 to 30 mins",calls[[#This Row],[Duration]]&lt;=60,"30 to 60 mins",calls[[#This Row],[Duration]]&lt;=120,"1 to 2 hours",TRUE,"More than 2 hours")</f>
        <v>30 to 60 mins</v>
      </c>
      <c r="K506">
        <f>ROUND(calls[[#This Row],[Satisfaction Rating]],0)</f>
        <v>5</v>
      </c>
    </row>
    <row r="507" spans="1:11" x14ac:dyDescent="0.3">
      <c r="A507" s="4" t="s">
        <v>535</v>
      </c>
      <c r="B507" s="4" t="s">
        <v>63</v>
      </c>
      <c r="C507" s="4">
        <v>104</v>
      </c>
      <c r="D507" s="5" t="s">
        <v>27</v>
      </c>
      <c r="E507" s="6">
        <v>45073</v>
      </c>
      <c r="F507" s="4">
        <v>56</v>
      </c>
      <c r="G507" s="4">
        <v>3.4</v>
      </c>
      <c r="H507" s="4">
        <f>IF(MONTH(calls[[#This Row],[Date of Call]])&lt;=6,YEAR(calls[[#This Row],[Date of Call]]),YEAR(calls[[#This Row],[Date of Call]])+1)</f>
        <v>2023</v>
      </c>
      <c r="I507" t="str">
        <f>TEXT(calls[[#This Row],[Date of Call]],"DDDD")</f>
        <v>Saturday</v>
      </c>
      <c r="J507" t="str" cm="1">
        <f t="array" ref="J507">_xlfn.IFS(calls[[#This Row],[Duration]]&lt;=10,"Under 10 mins",calls[[#This Row],[Duration]]&lt;=30,"10 to 30 mins",calls[[#This Row],[Duration]]&lt;=60,"30 to 60 mins",calls[[#This Row],[Duration]]&lt;=120,"1 to 2 hours",TRUE,"More than 2 hours")</f>
        <v>1 to 2 hours</v>
      </c>
      <c r="K507">
        <f>ROUND(calls[[#This Row],[Satisfaction Rating]],0)</f>
        <v>3</v>
      </c>
    </row>
    <row r="508" spans="1:11" x14ac:dyDescent="0.3">
      <c r="A508" s="1" t="s">
        <v>536</v>
      </c>
      <c r="B508" s="1" t="s">
        <v>63</v>
      </c>
      <c r="C508" s="1">
        <v>101</v>
      </c>
      <c r="D508" s="2" t="s">
        <v>27</v>
      </c>
      <c r="E508" s="3">
        <v>45073</v>
      </c>
      <c r="F508" s="1">
        <v>185</v>
      </c>
      <c r="G508" s="1">
        <v>5</v>
      </c>
      <c r="H508" s="4">
        <f>IF(MONTH(calls[[#This Row],[Date of Call]])&lt;=6,YEAR(calls[[#This Row],[Date of Call]]),YEAR(calls[[#This Row],[Date of Call]])+1)</f>
        <v>2023</v>
      </c>
      <c r="I508" t="str">
        <f>TEXT(calls[[#This Row],[Date of Call]],"DDDD")</f>
        <v>Saturday</v>
      </c>
      <c r="J508" t="str" cm="1">
        <f t="array" ref="J508">_xlfn.IFS(calls[[#This Row],[Duration]]&lt;=10,"Under 10 mins",calls[[#This Row],[Duration]]&lt;=30,"10 to 30 mins",calls[[#This Row],[Duration]]&lt;=60,"30 to 60 mins",calls[[#This Row],[Duration]]&lt;=120,"1 to 2 hours",TRUE,"More than 2 hours")</f>
        <v>1 to 2 hours</v>
      </c>
      <c r="K508">
        <f>ROUND(calls[[#This Row],[Satisfaction Rating]],0)</f>
        <v>5</v>
      </c>
    </row>
    <row r="509" spans="1:11" x14ac:dyDescent="0.3">
      <c r="A509" s="4" t="s">
        <v>537</v>
      </c>
      <c r="B509" s="4" t="s">
        <v>11</v>
      </c>
      <c r="C509" s="4">
        <v>55</v>
      </c>
      <c r="D509" s="5" t="s">
        <v>22</v>
      </c>
      <c r="E509" s="6">
        <v>45074</v>
      </c>
      <c r="F509" s="4">
        <v>145</v>
      </c>
      <c r="G509" s="4">
        <v>4.5</v>
      </c>
      <c r="H509" s="4">
        <f>IF(MONTH(calls[[#This Row],[Date of Call]])&lt;=6,YEAR(calls[[#This Row],[Date of Call]]),YEAR(calls[[#This Row],[Date of Call]])+1)</f>
        <v>2023</v>
      </c>
      <c r="I509" t="str">
        <f>TEXT(calls[[#This Row],[Date of Call]],"DDDD")</f>
        <v>Sunday</v>
      </c>
      <c r="J509" t="str" cm="1">
        <f t="array" ref="J509">_xlfn.IFS(calls[[#This Row],[Duration]]&lt;=10,"Under 10 mins",calls[[#This Row],[Duration]]&lt;=30,"10 to 30 mins",calls[[#This Row],[Duration]]&lt;=60,"30 to 60 mins",calls[[#This Row],[Duration]]&lt;=120,"1 to 2 hours",TRUE,"More than 2 hours")</f>
        <v>30 to 60 mins</v>
      </c>
      <c r="K509">
        <f>ROUND(calls[[#This Row],[Satisfaction Rating]],0)</f>
        <v>5</v>
      </c>
    </row>
    <row r="510" spans="1:11" x14ac:dyDescent="0.3">
      <c r="A510" s="1" t="s">
        <v>538</v>
      </c>
      <c r="B510" s="1" t="s">
        <v>34</v>
      </c>
      <c r="C510" s="1">
        <v>40</v>
      </c>
      <c r="D510" s="2" t="s">
        <v>12</v>
      </c>
      <c r="E510" s="3">
        <v>45074</v>
      </c>
      <c r="F510" s="1">
        <v>116</v>
      </c>
      <c r="G510" s="1">
        <v>2.6</v>
      </c>
      <c r="H510" s="4">
        <f>IF(MONTH(calls[[#This Row],[Date of Call]])&lt;=6,YEAR(calls[[#This Row],[Date of Call]]),YEAR(calls[[#This Row],[Date of Call]])+1)</f>
        <v>2023</v>
      </c>
      <c r="I510" t="str">
        <f>TEXT(calls[[#This Row],[Date of Call]],"DDDD")</f>
        <v>Sunday</v>
      </c>
      <c r="J510" t="str" cm="1">
        <f t="array" ref="J510">_xlfn.IFS(calls[[#This Row],[Duration]]&lt;=10,"Under 10 mins",calls[[#This Row],[Duration]]&lt;=30,"10 to 30 mins",calls[[#This Row],[Duration]]&lt;=60,"30 to 60 mins",calls[[#This Row],[Duration]]&lt;=120,"1 to 2 hours",TRUE,"More than 2 hours")</f>
        <v>30 to 60 mins</v>
      </c>
      <c r="K510">
        <f>ROUND(calls[[#This Row],[Satisfaction Rating]],0)</f>
        <v>3</v>
      </c>
    </row>
    <row r="511" spans="1:11" x14ac:dyDescent="0.3">
      <c r="A511" s="4" t="s">
        <v>539</v>
      </c>
      <c r="B511" s="4" t="s">
        <v>30</v>
      </c>
      <c r="C511" s="4">
        <v>122</v>
      </c>
      <c r="D511" s="5" t="s">
        <v>31</v>
      </c>
      <c r="E511" s="6">
        <v>45074</v>
      </c>
      <c r="F511" s="4">
        <v>45</v>
      </c>
      <c r="G511" s="4">
        <v>4.2</v>
      </c>
      <c r="H511" s="4">
        <f>IF(MONTH(calls[[#This Row],[Date of Call]])&lt;=6,YEAR(calls[[#This Row],[Date of Call]]),YEAR(calls[[#This Row],[Date of Call]])+1)</f>
        <v>2023</v>
      </c>
      <c r="I511" t="str">
        <f>TEXT(calls[[#This Row],[Date of Call]],"DDDD")</f>
        <v>Sunday</v>
      </c>
      <c r="J511" t="str" cm="1">
        <f t="array" ref="J511">_xlfn.IFS(calls[[#This Row],[Duration]]&lt;=10,"Under 10 mins",calls[[#This Row],[Duration]]&lt;=30,"10 to 30 mins",calls[[#This Row],[Duration]]&lt;=60,"30 to 60 mins",calls[[#This Row],[Duration]]&lt;=120,"1 to 2 hours",TRUE,"More than 2 hours")</f>
        <v>More than 2 hours</v>
      </c>
      <c r="K511">
        <f>ROUND(calls[[#This Row],[Satisfaction Rating]],0)</f>
        <v>4</v>
      </c>
    </row>
    <row r="512" spans="1:11" x14ac:dyDescent="0.3">
      <c r="A512" s="1" t="s">
        <v>540</v>
      </c>
      <c r="B512" s="1" t="s">
        <v>21</v>
      </c>
      <c r="C512" s="1">
        <v>98</v>
      </c>
      <c r="D512" s="2" t="s">
        <v>27</v>
      </c>
      <c r="E512" s="3">
        <v>45075</v>
      </c>
      <c r="F512" s="1">
        <v>35</v>
      </c>
      <c r="G512" s="1">
        <v>4.5</v>
      </c>
      <c r="H512" s="4">
        <f>IF(MONTH(calls[[#This Row],[Date of Call]])&lt;=6,YEAR(calls[[#This Row],[Date of Call]]),YEAR(calls[[#This Row],[Date of Call]])+1)</f>
        <v>2023</v>
      </c>
      <c r="I512" t="str">
        <f>TEXT(calls[[#This Row],[Date of Call]],"DDDD")</f>
        <v>Monday</v>
      </c>
      <c r="J512" t="str" cm="1">
        <f t="array" ref="J512">_xlfn.IFS(calls[[#This Row],[Duration]]&lt;=10,"Under 10 mins",calls[[#This Row],[Duration]]&lt;=30,"10 to 30 mins",calls[[#This Row],[Duration]]&lt;=60,"30 to 60 mins",calls[[#This Row],[Duration]]&lt;=120,"1 to 2 hours",TRUE,"More than 2 hours")</f>
        <v>1 to 2 hours</v>
      </c>
      <c r="K512">
        <f>ROUND(calls[[#This Row],[Satisfaction Rating]],0)</f>
        <v>5</v>
      </c>
    </row>
    <row r="513" spans="1:11" x14ac:dyDescent="0.3">
      <c r="A513" s="4" t="s">
        <v>541</v>
      </c>
      <c r="B513" s="4" t="s">
        <v>42</v>
      </c>
      <c r="C513" s="4">
        <v>110</v>
      </c>
      <c r="D513" s="5" t="s">
        <v>12</v>
      </c>
      <c r="E513" s="6">
        <v>45075</v>
      </c>
      <c r="F513" s="4">
        <v>100</v>
      </c>
      <c r="G513" s="4">
        <v>4.4000000000000004</v>
      </c>
      <c r="H513" s="4">
        <f>IF(MONTH(calls[[#This Row],[Date of Call]])&lt;=6,YEAR(calls[[#This Row],[Date of Call]]),YEAR(calls[[#This Row],[Date of Call]])+1)</f>
        <v>2023</v>
      </c>
      <c r="I513" t="str">
        <f>TEXT(calls[[#This Row],[Date of Call]],"DDDD")</f>
        <v>Monday</v>
      </c>
      <c r="J513" t="str" cm="1">
        <f t="array" ref="J513">_xlfn.IFS(calls[[#This Row],[Duration]]&lt;=10,"Under 10 mins",calls[[#This Row],[Duration]]&lt;=30,"10 to 30 mins",calls[[#This Row],[Duration]]&lt;=60,"30 to 60 mins",calls[[#This Row],[Duration]]&lt;=120,"1 to 2 hours",TRUE,"More than 2 hours")</f>
        <v>1 to 2 hours</v>
      </c>
      <c r="K513">
        <f>ROUND(calls[[#This Row],[Satisfaction Rating]],0)</f>
        <v>4</v>
      </c>
    </row>
    <row r="514" spans="1:11" x14ac:dyDescent="0.3">
      <c r="A514" s="1" t="s">
        <v>542</v>
      </c>
      <c r="B514" s="1" t="s">
        <v>42</v>
      </c>
      <c r="C514" s="1">
        <v>62</v>
      </c>
      <c r="D514" s="2" t="s">
        <v>22</v>
      </c>
      <c r="E514" s="3">
        <v>45076</v>
      </c>
      <c r="F514" s="1">
        <v>125</v>
      </c>
      <c r="G514" s="1">
        <v>3.5</v>
      </c>
      <c r="H514" s="4">
        <f>IF(MONTH(calls[[#This Row],[Date of Call]])&lt;=6,YEAR(calls[[#This Row],[Date of Call]]),YEAR(calls[[#This Row],[Date of Call]])+1)</f>
        <v>2023</v>
      </c>
      <c r="I514" t="str">
        <f>TEXT(calls[[#This Row],[Date of Call]],"DDDD")</f>
        <v>Tuesday</v>
      </c>
      <c r="J514" t="str" cm="1">
        <f t="array" ref="J514">_xlfn.IFS(calls[[#This Row],[Duration]]&lt;=10,"Under 10 mins",calls[[#This Row],[Duration]]&lt;=30,"10 to 30 mins",calls[[#This Row],[Duration]]&lt;=60,"30 to 60 mins",calls[[#This Row],[Duration]]&lt;=120,"1 to 2 hours",TRUE,"More than 2 hours")</f>
        <v>1 to 2 hours</v>
      </c>
      <c r="K514">
        <f>ROUND(calls[[#This Row],[Satisfaction Rating]],0)</f>
        <v>4</v>
      </c>
    </row>
    <row r="515" spans="1:11" x14ac:dyDescent="0.3">
      <c r="A515" s="4" t="s">
        <v>543</v>
      </c>
      <c r="B515" s="4" t="s">
        <v>30</v>
      </c>
      <c r="C515" s="4">
        <v>134</v>
      </c>
      <c r="D515" s="5" t="s">
        <v>31</v>
      </c>
      <c r="E515" s="6">
        <v>45076</v>
      </c>
      <c r="F515" s="4">
        <v>120</v>
      </c>
      <c r="G515" s="4">
        <v>3</v>
      </c>
      <c r="H515" s="4">
        <f>IF(MONTH(calls[[#This Row],[Date of Call]])&lt;=6,YEAR(calls[[#This Row],[Date of Call]]),YEAR(calls[[#This Row],[Date of Call]])+1)</f>
        <v>2023</v>
      </c>
      <c r="I515" t="str">
        <f>TEXT(calls[[#This Row],[Date of Call]],"DDDD")</f>
        <v>Tuesday</v>
      </c>
      <c r="J515" t="str" cm="1">
        <f t="array" ref="J515">_xlfn.IFS(calls[[#This Row],[Duration]]&lt;=10,"Under 10 mins",calls[[#This Row],[Duration]]&lt;=30,"10 to 30 mins",calls[[#This Row],[Duration]]&lt;=60,"30 to 60 mins",calls[[#This Row],[Duration]]&lt;=120,"1 to 2 hours",TRUE,"More than 2 hours")</f>
        <v>More than 2 hours</v>
      </c>
      <c r="K515">
        <f>ROUND(calls[[#This Row],[Satisfaction Rating]],0)</f>
        <v>3</v>
      </c>
    </row>
    <row r="516" spans="1:11" x14ac:dyDescent="0.3">
      <c r="A516" s="1" t="s">
        <v>544</v>
      </c>
      <c r="B516" s="1" t="s">
        <v>50</v>
      </c>
      <c r="C516" s="1">
        <v>94</v>
      </c>
      <c r="D516" s="2" t="s">
        <v>17</v>
      </c>
      <c r="E516" s="3">
        <v>45076</v>
      </c>
      <c r="F516" s="1">
        <v>180</v>
      </c>
      <c r="G516" s="1">
        <v>4.7</v>
      </c>
      <c r="H516" s="4">
        <f>IF(MONTH(calls[[#This Row],[Date of Call]])&lt;=6,YEAR(calls[[#This Row],[Date of Call]]),YEAR(calls[[#This Row],[Date of Call]])+1)</f>
        <v>2023</v>
      </c>
      <c r="I516" t="str">
        <f>TEXT(calls[[#This Row],[Date of Call]],"DDDD")</f>
        <v>Tuesday</v>
      </c>
      <c r="J516" t="str" cm="1">
        <f t="array" ref="J516">_xlfn.IFS(calls[[#This Row],[Duration]]&lt;=10,"Under 10 mins",calls[[#This Row],[Duration]]&lt;=30,"10 to 30 mins",calls[[#This Row],[Duration]]&lt;=60,"30 to 60 mins",calls[[#This Row],[Duration]]&lt;=120,"1 to 2 hours",TRUE,"More than 2 hours")</f>
        <v>1 to 2 hours</v>
      </c>
      <c r="K516">
        <f>ROUND(calls[[#This Row],[Satisfaction Rating]],0)</f>
        <v>5</v>
      </c>
    </row>
    <row r="517" spans="1:11" x14ac:dyDescent="0.3">
      <c r="A517" s="4" t="s">
        <v>545</v>
      </c>
      <c r="B517" s="4" t="s">
        <v>25</v>
      </c>
      <c r="C517" s="4">
        <v>63</v>
      </c>
      <c r="D517" s="5" t="s">
        <v>12</v>
      </c>
      <c r="E517" s="6">
        <v>45076</v>
      </c>
      <c r="F517" s="4">
        <v>44</v>
      </c>
      <c r="G517" s="4">
        <v>3</v>
      </c>
      <c r="H517" s="4">
        <f>IF(MONTH(calls[[#This Row],[Date of Call]])&lt;=6,YEAR(calls[[#This Row],[Date of Call]]),YEAR(calls[[#This Row],[Date of Call]])+1)</f>
        <v>2023</v>
      </c>
      <c r="I517" t="str">
        <f>TEXT(calls[[#This Row],[Date of Call]],"DDDD")</f>
        <v>Tuesday</v>
      </c>
      <c r="J517" t="str" cm="1">
        <f t="array" ref="J517">_xlfn.IFS(calls[[#This Row],[Duration]]&lt;=10,"Under 10 mins",calls[[#This Row],[Duration]]&lt;=30,"10 to 30 mins",calls[[#This Row],[Duration]]&lt;=60,"30 to 60 mins",calls[[#This Row],[Duration]]&lt;=120,"1 to 2 hours",TRUE,"More than 2 hours")</f>
        <v>1 to 2 hours</v>
      </c>
      <c r="K517">
        <f>ROUND(calls[[#This Row],[Satisfaction Rating]],0)</f>
        <v>3</v>
      </c>
    </row>
    <row r="518" spans="1:11" x14ac:dyDescent="0.3">
      <c r="A518" s="1" t="s">
        <v>546</v>
      </c>
      <c r="B518" s="1" t="s">
        <v>45</v>
      </c>
      <c r="C518" s="1">
        <v>95</v>
      </c>
      <c r="D518" s="2" t="s">
        <v>31</v>
      </c>
      <c r="E518" s="3">
        <v>45076</v>
      </c>
      <c r="F518" s="1">
        <v>86</v>
      </c>
      <c r="G518" s="1">
        <v>3.6</v>
      </c>
      <c r="H518" s="4">
        <f>IF(MONTH(calls[[#This Row],[Date of Call]])&lt;=6,YEAR(calls[[#This Row],[Date of Call]]),YEAR(calls[[#This Row],[Date of Call]])+1)</f>
        <v>2023</v>
      </c>
      <c r="I518" t="str">
        <f>TEXT(calls[[#This Row],[Date of Call]],"DDDD")</f>
        <v>Tuesday</v>
      </c>
      <c r="J518" t="str" cm="1">
        <f t="array" ref="J518">_xlfn.IFS(calls[[#This Row],[Duration]]&lt;=10,"Under 10 mins",calls[[#This Row],[Duration]]&lt;=30,"10 to 30 mins",calls[[#This Row],[Duration]]&lt;=60,"30 to 60 mins",calls[[#This Row],[Duration]]&lt;=120,"1 to 2 hours",TRUE,"More than 2 hours")</f>
        <v>1 to 2 hours</v>
      </c>
      <c r="K518">
        <f>ROUND(calls[[#This Row],[Satisfaction Rating]],0)</f>
        <v>4</v>
      </c>
    </row>
    <row r="519" spans="1:11" x14ac:dyDescent="0.3">
      <c r="A519" s="4" t="s">
        <v>547</v>
      </c>
      <c r="B519" s="4" t="s">
        <v>30</v>
      </c>
      <c r="C519" s="4">
        <v>106</v>
      </c>
      <c r="D519" s="5" t="s">
        <v>31</v>
      </c>
      <c r="E519" s="6">
        <v>45077</v>
      </c>
      <c r="F519" s="4">
        <v>120</v>
      </c>
      <c r="G519" s="4">
        <v>4.0999999999999996</v>
      </c>
      <c r="H519" s="4">
        <f>IF(MONTH(calls[[#This Row],[Date of Call]])&lt;=6,YEAR(calls[[#This Row],[Date of Call]]),YEAR(calls[[#This Row],[Date of Call]])+1)</f>
        <v>2023</v>
      </c>
      <c r="I519" t="str">
        <f>TEXT(calls[[#This Row],[Date of Call]],"DDDD")</f>
        <v>Wednesday</v>
      </c>
      <c r="J519" t="str" cm="1">
        <f t="array" ref="J519">_xlfn.IFS(calls[[#This Row],[Duration]]&lt;=10,"Under 10 mins",calls[[#This Row],[Duration]]&lt;=30,"10 to 30 mins",calls[[#This Row],[Duration]]&lt;=60,"30 to 60 mins",calls[[#This Row],[Duration]]&lt;=120,"1 to 2 hours",TRUE,"More than 2 hours")</f>
        <v>1 to 2 hours</v>
      </c>
      <c r="K519">
        <f>ROUND(calls[[#This Row],[Satisfaction Rating]],0)</f>
        <v>4</v>
      </c>
    </row>
    <row r="520" spans="1:11" x14ac:dyDescent="0.3">
      <c r="A520" s="1" t="s">
        <v>548</v>
      </c>
      <c r="B520" s="1" t="s">
        <v>19</v>
      </c>
      <c r="C520" s="1">
        <v>94</v>
      </c>
      <c r="D520" s="2" t="s">
        <v>17</v>
      </c>
      <c r="E520" s="3">
        <v>45077</v>
      </c>
      <c r="F520" s="1">
        <v>100</v>
      </c>
      <c r="G520" s="1">
        <v>3.7</v>
      </c>
      <c r="H520" s="4">
        <f>IF(MONTH(calls[[#This Row],[Date of Call]])&lt;=6,YEAR(calls[[#This Row],[Date of Call]]),YEAR(calls[[#This Row],[Date of Call]])+1)</f>
        <v>2023</v>
      </c>
      <c r="I520" t="str">
        <f>TEXT(calls[[#This Row],[Date of Call]],"DDDD")</f>
        <v>Wednesday</v>
      </c>
      <c r="J520" t="str" cm="1">
        <f t="array" ref="J520">_xlfn.IFS(calls[[#This Row],[Duration]]&lt;=10,"Under 10 mins",calls[[#This Row],[Duration]]&lt;=30,"10 to 30 mins",calls[[#This Row],[Duration]]&lt;=60,"30 to 60 mins",calls[[#This Row],[Duration]]&lt;=120,"1 to 2 hours",TRUE,"More than 2 hours")</f>
        <v>1 to 2 hours</v>
      </c>
      <c r="K520">
        <f>ROUND(calls[[#This Row],[Satisfaction Rating]],0)</f>
        <v>4</v>
      </c>
    </row>
    <row r="521" spans="1:11" x14ac:dyDescent="0.3">
      <c r="A521" s="4" t="s">
        <v>549</v>
      </c>
      <c r="B521" s="4" t="s">
        <v>19</v>
      </c>
      <c r="C521" s="4">
        <v>51</v>
      </c>
      <c r="D521" s="5" t="s">
        <v>17</v>
      </c>
      <c r="E521" s="6">
        <v>45078</v>
      </c>
      <c r="F521" s="4">
        <v>108</v>
      </c>
      <c r="G521" s="4">
        <v>4.5</v>
      </c>
      <c r="H521" s="4">
        <f>IF(MONTH(calls[[#This Row],[Date of Call]])&lt;=6,YEAR(calls[[#This Row],[Date of Call]]),YEAR(calls[[#This Row],[Date of Call]])+1)</f>
        <v>2023</v>
      </c>
      <c r="I521" t="str">
        <f>TEXT(calls[[#This Row],[Date of Call]],"DDDD")</f>
        <v>Thursday</v>
      </c>
      <c r="J521" t="str" cm="1">
        <f t="array" ref="J521">_xlfn.IFS(calls[[#This Row],[Duration]]&lt;=10,"Under 10 mins",calls[[#This Row],[Duration]]&lt;=30,"10 to 30 mins",calls[[#This Row],[Duration]]&lt;=60,"30 to 60 mins",calls[[#This Row],[Duration]]&lt;=120,"1 to 2 hours",TRUE,"More than 2 hours")</f>
        <v>30 to 60 mins</v>
      </c>
      <c r="K521">
        <f>ROUND(calls[[#This Row],[Satisfaction Rating]],0)</f>
        <v>5</v>
      </c>
    </row>
    <row r="522" spans="1:11" x14ac:dyDescent="0.3">
      <c r="A522" s="1" t="s">
        <v>550</v>
      </c>
      <c r="B522" s="1" t="s">
        <v>83</v>
      </c>
      <c r="C522" s="1">
        <v>39</v>
      </c>
      <c r="D522" s="2" t="s">
        <v>17</v>
      </c>
      <c r="E522" s="3">
        <v>45078</v>
      </c>
      <c r="F522" s="1">
        <v>46</v>
      </c>
      <c r="G522" s="1">
        <v>4.5999999999999996</v>
      </c>
      <c r="H522" s="4">
        <f>IF(MONTH(calls[[#This Row],[Date of Call]])&lt;=6,YEAR(calls[[#This Row],[Date of Call]]),YEAR(calls[[#This Row],[Date of Call]])+1)</f>
        <v>2023</v>
      </c>
      <c r="I522" t="str">
        <f>TEXT(calls[[#This Row],[Date of Call]],"DDDD")</f>
        <v>Thursday</v>
      </c>
      <c r="J522" t="str" cm="1">
        <f t="array" ref="J522">_xlfn.IFS(calls[[#This Row],[Duration]]&lt;=10,"Under 10 mins",calls[[#This Row],[Duration]]&lt;=30,"10 to 30 mins",calls[[#This Row],[Duration]]&lt;=60,"30 to 60 mins",calls[[#This Row],[Duration]]&lt;=120,"1 to 2 hours",TRUE,"More than 2 hours")</f>
        <v>30 to 60 mins</v>
      </c>
      <c r="K522">
        <f>ROUND(calls[[#This Row],[Satisfaction Rating]],0)</f>
        <v>5</v>
      </c>
    </row>
    <row r="523" spans="1:11" x14ac:dyDescent="0.3">
      <c r="A523" s="4" t="s">
        <v>551</v>
      </c>
      <c r="B523" s="4" t="s">
        <v>34</v>
      </c>
      <c r="C523" s="4">
        <v>111</v>
      </c>
      <c r="D523" s="5" t="s">
        <v>31</v>
      </c>
      <c r="E523" s="6">
        <v>45078</v>
      </c>
      <c r="F523" s="4">
        <v>210</v>
      </c>
      <c r="G523" s="4">
        <v>4.3</v>
      </c>
      <c r="H523" s="4">
        <f>IF(MONTH(calls[[#This Row],[Date of Call]])&lt;=6,YEAR(calls[[#This Row],[Date of Call]]),YEAR(calls[[#This Row],[Date of Call]])+1)</f>
        <v>2023</v>
      </c>
      <c r="I523" t="str">
        <f>TEXT(calls[[#This Row],[Date of Call]],"DDDD")</f>
        <v>Thursday</v>
      </c>
      <c r="J523" t="str" cm="1">
        <f t="array" ref="J523">_xlfn.IFS(calls[[#This Row],[Duration]]&lt;=10,"Under 10 mins",calls[[#This Row],[Duration]]&lt;=30,"10 to 30 mins",calls[[#This Row],[Duration]]&lt;=60,"30 to 60 mins",calls[[#This Row],[Duration]]&lt;=120,"1 to 2 hours",TRUE,"More than 2 hours")</f>
        <v>1 to 2 hours</v>
      </c>
      <c r="K523">
        <f>ROUND(calls[[#This Row],[Satisfaction Rating]],0)</f>
        <v>4</v>
      </c>
    </row>
    <row r="524" spans="1:11" x14ac:dyDescent="0.3">
      <c r="A524" s="1" t="s">
        <v>552</v>
      </c>
      <c r="B524" s="1" t="s">
        <v>53</v>
      </c>
      <c r="C524" s="1">
        <v>141</v>
      </c>
      <c r="D524" s="2" t="s">
        <v>22</v>
      </c>
      <c r="E524" s="3">
        <v>45080</v>
      </c>
      <c r="F524" s="1">
        <v>54</v>
      </c>
      <c r="G524" s="1">
        <v>4.8</v>
      </c>
      <c r="H524" s="4">
        <f>IF(MONTH(calls[[#This Row],[Date of Call]])&lt;=6,YEAR(calls[[#This Row],[Date of Call]]),YEAR(calls[[#This Row],[Date of Call]])+1)</f>
        <v>2023</v>
      </c>
      <c r="I524" t="str">
        <f>TEXT(calls[[#This Row],[Date of Call]],"DDDD")</f>
        <v>Saturday</v>
      </c>
      <c r="J524" t="str" cm="1">
        <f t="array" ref="J524">_xlfn.IFS(calls[[#This Row],[Duration]]&lt;=10,"Under 10 mins",calls[[#This Row],[Duration]]&lt;=30,"10 to 30 mins",calls[[#This Row],[Duration]]&lt;=60,"30 to 60 mins",calls[[#This Row],[Duration]]&lt;=120,"1 to 2 hours",TRUE,"More than 2 hours")</f>
        <v>More than 2 hours</v>
      </c>
      <c r="K524">
        <f>ROUND(calls[[#This Row],[Satisfaction Rating]],0)</f>
        <v>5</v>
      </c>
    </row>
    <row r="525" spans="1:11" x14ac:dyDescent="0.3">
      <c r="A525" s="4" t="s">
        <v>553</v>
      </c>
      <c r="B525" s="4" t="s">
        <v>25</v>
      </c>
      <c r="C525" s="4">
        <v>147</v>
      </c>
      <c r="D525" s="5" t="s">
        <v>31</v>
      </c>
      <c r="E525" s="6">
        <v>45080</v>
      </c>
      <c r="F525" s="4">
        <v>115</v>
      </c>
      <c r="G525" s="4">
        <v>4.7</v>
      </c>
      <c r="H525" s="4">
        <f>IF(MONTH(calls[[#This Row],[Date of Call]])&lt;=6,YEAR(calls[[#This Row],[Date of Call]]),YEAR(calls[[#This Row],[Date of Call]])+1)</f>
        <v>2023</v>
      </c>
      <c r="I525" t="str">
        <f>TEXT(calls[[#This Row],[Date of Call]],"DDDD")</f>
        <v>Saturday</v>
      </c>
      <c r="J525" t="str" cm="1">
        <f t="array" ref="J525">_xlfn.IFS(calls[[#This Row],[Duration]]&lt;=10,"Under 10 mins",calls[[#This Row],[Duration]]&lt;=30,"10 to 30 mins",calls[[#This Row],[Duration]]&lt;=60,"30 to 60 mins",calls[[#This Row],[Duration]]&lt;=120,"1 to 2 hours",TRUE,"More than 2 hours")</f>
        <v>More than 2 hours</v>
      </c>
      <c r="K525">
        <f>ROUND(calls[[#This Row],[Satisfaction Rating]],0)</f>
        <v>5</v>
      </c>
    </row>
    <row r="526" spans="1:11" x14ac:dyDescent="0.3">
      <c r="A526" s="1" t="s">
        <v>554</v>
      </c>
      <c r="B526" s="1" t="s">
        <v>50</v>
      </c>
      <c r="C526" s="1">
        <v>49</v>
      </c>
      <c r="D526" s="2" t="s">
        <v>17</v>
      </c>
      <c r="E526" s="3">
        <v>45081</v>
      </c>
      <c r="F526" s="1">
        <v>100</v>
      </c>
      <c r="G526" s="1">
        <v>2.2000000000000002</v>
      </c>
      <c r="H526" s="4">
        <f>IF(MONTH(calls[[#This Row],[Date of Call]])&lt;=6,YEAR(calls[[#This Row],[Date of Call]]),YEAR(calls[[#This Row],[Date of Call]])+1)</f>
        <v>2023</v>
      </c>
      <c r="I526" t="str">
        <f>TEXT(calls[[#This Row],[Date of Call]],"DDDD")</f>
        <v>Sunday</v>
      </c>
      <c r="J526" t="str" cm="1">
        <f t="array" ref="J526">_xlfn.IFS(calls[[#This Row],[Duration]]&lt;=10,"Under 10 mins",calls[[#This Row],[Duration]]&lt;=30,"10 to 30 mins",calls[[#This Row],[Duration]]&lt;=60,"30 to 60 mins",calls[[#This Row],[Duration]]&lt;=120,"1 to 2 hours",TRUE,"More than 2 hours")</f>
        <v>30 to 60 mins</v>
      </c>
      <c r="K526">
        <f>ROUND(calls[[#This Row],[Satisfaction Rating]],0)</f>
        <v>2</v>
      </c>
    </row>
    <row r="527" spans="1:11" x14ac:dyDescent="0.3">
      <c r="A527" s="4" t="s">
        <v>555</v>
      </c>
      <c r="B527" s="4" t="s">
        <v>16</v>
      </c>
      <c r="C527" s="4">
        <v>75</v>
      </c>
      <c r="D527" s="5" t="s">
        <v>31</v>
      </c>
      <c r="E527" s="6">
        <v>45081</v>
      </c>
      <c r="F527" s="4">
        <v>38</v>
      </c>
      <c r="G527" s="4">
        <v>4.4000000000000004</v>
      </c>
      <c r="H527" s="4">
        <f>IF(MONTH(calls[[#This Row],[Date of Call]])&lt;=6,YEAR(calls[[#This Row],[Date of Call]]),YEAR(calls[[#This Row],[Date of Call]])+1)</f>
        <v>2023</v>
      </c>
      <c r="I527" t="str">
        <f>TEXT(calls[[#This Row],[Date of Call]],"DDDD")</f>
        <v>Sunday</v>
      </c>
      <c r="J527" t="str" cm="1">
        <f t="array" ref="J527">_xlfn.IFS(calls[[#This Row],[Duration]]&lt;=10,"Under 10 mins",calls[[#This Row],[Duration]]&lt;=30,"10 to 30 mins",calls[[#This Row],[Duration]]&lt;=60,"30 to 60 mins",calls[[#This Row],[Duration]]&lt;=120,"1 to 2 hours",TRUE,"More than 2 hours")</f>
        <v>1 to 2 hours</v>
      </c>
      <c r="K527">
        <f>ROUND(calls[[#This Row],[Satisfaction Rating]],0)</f>
        <v>4</v>
      </c>
    </row>
    <row r="528" spans="1:11" x14ac:dyDescent="0.3">
      <c r="A528" s="1" t="s">
        <v>556</v>
      </c>
      <c r="B528" s="1" t="s">
        <v>53</v>
      </c>
      <c r="C528" s="1">
        <v>48</v>
      </c>
      <c r="D528" s="2" t="s">
        <v>22</v>
      </c>
      <c r="E528" s="3">
        <v>45082</v>
      </c>
      <c r="F528" s="1">
        <v>120</v>
      </c>
      <c r="G528" s="1">
        <v>4.0999999999999996</v>
      </c>
      <c r="H528" s="4">
        <f>IF(MONTH(calls[[#This Row],[Date of Call]])&lt;=6,YEAR(calls[[#This Row],[Date of Call]]),YEAR(calls[[#This Row],[Date of Call]])+1)</f>
        <v>2023</v>
      </c>
      <c r="I528" t="str">
        <f>TEXT(calls[[#This Row],[Date of Call]],"DDDD")</f>
        <v>Monday</v>
      </c>
      <c r="J528" t="str" cm="1">
        <f t="array" ref="J528">_xlfn.IFS(calls[[#This Row],[Duration]]&lt;=10,"Under 10 mins",calls[[#This Row],[Duration]]&lt;=30,"10 to 30 mins",calls[[#This Row],[Duration]]&lt;=60,"30 to 60 mins",calls[[#This Row],[Duration]]&lt;=120,"1 to 2 hours",TRUE,"More than 2 hours")</f>
        <v>30 to 60 mins</v>
      </c>
      <c r="K528">
        <f>ROUND(calls[[#This Row],[Satisfaction Rating]],0)</f>
        <v>4</v>
      </c>
    </row>
    <row r="529" spans="1:11" x14ac:dyDescent="0.3">
      <c r="A529" s="4" t="s">
        <v>557</v>
      </c>
      <c r="B529" s="4" t="s">
        <v>42</v>
      </c>
      <c r="C529" s="4">
        <v>48</v>
      </c>
      <c r="D529" s="5" t="s">
        <v>22</v>
      </c>
      <c r="E529" s="6">
        <v>45082</v>
      </c>
      <c r="F529" s="4">
        <v>120</v>
      </c>
      <c r="G529" s="4">
        <v>4.0999999999999996</v>
      </c>
      <c r="H529" s="4">
        <f>IF(MONTH(calls[[#This Row],[Date of Call]])&lt;=6,YEAR(calls[[#This Row],[Date of Call]]),YEAR(calls[[#This Row],[Date of Call]])+1)</f>
        <v>2023</v>
      </c>
      <c r="I529" t="str">
        <f>TEXT(calls[[#This Row],[Date of Call]],"DDDD")</f>
        <v>Monday</v>
      </c>
      <c r="J529" t="str" cm="1">
        <f t="array" ref="J529">_xlfn.IFS(calls[[#This Row],[Duration]]&lt;=10,"Under 10 mins",calls[[#This Row],[Duration]]&lt;=30,"10 to 30 mins",calls[[#This Row],[Duration]]&lt;=60,"30 to 60 mins",calls[[#This Row],[Duration]]&lt;=120,"1 to 2 hours",TRUE,"More than 2 hours")</f>
        <v>30 to 60 mins</v>
      </c>
      <c r="K529">
        <f>ROUND(calls[[#This Row],[Satisfaction Rating]],0)</f>
        <v>4</v>
      </c>
    </row>
    <row r="530" spans="1:11" x14ac:dyDescent="0.3">
      <c r="A530" s="1" t="s">
        <v>558</v>
      </c>
      <c r="B530" s="1" t="s">
        <v>14</v>
      </c>
      <c r="C530" s="1">
        <v>138</v>
      </c>
      <c r="D530" s="2" t="s">
        <v>17</v>
      </c>
      <c r="E530" s="3">
        <v>45082</v>
      </c>
      <c r="F530" s="1">
        <v>29</v>
      </c>
      <c r="G530" s="1">
        <v>4.4000000000000004</v>
      </c>
      <c r="H530" s="4">
        <f>IF(MONTH(calls[[#This Row],[Date of Call]])&lt;=6,YEAR(calls[[#This Row],[Date of Call]]),YEAR(calls[[#This Row],[Date of Call]])+1)</f>
        <v>2023</v>
      </c>
      <c r="I530" t="str">
        <f>TEXT(calls[[#This Row],[Date of Call]],"DDDD")</f>
        <v>Monday</v>
      </c>
      <c r="J530" t="str" cm="1">
        <f t="array" ref="J530">_xlfn.IFS(calls[[#This Row],[Duration]]&lt;=10,"Under 10 mins",calls[[#This Row],[Duration]]&lt;=30,"10 to 30 mins",calls[[#This Row],[Duration]]&lt;=60,"30 to 60 mins",calls[[#This Row],[Duration]]&lt;=120,"1 to 2 hours",TRUE,"More than 2 hours")</f>
        <v>More than 2 hours</v>
      </c>
      <c r="K530">
        <f>ROUND(calls[[#This Row],[Satisfaction Rating]],0)</f>
        <v>4</v>
      </c>
    </row>
    <row r="531" spans="1:11" x14ac:dyDescent="0.3">
      <c r="A531" s="4" t="s">
        <v>559</v>
      </c>
      <c r="B531" s="4" t="s">
        <v>45</v>
      </c>
      <c r="C531" s="4">
        <v>144</v>
      </c>
      <c r="D531" s="5" t="s">
        <v>17</v>
      </c>
      <c r="E531" s="6">
        <v>45083</v>
      </c>
      <c r="F531" s="4">
        <v>25</v>
      </c>
      <c r="G531" s="4">
        <v>3.7</v>
      </c>
      <c r="H531" s="4">
        <f>IF(MONTH(calls[[#This Row],[Date of Call]])&lt;=6,YEAR(calls[[#This Row],[Date of Call]]),YEAR(calls[[#This Row],[Date of Call]])+1)</f>
        <v>2023</v>
      </c>
      <c r="I531" t="str">
        <f>TEXT(calls[[#This Row],[Date of Call]],"DDDD")</f>
        <v>Tuesday</v>
      </c>
      <c r="J531" t="str" cm="1">
        <f t="array" ref="J531">_xlfn.IFS(calls[[#This Row],[Duration]]&lt;=10,"Under 10 mins",calls[[#This Row],[Duration]]&lt;=30,"10 to 30 mins",calls[[#This Row],[Duration]]&lt;=60,"30 to 60 mins",calls[[#This Row],[Duration]]&lt;=120,"1 to 2 hours",TRUE,"More than 2 hours")</f>
        <v>More than 2 hours</v>
      </c>
      <c r="K531">
        <f>ROUND(calls[[#This Row],[Satisfaction Rating]],0)</f>
        <v>4</v>
      </c>
    </row>
    <row r="532" spans="1:11" x14ac:dyDescent="0.3">
      <c r="A532" s="1" t="s">
        <v>560</v>
      </c>
      <c r="B532" s="1" t="s">
        <v>63</v>
      </c>
      <c r="C532" s="1">
        <v>119</v>
      </c>
      <c r="D532" s="2" t="s">
        <v>31</v>
      </c>
      <c r="E532" s="3">
        <v>45084</v>
      </c>
      <c r="F532" s="1">
        <v>116</v>
      </c>
      <c r="G532" s="1">
        <v>3.8</v>
      </c>
      <c r="H532" s="4">
        <f>IF(MONTH(calls[[#This Row],[Date of Call]])&lt;=6,YEAR(calls[[#This Row],[Date of Call]]),YEAR(calls[[#This Row],[Date of Call]])+1)</f>
        <v>2023</v>
      </c>
      <c r="I532" t="str">
        <f>TEXT(calls[[#This Row],[Date of Call]],"DDDD")</f>
        <v>Wednesday</v>
      </c>
      <c r="J532" t="str" cm="1">
        <f t="array" ref="J532">_xlfn.IFS(calls[[#This Row],[Duration]]&lt;=10,"Under 10 mins",calls[[#This Row],[Duration]]&lt;=30,"10 to 30 mins",calls[[#This Row],[Duration]]&lt;=60,"30 to 60 mins",calls[[#This Row],[Duration]]&lt;=120,"1 to 2 hours",TRUE,"More than 2 hours")</f>
        <v>1 to 2 hours</v>
      </c>
      <c r="K532">
        <f>ROUND(calls[[#This Row],[Satisfaction Rating]],0)</f>
        <v>4</v>
      </c>
    </row>
    <row r="533" spans="1:11" x14ac:dyDescent="0.3">
      <c r="A533" s="4" t="s">
        <v>561</v>
      </c>
      <c r="B533" s="4" t="s">
        <v>14</v>
      </c>
      <c r="C533" s="4">
        <v>101</v>
      </c>
      <c r="D533" s="5" t="s">
        <v>22</v>
      </c>
      <c r="E533" s="6">
        <v>45085</v>
      </c>
      <c r="F533" s="4">
        <v>132</v>
      </c>
      <c r="G533" s="4">
        <v>4.3</v>
      </c>
      <c r="H533" s="4">
        <f>IF(MONTH(calls[[#This Row],[Date of Call]])&lt;=6,YEAR(calls[[#This Row],[Date of Call]]),YEAR(calls[[#This Row],[Date of Call]])+1)</f>
        <v>2023</v>
      </c>
      <c r="I533" t="str">
        <f>TEXT(calls[[#This Row],[Date of Call]],"DDDD")</f>
        <v>Thursday</v>
      </c>
      <c r="J533" t="str" cm="1">
        <f t="array" ref="J533">_xlfn.IFS(calls[[#This Row],[Duration]]&lt;=10,"Under 10 mins",calls[[#This Row],[Duration]]&lt;=30,"10 to 30 mins",calls[[#This Row],[Duration]]&lt;=60,"30 to 60 mins",calls[[#This Row],[Duration]]&lt;=120,"1 to 2 hours",TRUE,"More than 2 hours")</f>
        <v>1 to 2 hours</v>
      </c>
      <c r="K533">
        <f>ROUND(calls[[#This Row],[Satisfaction Rating]],0)</f>
        <v>4</v>
      </c>
    </row>
    <row r="534" spans="1:11" x14ac:dyDescent="0.3">
      <c r="A534" s="1" t="s">
        <v>562</v>
      </c>
      <c r="B534" s="1" t="s">
        <v>45</v>
      </c>
      <c r="C534" s="1">
        <v>59</v>
      </c>
      <c r="D534" s="2" t="s">
        <v>31</v>
      </c>
      <c r="E534" s="3">
        <v>45086</v>
      </c>
      <c r="F534" s="1">
        <v>90</v>
      </c>
      <c r="G534" s="1">
        <v>3.5</v>
      </c>
      <c r="H534" s="4">
        <f>IF(MONTH(calls[[#This Row],[Date of Call]])&lt;=6,YEAR(calls[[#This Row],[Date of Call]]),YEAR(calls[[#This Row],[Date of Call]])+1)</f>
        <v>2023</v>
      </c>
      <c r="I534" t="str">
        <f>TEXT(calls[[#This Row],[Date of Call]],"DDDD")</f>
        <v>Friday</v>
      </c>
      <c r="J534" t="str" cm="1">
        <f t="array" ref="J534">_xlfn.IFS(calls[[#This Row],[Duration]]&lt;=10,"Under 10 mins",calls[[#This Row],[Duration]]&lt;=30,"10 to 30 mins",calls[[#This Row],[Duration]]&lt;=60,"30 to 60 mins",calls[[#This Row],[Duration]]&lt;=120,"1 to 2 hours",TRUE,"More than 2 hours")</f>
        <v>30 to 60 mins</v>
      </c>
      <c r="K534">
        <f>ROUND(calls[[#This Row],[Satisfaction Rating]],0)</f>
        <v>4</v>
      </c>
    </row>
    <row r="535" spans="1:11" x14ac:dyDescent="0.3">
      <c r="A535" s="4" t="s">
        <v>563</v>
      </c>
      <c r="B535" s="4" t="s">
        <v>34</v>
      </c>
      <c r="C535" s="4">
        <v>125</v>
      </c>
      <c r="D535" s="5" t="s">
        <v>12</v>
      </c>
      <c r="E535" s="6">
        <v>45086</v>
      </c>
      <c r="F535" s="4">
        <v>87</v>
      </c>
      <c r="G535" s="4">
        <v>4.0999999999999996</v>
      </c>
      <c r="H535" s="4">
        <f>IF(MONTH(calls[[#This Row],[Date of Call]])&lt;=6,YEAR(calls[[#This Row],[Date of Call]]),YEAR(calls[[#This Row],[Date of Call]])+1)</f>
        <v>2023</v>
      </c>
      <c r="I535" t="str">
        <f>TEXT(calls[[#This Row],[Date of Call]],"DDDD")</f>
        <v>Friday</v>
      </c>
      <c r="J535" t="str" cm="1">
        <f t="array" ref="J535">_xlfn.IFS(calls[[#This Row],[Duration]]&lt;=10,"Under 10 mins",calls[[#This Row],[Duration]]&lt;=30,"10 to 30 mins",calls[[#This Row],[Duration]]&lt;=60,"30 to 60 mins",calls[[#This Row],[Duration]]&lt;=120,"1 to 2 hours",TRUE,"More than 2 hours")</f>
        <v>More than 2 hours</v>
      </c>
      <c r="K535">
        <f>ROUND(calls[[#This Row],[Satisfaction Rating]],0)</f>
        <v>4</v>
      </c>
    </row>
    <row r="536" spans="1:11" x14ac:dyDescent="0.3">
      <c r="A536" s="1" t="s">
        <v>564</v>
      </c>
      <c r="B536" s="1" t="s">
        <v>30</v>
      </c>
      <c r="C536" s="1">
        <v>147</v>
      </c>
      <c r="D536" s="2" t="s">
        <v>31</v>
      </c>
      <c r="E536" s="3">
        <v>45086</v>
      </c>
      <c r="F536" s="1">
        <v>140</v>
      </c>
      <c r="G536" s="1">
        <v>4.2</v>
      </c>
      <c r="H536" s="4">
        <f>IF(MONTH(calls[[#This Row],[Date of Call]])&lt;=6,YEAR(calls[[#This Row],[Date of Call]]),YEAR(calls[[#This Row],[Date of Call]])+1)</f>
        <v>2023</v>
      </c>
      <c r="I536" t="str">
        <f>TEXT(calls[[#This Row],[Date of Call]],"DDDD")</f>
        <v>Friday</v>
      </c>
      <c r="J536" t="str" cm="1">
        <f t="array" ref="J536">_xlfn.IFS(calls[[#This Row],[Duration]]&lt;=10,"Under 10 mins",calls[[#This Row],[Duration]]&lt;=30,"10 to 30 mins",calls[[#This Row],[Duration]]&lt;=60,"30 to 60 mins",calls[[#This Row],[Duration]]&lt;=120,"1 to 2 hours",TRUE,"More than 2 hours")</f>
        <v>More than 2 hours</v>
      </c>
      <c r="K536">
        <f>ROUND(calls[[#This Row],[Satisfaction Rating]],0)</f>
        <v>4</v>
      </c>
    </row>
    <row r="537" spans="1:11" x14ac:dyDescent="0.3">
      <c r="A537" s="4" t="s">
        <v>565</v>
      </c>
      <c r="B537" s="4" t="s">
        <v>36</v>
      </c>
      <c r="C537" s="4">
        <v>76</v>
      </c>
      <c r="D537" s="5" t="s">
        <v>31</v>
      </c>
      <c r="E537" s="6">
        <v>45086</v>
      </c>
      <c r="F537" s="4">
        <v>164</v>
      </c>
      <c r="G537" s="4">
        <v>4.5</v>
      </c>
      <c r="H537" s="4">
        <f>IF(MONTH(calls[[#This Row],[Date of Call]])&lt;=6,YEAR(calls[[#This Row],[Date of Call]]),YEAR(calls[[#This Row],[Date of Call]])+1)</f>
        <v>2023</v>
      </c>
      <c r="I537" t="str">
        <f>TEXT(calls[[#This Row],[Date of Call]],"DDDD")</f>
        <v>Friday</v>
      </c>
      <c r="J537" t="str" cm="1">
        <f t="array" ref="J537">_xlfn.IFS(calls[[#This Row],[Duration]]&lt;=10,"Under 10 mins",calls[[#This Row],[Duration]]&lt;=30,"10 to 30 mins",calls[[#This Row],[Duration]]&lt;=60,"30 to 60 mins",calls[[#This Row],[Duration]]&lt;=120,"1 to 2 hours",TRUE,"More than 2 hours")</f>
        <v>1 to 2 hours</v>
      </c>
      <c r="K537">
        <f>ROUND(calls[[#This Row],[Satisfaction Rating]],0)</f>
        <v>5</v>
      </c>
    </row>
    <row r="538" spans="1:11" x14ac:dyDescent="0.3">
      <c r="A538" s="1" t="s">
        <v>566</v>
      </c>
      <c r="B538" s="1" t="s">
        <v>25</v>
      </c>
      <c r="C538" s="1">
        <v>99</v>
      </c>
      <c r="D538" s="2" t="s">
        <v>22</v>
      </c>
      <c r="E538" s="3">
        <v>45087</v>
      </c>
      <c r="F538" s="1">
        <v>180</v>
      </c>
      <c r="G538" s="1">
        <v>3.8</v>
      </c>
      <c r="H538" s="4">
        <f>IF(MONTH(calls[[#This Row],[Date of Call]])&lt;=6,YEAR(calls[[#This Row],[Date of Call]]),YEAR(calls[[#This Row],[Date of Call]])+1)</f>
        <v>2023</v>
      </c>
      <c r="I538" t="str">
        <f>TEXT(calls[[#This Row],[Date of Call]],"DDDD")</f>
        <v>Saturday</v>
      </c>
      <c r="J538" t="str" cm="1">
        <f t="array" ref="J538">_xlfn.IFS(calls[[#This Row],[Duration]]&lt;=10,"Under 10 mins",calls[[#This Row],[Duration]]&lt;=30,"10 to 30 mins",calls[[#This Row],[Duration]]&lt;=60,"30 to 60 mins",calls[[#This Row],[Duration]]&lt;=120,"1 to 2 hours",TRUE,"More than 2 hours")</f>
        <v>1 to 2 hours</v>
      </c>
      <c r="K538">
        <f>ROUND(calls[[#This Row],[Satisfaction Rating]],0)</f>
        <v>4</v>
      </c>
    </row>
    <row r="539" spans="1:11" x14ac:dyDescent="0.3">
      <c r="A539" s="4" t="s">
        <v>567</v>
      </c>
      <c r="B539" s="4" t="s">
        <v>83</v>
      </c>
      <c r="C539" s="4">
        <v>111</v>
      </c>
      <c r="D539" s="5" t="s">
        <v>27</v>
      </c>
      <c r="E539" s="6">
        <v>45088</v>
      </c>
      <c r="F539" s="4">
        <v>22</v>
      </c>
      <c r="G539" s="4">
        <v>4.0999999999999996</v>
      </c>
      <c r="H539" s="4">
        <f>IF(MONTH(calls[[#This Row],[Date of Call]])&lt;=6,YEAR(calls[[#This Row],[Date of Call]]),YEAR(calls[[#This Row],[Date of Call]])+1)</f>
        <v>2023</v>
      </c>
      <c r="I539" t="str">
        <f>TEXT(calls[[#This Row],[Date of Call]],"DDDD")</f>
        <v>Sunday</v>
      </c>
      <c r="J539" t="str" cm="1">
        <f t="array" ref="J539">_xlfn.IFS(calls[[#This Row],[Duration]]&lt;=10,"Under 10 mins",calls[[#This Row],[Duration]]&lt;=30,"10 to 30 mins",calls[[#This Row],[Duration]]&lt;=60,"30 to 60 mins",calls[[#This Row],[Duration]]&lt;=120,"1 to 2 hours",TRUE,"More than 2 hours")</f>
        <v>1 to 2 hours</v>
      </c>
      <c r="K539">
        <f>ROUND(calls[[#This Row],[Satisfaction Rating]],0)</f>
        <v>4</v>
      </c>
    </row>
    <row r="540" spans="1:11" x14ac:dyDescent="0.3">
      <c r="A540" s="1" t="s">
        <v>568</v>
      </c>
      <c r="B540" s="1" t="s">
        <v>21</v>
      </c>
      <c r="C540" s="1">
        <v>147</v>
      </c>
      <c r="D540" s="2" t="s">
        <v>12</v>
      </c>
      <c r="E540" s="3">
        <v>45088</v>
      </c>
      <c r="F540" s="1">
        <v>82</v>
      </c>
      <c r="G540" s="1">
        <v>4.4000000000000004</v>
      </c>
      <c r="H540" s="4">
        <f>IF(MONTH(calls[[#This Row],[Date of Call]])&lt;=6,YEAR(calls[[#This Row],[Date of Call]]),YEAR(calls[[#This Row],[Date of Call]])+1)</f>
        <v>2023</v>
      </c>
      <c r="I540" t="str">
        <f>TEXT(calls[[#This Row],[Date of Call]],"DDDD")</f>
        <v>Sunday</v>
      </c>
      <c r="J540" t="str" cm="1">
        <f t="array" ref="J540">_xlfn.IFS(calls[[#This Row],[Duration]]&lt;=10,"Under 10 mins",calls[[#This Row],[Duration]]&lt;=30,"10 to 30 mins",calls[[#This Row],[Duration]]&lt;=60,"30 to 60 mins",calls[[#This Row],[Duration]]&lt;=120,"1 to 2 hours",TRUE,"More than 2 hours")</f>
        <v>More than 2 hours</v>
      </c>
      <c r="K540">
        <f>ROUND(calls[[#This Row],[Satisfaction Rating]],0)</f>
        <v>4</v>
      </c>
    </row>
    <row r="541" spans="1:11" x14ac:dyDescent="0.3">
      <c r="A541" s="4" t="s">
        <v>569</v>
      </c>
      <c r="B541" s="4" t="s">
        <v>11</v>
      </c>
      <c r="C541" s="4">
        <v>141</v>
      </c>
      <c r="D541" s="5" t="s">
        <v>22</v>
      </c>
      <c r="E541" s="6">
        <v>45088</v>
      </c>
      <c r="F541" s="4">
        <v>100</v>
      </c>
      <c r="G541" s="4">
        <v>4.5999999999999996</v>
      </c>
      <c r="H541" s="4">
        <f>IF(MONTH(calls[[#This Row],[Date of Call]])&lt;=6,YEAR(calls[[#This Row],[Date of Call]]),YEAR(calls[[#This Row],[Date of Call]])+1)</f>
        <v>2023</v>
      </c>
      <c r="I541" t="str">
        <f>TEXT(calls[[#This Row],[Date of Call]],"DDDD")</f>
        <v>Sunday</v>
      </c>
      <c r="J541" t="str" cm="1">
        <f t="array" ref="J541">_xlfn.IFS(calls[[#This Row],[Duration]]&lt;=10,"Under 10 mins",calls[[#This Row],[Duration]]&lt;=30,"10 to 30 mins",calls[[#This Row],[Duration]]&lt;=60,"30 to 60 mins",calls[[#This Row],[Duration]]&lt;=120,"1 to 2 hours",TRUE,"More than 2 hours")</f>
        <v>More than 2 hours</v>
      </c>
      <c r="K541">
        <f>ROUND(calls[[#This Row],[Satisfaction Rating]],0)</f>
        <v>5</v>
      </c>
    </row>
    <row r="542" spans="1:11" x14ac:dyDescent="0.3">
      <c r="A542" s="1" t="s">
        <v>570</v>
      </c>
      <c r="B542" s="1" t="s">
        <v>36</v>
      </c>
      <c r="C542" s="1">
        <v>71</v>
      </c>
      <c r="D542" s="2" t="s">
        <v>31</v>
      </c>
      <c r="E542" s="3">
        <v>45089</v>
      </c>
      <c r="F542" s="1">
        <v>52</v>
      </c>
      <c r="G542" s="1">
        <v>3.4</v>
      </c>
      <c r="H542" s="4">
        <f>IF(MONTH(calls[[#This Row],[Date of Call]])&lt;=6,YEAR(calls[[#This Row],[Date of Call]]),YEAR(calls[[#This Row],[Date of Call]])+1)</f>
        <v>2023</v>
      </c>
      <c r="I542" t="str">
        <f>TEXT(calls[[#This Row],[Date of Call]],"DDDD")</f>
        <v>Monday</v>
      </c>
      <c r="J542" t="str" cm="1">
        <f t="array" ref="J542">_xlfn.IFS(calls[[#This Row],[Duration]]&lt;=10,"Under 10 mins",calls[[#This Row],[Duration]]&lt;=30,"10 to 30 mins",calls[[#This Row],[Duration]]&lt;=60,"30 to 60 mins",calls[[#This Row],[Duration]]&lt;=120,"1 to 2 hours",TRUE,"More than 2 hours")</f>
        <v>1 to 2 hours</v>
      </c>
      <c r="K542">
        <f>ROUND(calls[[#This Row],[Satisfaction Rating]],0)</f>
        <v>3</v>
      </c>
    </row>
    <row r="543" spans="1:11" x14ac:dyDescent="0.3">
      <c r="A543" s="4" t="s">
        <v>571</v>
      </c>
      <c r="B543" s="4" t="s">
        <v>36</v>
      </c>
      <c r="C543" s="4">
        <v>121</v>
      </c>
      <c r="D543" s="5" t="s">
        <v>12</v>
      </c>
      <c r="E543" s="6">
        <v>45090</v>
      </c>
      <c r="F543" s="4">
        <v>84</v>
      </c>
      <c r="G543" s="4">
        <v>4.5999999999999996</v>
      </c>
      <c r="H543" s="4">
        <f>IF(MONTH(calls[[#This Row],[Date of Call]])&lt;=6,YEAR(calls[[#This Row],[Date of Call]]),YEAR(calls[[#This Row],[Date of Call]])+1)</f>
        <v>2023</v>
      </c>
      <c r="I543" t="str">
        <f>TEXT(calls[[#This Row],[Date of Call]],"DDDD")</f>
        <v>Tuesday</v>
      </c>
      <c r="J543" t="str" cm="1">
        <f t="array" ref="J543">_xlfn.IFS(calls[[#This Row],[Duration]]&lt;=10,"Under 10 mins",calls[[#This Row],[Duration]]&lt;=30,"10 to 30 mins",calls[[#This Row],[Duration]]&lt;=60,"30 to 60 mins",calls[[#This Row],[Duration]]&lt;=120,"1 to 2 hours",TRUE,"More than 2 hours")</f>
        <v>More than 2 hours</v>
      </c>
      <c r="K543">
        <f>ROUND(calls[[#This Row],[Satisfaction Rating]],0)</f>
        <v>5</v>
      </c>
    </row>
    <row r="544" spans="1:11" x14ac:dyDescent="0.3">
      <c r="A544" s="1" t="s">
        <v>572</v>
      </c>
      <c r="B544" s="1" t="s">
        <v>36</v>
      </c>
      <c r="C544" s="1">
        <v>60</v>
      </c>
      <c r="D544" s="2" t="s">
        <v>12</v>
      </c>
      <c r="E544" s="3">
        <v>45090</v>
      </c>
      <c r="F544" s="1">
        <v>37</v>
      </c>
      <c r="G544" s="1">
        <v>3.9</v>
      </c>
      <c r="H544" s="4">
        <f>IF(MONTH(calls[[#This Row],[Date of Call]])&lt;=6,YEAR(calls[[#This Row],[Date of Call]]),YEAR(calls[[#This Row],[Date of Call]])+1)</f>
        <v>2023</v>
      </c>
      <c r="I544" t="str">
        <f>TEXT(calls[[#This Row],[Date of Call]],"DDDD")</f>
        <v>Tuesday</v>
      </c>
      <c r="J544" t="str" cm="1">
        <f t="array" ref="J544">_xlfn.IFS(calls[[#This Row],[Duration]]&lt;=10,"Under 10 mins",calls[[#This Row],[Duration]]&lt;=30,"10 to 30 mins",calls[[#This Row],[Duration]]&lt;=60,"30 to 60 mins",calls[[#This Row],[Duration]]&lt;=120,"1 to 2 hours",TRUE,"More than 2 hours")</f>
        <v>30 to 60 mins</v>
      </c>
      <c r="K544">
        <f>ROUND(calls[[#This Row],[Satisfaction Rating]],0)</f>
        <v>4</v>
      </c>
    </row>
    <row r="545" spans="1:11" x14ac:dyDescent="0.3">
      <c r="A545" s="4" t="s">
        <v>573</v>
      </c>
      <c r="B545" s="4" t="s">
        <v>50</v>
      </c>
      <c r="C545" s="4">
        <v>158</v>
      </c>
      <c r="D545" s="5" t="s">
        <v>22</v>
      </c>
      <c r="E545" s="6">
        <v>45091</v>
      </c>
      <c r="F545" s="4">
        <v>190</v>
      </c>
      <c r="G545" s="4">
        <v>4</v>
      </c>
      <c r="H545" s="4">
        <f>IF(MONTH(calls[[#This Row],[Date of Call]])&lt;=6,YEAR(calls[[#This Row],[Date of Call]]),YEAR(calls[[#This Row],[Date of Call]])+1)</f>
        <v>2023</v>
      </c>
      <c r="I545" t="str">
        <f>TEXT(calls[[#This Row],[Date of Call]],"DDDD")</f>
        <v>Wednesday</v>
      </c>
      <c r="J545" t="str" cm="1">
        <f t="array" ref="J545">_xlfn.IFS(calls[[#This Row],[Duration]]&lt;=10,"Under 10 mins",calls[[#This Row],[Duration]]&lt;=30,"10 to 30 mins",calls[[#This Row],[Duration]]&lt;=60,"30 to 60 mins",calls[[#This Row],[Duration]]&lt;=120,"1 to 2 hours",TRUE,"More than 2 hours")</f>
        <v>More than 2 hours</v>
      </c>
      <c r="K545">
        <f>ROUND(calls[[#This Row],[Satisfaction Rating]],0)</f>
        <v>4</v>
      </c>
    </row>
    <row r="546" spans="1:11" x14ac:dyDescent="0.3">
      <c r="A546" s="1" t="s">
        <v>574</v>
      </c>
      <c r="B546" s="1" t="s">
        <v>30</v>
      </c>
      <c r="C546" s="1">
        <v>159</v>
      </c>
      <c r="D546" s="2" t="s">
        <v>17</v>
      </c>
      <c r="E546" s="3">
        <v>45091</v>
      </c>
      <c r="F546" s="1">
        <v>66</v>
      </c>
      <c r="G546" s="1">
        <v>3.4</v>
      </c>
      <c r="H546" s="4">
        <f>IF(MONTH(calls[[#This Row],[Date of Call]])&lt;=6,YEAR(calls[[#This Row],[Date of Call]]),YEAR(calls[[#This Row],[Date of Call]])+1)</f>
        <v>2023</v>
      </c>
      <c r="I546" t="str">
        <f>TEXT(calls[[#This Row],[Date of Call]],"DDDD")</f>
        <v>Wednesday</v>
      </c>
      <c r="J546" t="str" cm="1">
        <f t="array" ref="J546">_xlfn.IFS(calls[[#This Row],[Duration]]&lt;=10,"Under 10 mins",calls[[#This Row],[Duration]]&lt;=30,"10 to 30 mins",calls[[#This Row],[Duration]]&lt;=60,"30 to 60 mins",calls[[#This Row],[Duration]]&lt;=120,"1 to 2 hours",TRUE,"More than 2 hours")</f>
        <v>More than 2 hours</v>
      </c>
      <c r="K546">
        <f>ROUND(calls[[#This Row],[Satisfaction Rating]],0)</f>
        <v>3</v>
      </c>
    </row>
    <row r="547" spans="1:11" x14ac:dyDescent="0.3">
      <c r="A547" s="4" t="s">
        <v>575</v>
      </c>
      <c r="B547" s="4" t="s">
        <v>14</v>
      </c>
      <c r="C547" s="4">
        <v>70</v>
      </c>
      <c r="D547" s="5" t="s">
        <v>31</v>
      </c>
      <c r="E547" s="6">
        <v>45092</v>
      </c>
      <c r="F547" s="4">
        <v>116</v>
      </c>
      <c r="G547" s="4">
        <v>3.2</v>
      </c>
      <c r="H547" s="4">
        <f>IF(MONTH(calls[[#This Row],[Date of Call]])&lt;=6,YEAR(calls[[#This Row],[Date of Call]]),YEAR(calls[[#This Row],[Date of Call]])+1)</f>
        <v>2023</v>
      </c>
      <c r="I547" t="str">
        <f>TEXT(calls[[#This Row],[Date of Call]],"DDDD")</f>
        <v>Thursday</v>
      </c>
      <c r="J547" t="str" cm="1">
        <f t="array" ref="J547">_xlfn.IFS(calls[[#This Row],[Duration]]&lt;=10,"Under 10 mins",calls[[#This Row],[Duration]]&lt;=30,"10 to 30 mins",calls[[#This Row],[Duration]]&lt;=60,"30 to 60 mins",calls[[#This Row],[Duration]]&lt;=120,"1 to 2 hours",TRUE,"More than 2 hours")</f>
        <v>1 to 2 hours</v>
      </c>
      <c r="K547">
        <f>ROUND(calls[[#This Row],[Satisfaction Rating]],0)</f>
        <v>3</v>
      </c>
    </row>
    <row r="548" spans="1:11" x14ac:dyDescent="0.3">
      <c r="A548" s="1" t="s">
        <v>576</v>
      </c>
      <c r="B548" s="1" t="s">
        <v>53</v>
      </c>
      <c r="C548" s="1">
        <v>78</v>
      </c>
      <c r="D548" s="2" t="s">
        <v>27</v>
      </c>
      <c r="E548" s="3">
        <v>45092</v>
      </c>
      <c r="F548" s="1">
        <v>28</v>
      </c>
      <c r="G548" s="1">
        <v>3.9</v>
      </c>
      <c r="H548" s="4">
        <f>IF(MONTH(calls[[#This Row],[Date of Call]])&lt;=6,YEAR(calls[[#This Row],[Date of Call]]),YEAR(calls[[#This Row],[Date of Call]])+1)</f>
        <v>2023</v>
      </c>
      <c r="I548" t="str">
        <f>TEXT(calls[[#This Row],[Date of Call]],"DDDD")</f>
        <v>Thursday</v>
      </c>
      <c r="J548" t="str" cm="1">
        <f t="array" ref="J548">_xlfn.IFS(calls[[#This Row],[Duration]]&lt;=10,"Under 10 mins",calls[[#This Row],[Duration]]&lt;=30,"10 to 30 mins",calls[[#This Row],[Duration]]&lt;=60,"30 to 60 mins",calls[[#This Row],[Duration]]&lt;=120,"1 to 2 hours",TRUE,"More than 2 hours")</f>
        <v>1 to 2 hours</v>
      </c>
      <c r="K548">
        <f>ROUND(calls[[#This Row],[Satisfaction Rating]],0)</f>
        <v>4</v>
      </c>
    </row>
    <row r="549" spans="1:11" x14ac:dyDescent="0.3">
      <c r="A549" s="4" t="s">
        <v>577</v>
      </c>
      <c r="B549" s="4" t="s">
        <v>21</v>
      </c>
      <c r="C549" s="4">
        <v>103</v>
      </c>
      <c r="D549" s="5" t="s">
        <v>31</v>
      </c>
      <c r="E549" s="6">
        <v>45092</v>
      </c>
      <c r="F549" s="4">
        <v>120</v>
      </c>
      <c r="G549" s="4">
        <v>5</v>
      </c>
      <c r="H549" s="4">
        <f>IF(MONTH(calls[[#This Row],[Date of Call]])&lt;=6,YEAR(calls[[#This Row],[Date of Call]]),YEAR(calls[[#This Row],[Date of Call]])+1)</f>
        <v>2023</v>
      </c>
      <c r="I549" t="str">
        <f>TEXT(calls[[#This Row],[Date of Call]],"DDDD")</f>
        <v>Thursday</v>
      </c>
      <c r="J549" t="str" cm="1">
        <f t="array" ref="J549">_xlfn.IFS(calls[[#This Row],[Duration]]&lt;=10,"Under 10 mins",calls[[#This Row],[Duration]]&lt;=30,"10 to 30 mins",calls[[#This Row],[Duration]]&lt;=60,"30 to 60 mins",calls[[#This Row],[Duration]]&lt;=120,"1 to 2 hours",TRUE,"More than 2 hours")</f>
        <v>1 to 2 hours</v>
      </c>
      <c r="K549">
        <f>ROUND(calls[[#This Row],[Satisfaction Rating]],0)</f>
        <v>5</v>
      </c>
    </row>
    <row r="550" spans="1:11" x14ac:dyDescent="0.3">
      <c r="A550" s="1" t="s">
        <v>578</v>
      </c>
      <c r="B550" s="1" t="s">
        <v>16</v>
      </c>
      <c r="C550" s="1">
        <v>108</v>
      </c>
      <c r="D550" s="2" t="s">
        <v>22</v>
      </c>
      <c r="E550" s="3">
        <v>45092</v>
      </c>
      <c r="F550" s="1">
        <v>56</v>
      </c>
      <c r="G550" s="1">
        <v>3.5</v>
      </c>
      <c r="H550" s="4">
        <f>IF(MONTH(calls[[#This Row],[Date of Call]])&lt;=6,YEAR(calls[[#This Row],[Date of Call]]),YEAR(calls[[#This Row],[Date of Call]])+1)</f>
        <v>2023</v>
      </c>
      <c r="I550" t="str">
        <f>TEXT(calls[[#This Row],[Date of Call]],"DDDD")</f>
        <v>Thursday</v>
      </c>
      <c r="J550" t="str" cm="1">
        <f t="array" ref="J550">_xlfn.IFS(calls[[#This Row],[Duration]]&lt;=10,"Under 10 mins",calls[[#This Row],[Duration]]&lt;=30,"10 to 30 mins",calls[[#This Row],[Duration]]&lt;=60,"30 to 60 mins",calls[[#This Row],[Duration]]&lt;=120,"1 to 2 hours",TRUE,"More than 2 hours")</f>
        <v>1 to 2 hours</v>
      </c>
      <c r="K550">
        <f>ROUND(calls[[#This Row],[Satisfaction Rating]],0)</f>
        <v>4</v>
      </c>
    </row>
    <row r="551" spans="1:11" x14ac:dyDescent="0.3">
      <c r="A551" s="4" t="s">
        <v>579</v>
      </c>
      <c r="B551" s="4" t="s">
        <v>16</v>
      </c>
      <c r="C551" s="4">
        <v>44</v>
      </c>
      <c r="D551" s="5" t="s">
        <v>12</v>
      </c>
      <c r="E551" s="6">
        <v>45092</v>
      </c>
      <c r="F551" s="4">
        <v>170</v>
      </c>
      <c r="G551" s="4">
        <v>3.8</v>
      </c>
      <c r="H551" s="4">
        <f>IF(MONTH(calls[[#This Row],[Date of Call]])&lt;=6,YEAR(calls[[#This Row],[Date of Call]]),YEAR(calls[[#This Row],[Date of Call]])+1)</f>
        <v>2023</v>
      </c>
      <c r="I551" t="str">
        <f>TEXT(calls[[#This Row],[Date of Call]],"DDDD")</f>
        <v>Thursday</v>
      </c>
      <c r="J551" t="str" cm="1">
        <f t="array" ref="J551">_xlfn.IFS(calls[[#This Row],[Duration]]&lt;=10,"Under 10 mins",calls[[#This Row],[Duration]]&lt;=30,"10 to 30 mins",calls[[#This Row],[Duration]]&lt;=60,"30 to 60 mins",calls[[#This Row],[Duration]]&lt;=120,"1 to 2 hours",TRUE,"More than 2 hours")</f>
        <v>30 to 60 mins</v>
      </c>
      <c r="K551">
        <f>ROUND(calls[[#This Row],[Satisfaction Rating]],0)</f>
        <v>4</v>
      </c>
    </row>
    <row r="552" spans="1:11" x14ac:dyDescent="0.3">
      <c r="A552" s="1" t="s">
        <v>580</v>
      </c>
      <c r="B552" s="1" t="s">
        <v>53</v>
      </c>
      <c r="C552" s="1">
        <v>127</v>
      </c>
      <c r="D552" s="2" t="s">
        <v>22</v>
      </c>
      <c r="E552" s="3">
        <v>45093</v>
      </c>
      <c r="F552" s="1">
        <v>200</v>
      </c>
      <c r="G552" s="1">
        <v>4.8</v>
      </c>
      <c r="H552" s="4">
        <f>IF(MONTH(calls[[#This Row],[Date of Call]])&lt;=6,YEAR(calls[[#This Row],[Date of Call]]),YEAR(calls[[#This Row],[Date of Call]])+1)</f>
        <v>2023</v>
      </c>
      <c r="I552" t="str">
        <f>TEXT(calls[[#This Row],[Date of Call]],"DDDD")</f>
        <v>Friday</v>
      </c>
      <c r="J552" t="str" cm="1">
        <f t="array" ref="J552">_xlfn.IFS(calls[[#This Row],[Duration]]&lt;=10,"Under 10 mins",calls[[#This Row],[Duration]]&lt;=30,"10 to 30 mins",calls[[#This Row],[Duration]]&lt;=60,"30 to 60 mins",calls[[#This Row],[Duration]]&lt;=120,"1 to 2 hours",TRUE,"More than 2 hours")</f>
        <v>More than 2 hours</v>
      </c>
      <c r="K552">
        <f>ROUND(calls[[#This Row],[Satisfaction Rating]],0)</f>
        <v>5</v>
      </c>
    </row>
    <row r="553" spans="1:11" x14ac:dyDescent="0.3">
      <c r="A553" s="4" t="s">
        <v>581</v>
      </c>
      <c r="B553" s="4" t="s">
        <v>21</v>
      </c>
      <c r="C553" s="4">
        <v>132</v>
      </c>
      <c r="D553" s="5" t="s">
        <v>31</v>
      </c>
      <c r="E553" s="6">
        <v>45094</v>
      </c>
      <c r="F553" s="4">
        <v>50</v>
      </c>
      <c r="G553" s="4">
        <v>4.2</v>
      </c>
      <c r="H553" s="4">
        <f>IF(MONTH(calls[[#This Row],[Date of Call]])&lt;=6,YEAR(calls[[#This Row],[Date of Call]]),YEAR(calls[[#This Row],[Date of Call]])+1)</f>
        <v>2023</v>
      </c>
      <c r="I553" t="str">
        <f>TEXT(calls[[#This Row],[Date of Call]],"DDDD")</f>
        <v>Saturday</v>
      </c>
      <c r="J553" t="str" cm="1">
        <f t="array" ref="J553">_xlfn.IFS(calls[[#This Row],[Duration]]&lt;=10,"Under 10 mins",calls[[#This Row],[Duration]]&lt;=30,"10 to 30 mins",calls[[#This Row],[Duration]]&lt;=60,"30 to 60 mins",calls[[#This Row],[Duration]]&lt;=120,"1 to 2 hours",TRUE,"More than 2 hours")</f>
        <v>More than 2 hours</v>
      </c>
      <c r="K553">
        <f>ROUND(calls[[#This Row],[Satisfaction Rating]],0)</f>
        <v>4</v>
      </c>
    </row>
    <row r="554" spans="1:11" x14ac:dyDescent="0.3">
      <c r="A554" s="1" t="s">
        <v>582</v>
      </c>
      <c r="B554" s="1" t="s">
        <v>11</v>
      </c>
      <c r="C554" s="1">
        <v>106</v>
      </c>
      <c r="D554" s="2" t="s">
        <v>27</v>
      </c>
      <c r="E554" s="3">
        <v>45094</v>
      </c>
      <c r="F554" s="1">
        <v>112</v>
      </c>
      <c r="G554" s="1">
        <v>3.7</v>
      </c>
      <c r="H554" s="4">
        <f>IF(MONTH(calls[[#This Row],[Date of Call]])&lt;=6,YEAR(calls[[#This Row],[Date of Call]]),YEAR(calls[[#This Row],[Date of Call]])+1)</f>
        <v>2023</v>
      </c>
      <c r="I554" t="str">
        <f>TEXT(calls[[#This Row],[Date of Call]],"DDDD")</f>
        <v>Saturday</v>
      </c>
      <c r="J554" t="str" cm="1">
        <f t="array" ref="J554">_xlfn.IFS(calls[[#This Row],[Duration]]&lt;=10,"Under 10 mins",calls[[#This Row],[Duration]]&lt;=30,"10 to 30 mins",calls[[#This Row],[Duration]]&lt;=60,"30 to 60 mins",calls[[#This Row],[Duration]]&lt;=120,"1 to 2 hours",TRUE,"More than 2 hours")</f>
        <v>1 to 2 hours</v>
      </c>
      <c r="K554">
        <f>ROUND(calls[[#This Row],[Satisfaction Rating]],0)</f>
        <v>4</v>
      </c>
    </row>
    <row r="555" spans="1:11" x14ac:dyDescent="0.3">
      <c r="A555" s="4" t="s">
        <v>583</v>
      </c>
      <c r="B555" s="4" t="s">
        <v>83</v>
      </c>
      <c r="C555" s="4">
        <v>107</v>
      </c>
      <c r="D555" s="5" t="s">
        <v>31</v>
      </c>
      <c r="E555" s="6">
        <v>45095</v>
      </c>
      <c r="F555" s="4">
        <v>39</v>
      </c>
      <c r="G555" s="4">
        <v>4.8</v>
      </c>
      <c r="H555" s="4">
        <f>IF(MONTH(calls[[#This Row],[Date of Call]])&lt;=6,YEAR(calls[[#This Row],[Date of Call]]),YEAR(calls[[#This Row],[Date of Call]])+1)</f>
        <v>2023</v>
      </c>
      <c r="I555" t="str">
        <f>TEXT(calls[[#This Row],[Date of Call]],"DDDD")</f>
        <v>Sunday</v>
      </c>
      <c r="J555" t="str" cm="1">
        <f t="array" ref="J555">_xlfn.IFS(calls[[#This Row],[Duration]]&lt;=10,"Under 10 mins",calls[[#This Row],[Duration]]&lt;=30,"10 to 30 mins",calls[[#This Row],[Duration]]&lt;=60,"30 to 60 mins",calls[[#This Row],[Duration]]&lt;=120,"1 to 2 hours",TRUE,"More than 2 hours")</f>
        <v>1 to 2 hours</v>
      </c>
      <c r="K555">
        <f>ROUND(calls[[#This Row],[Satisfaction Rating]],0)</f>
        <v>5</v>
      </c>
    </row>
    <row r="556" spans="1:11" x14ac:dyDescent="0.3">
      <c r="A556" s="1" t="s">
        <v>584</v>
      </c>
      <c r="B556" s="1" t="s">
        <v>30</v>
      </c>
      <c r="C556" s="1">
        <v>85</v>
      </c>
      <c r="D556" s="2" t="s">
        <v>27</v>
      </c>
      <c r="E556" s="3">
        <v>45095</v>
      </c>
      <c r="F556" s="1">
        <v>38</v>
      </c>
      <c r="G556" s="1">
        <v>4.8</v>
      </c>
      <c r="H556" s="4">
        <f>IF(MONTH(calls[[#This Row],[Date of Call]])&lt;=6,YEAR(calls[[#This Row],[Date of Call]]),YEAR(calls[[#This Row],[Date of Call]])+1)</f>
        <v>2023</v>
      </c>
      <c r="I556" t="str">
        <f>TEXT(calls[[#This Row],[Date of Call]],"DDDD")</f>
        <v>Sunday</v>
      </c>
      <c r="J556" t="str" cm="1">
        <f t="array" ref="J556">_xlfn.IFS(calls[[#This Row],[Duration]]&lt;=10,"Under 10 mins",calls[[#This Row],[Duration]]&lt;=30,"10 to 30 mins",calls[[#This Row],[Duration]]&lt;=60,"30 to 60 mins",calls[[#This Row],[Duration]]&lt;=120,"1 to 2 hours",TRUE,"More than 2 hours")</f>
        <v>1 to 2 hours</v>
      </c>
      <c r="K556">
        <f>ROUND(calls[[#This Row],[Satisfaction Rating]],0)</f>
        <v>5</v>
      </c>
    </row>
    <row r="557" spans="1:11" x14ac:dyDescent="0.3">
      <c r="A557" s="4" t="s">
        <v>585</v>
      </c>
      <c r="B557" s="4" t="s">
        <v>25</v>
      </c>
      <c r="C557" s="4">
        <v>49</v>
      </c>
      <c r="D557" s="5" t="s">
        <v>31</v>
      </c>
      <c r="E557" s="6">
        <v>45096</v>
      </c>
      <c r="F557" s="4">
        <v>84</v>
      </c>
      <c r="G557" s="4">
        <v>2.9</v>
      </c>
      <c r="H557" s="4">
        <f>IF(MONTH(calls[[#This Row],[Date of Call]])&lt;=6,YEAR(calls[[#This Row],[Date of Call]]),YEAR(calls[[#This Row],[Date of Call]])+1)</f>
        <v>2023</v>
      </c>
      <c r="I557" t="str">
        <f>TEXT(calls[[#This Row],[Date of Call]],"DDDD")</f>
        <v>Monday</v>
      </c>
      <c r="J557" t="str" cm="1">
        <f t="array" ref="J557">_xlfn.IFS(calls[[#This Row],[Duration]]&lt;=10,"Under 10 mins",calls[[#This Row],[Duration]]&lt;=30,"10 to 30 mins",calls[[#This Row],[Duration]]&lt;=60,"30 to 60 mins",calls[[#This Row],[Duration]]&lt;=120,"1 to 2 hours",TRUE,"More than 2 hours")</f>
        <v>30 to 60 mins</v>
      </c>
      <c r="K557">
        <f>ROUND(calls[[#This Row],[Satisfaction Rating]],0)</f>
        <v>3</v>
      </c>
    </row>
    <row r="558" spans="1:11" x14ac:dyDescent="0.3">
      <c r="A558" s="1" t="s">
        <v>586</v>
      </c>
      <c r="B558" s="1" t="s">
        <v>36</v>
      </c>
      <c r="C558" s="1">
        <v>117</v>
      </c>
      <c r="D558" s="2" t="s">
        <v>22</v>
      </c>
      <c r="E558" s="3">
        <v>45097</v>
      </c>
      <c r="F558" s="1">
        <v>82</v>
      </c>
      <c r="G558" s="1">
        <v>3.5</v>
      </c>
      <c r="H558" s="4">
        <f>IF(MONTH(calls[[#This Row],[Date of Call]])&lt;=6,YEAR(calls[[#This Row],[Date of Call]]),YEAR(calls[[#This Row],[Date of Call]])+1)</f>
        <v>2023</v>
      </c>
      <c r="I558" t="str">
        <f>TEXT(calls[[#This Row],[Date of Call]],"DDDD")</f>
        <v>Tuesday</v>
      </c>
      <c r="J558" t="str" cm="1">
        <f t="array" ref="J558">_xlfn.IFS(calls[[#This Row],[Duration]]&lt;=10,"Under 10 mins",calls[[#This Row],[Duration]]&lt;=30,"10 to 30 mins",calls[[#This Row],[Duration]]&lt;=60,"30 to 60 mins",calls[[#This Row],[Duration]]&lt;=120,"1 to 2 hours",TRUE,"More than 2 hours")</f>
        <v>1 to 2 hours</v>
      </c>
      <c r="K558">
        <f>ROUND(calls[[#This Row],[Satisfaction Rating]],0)</f>
        <v>4</v>
      </c>
    </row>
    <row r="559" spans="1:11" x14ac:dyDescent="0.3">
      <c r="A559" s="4" t="s">
        <v>587</v>
      </c>
      <c r="B559" s="4" t="s">
        <v>83</v>
      </c>
      <c r="C559" s="4">
        <v>136</v>
      </c>
      <c r="D559" s="5" t="s">
        <v>27</v>
      </c>
      <c r="E559" s="6">
        <v>45097</v>
      </c>
      <c r="F559" s="4">
        <v>37</v>
      </c>
      <c r="G559" s="4">
        <v>0.9</v>
      </c>
      <c r="H559" s="4">
        <f>IF(MONTH(calls[[#This Row],[Date of Call]])&lt;=6,YEAR(calls[[#This Row],[Date of Call]]),YEAR(calls[[#This Row],[Date of Call]])+1)</f>
        <v>2023</v>
      </c>
      <c r="I559" t="str">
        <f>TEXT(calls[[#This Row],[Date of Call]],"DDDD")</f>
        <v>Tuesday</v>
      </c>
      <c r="J559" t="str" cm="1">
        <f t="array" ref="J559">_xlfn.IFS(calls[[#This Row],[Duration]]&lt;=10,"Under 10 mins",calls[[#This Row],[Duration]]&lt;=30,"10 to 30 mins",calls[[#This Row],[Duration]]&lt;=60,"30 to 60 mins",calls[[#This Row],[Duration]]&lt;=120,"1 to 2 hours",TRUE,"More than 2 hours")</f>
        <v>More than 2 hours</v>
      </c>
      <c r="K559">
        <f>ROUND(calls[[#This Row],[Satisfaction Rating]],0)</f>
        <v>1</v>
      </c>
    </row>
    <row r="560" spans="1:11" x14ac:dyDescent="0.3">
      <c r="A560" s="1" t="s">
        <v>588</v>
      </c>
      <c r="B560" s="1" t="s">
        <v>16</v>
      </c>
      <c r="C560" s="1">
        <v>130</v>
      </c>
      <c r="D560" s="2" t="s">
        <v>17</v>
      </c>
      <c r="E560" s="3">
        <v>45098</v>
      </c>
      <c r="F560" s="1">
        <v>87</v>
      </c>
      <c r="G560" s="1">
        <v>3.4</v>
      </c>
      <c r="H560" s="4">
        <f>IF(MONTH(calls[[#This Row],[Date of Call]])&lt;=6,YEAR(calls[[#This Row],[Date of Call]]),YEAR(calls[[#This Row],[Date of Call]])+1)</f>
        <v>2023</v>
      </c>
      <c r="I560" t="str">
        <f>TEXT(calls[[#This Row],[Date of Call]],"DDDD")</f>
        <v>Wednesday</v>
      </c>
      <c r="J560" t="str" cm="1">
        <f t="array" ref="J560">_xlfn.IFS(calls[[#This Row],[Duration]]&lt;=10,"Under 10 mins",calls[[#This Row],[Duration]]&lt;=30,"10 to 30 mins",calls[[#This Row],[Duration]]&lt;=60,"30 to 60 mins",calls[[#This Row],[Duration]]&lt;=120,"1 to 2 hours",TRUE,"More than 2 hours")</f>
        <v>More than 2 hours</v>
      </c>
      <c r="K560">
        <f>ROUND(calls[[#This Row],[Satisfaction Rating]],0)</f>
        <v>3</v>
      </c>
    </row>
    <row r="561" spans="1:11" x14ac:dyDescent="0.3">
      <c r="A561" s="4" t="s">
        <v>589</v>
      </c>
      <c r="B561" s="4" t="s">
        <v>16</v>
      </c>
      <c r="C561" s="4">
        <v>73</v>
      </c>
      <c r="D561" s="5" t="s">
        <v>17</v>
      </c>
      <c r="E561" s="6">
        <v>45098</v>
      </c>
      <c r="F561" s="4">
        <v>75</v>
      </c>
      <c r="G561" s="4">
        <v>2.7</v>
      </c>
      <c r="H561" s="4">
        <f>IF(MONTH(calls[[#This Row],[Date of Call]])&lt;=6,YEAR(calls[[#This Row],[Date of Call]]),YEAR(calls[[#This Row],[Date of Call]])+1)</f>
        <v>2023</v>
      </c>
      <c r="I561" t="str">
        <f>TEXT(calls[[#This Row],[Date of Call]],"DDDD")</f>
        <v>Wednesday</v>
      </c>
      <c r="J561" t="str" cm="1">
        <f t="array" ref="J561">_xlfn.IFS(calls[[#This Row],[Duration]]&lt;=10,"Under 10 mins",calls[[#This Row],[Duration]]&lt;=30,"10 to 30 mins",calls[[#This Row],[Duration]]&lt;=60,"30 to 60 mins",calls[[#This Row],[Duration]]&lt;=120,"1 to 2 hours",TRUE,"More than 2 hours")</f>
        <v>1 to 2 hours</v>
      </c>
      <c r="K561">
        <f>ROUND(calls[[#This Row],[Satisfaction Rating]],0)</f>
        <v>3</v>
      </c>
    </row>
    <row r="562" spans="1:11" x14ac:dyDescent="0.3">
      <c r="A562" s="1" t="s">
        <v>590</v>
      </c>
      <c r="B562" s="1" t="s">
        <v>25</v>
      </c>
      <c r="C562" s="1">
        <v>80</v>
      </c>
      <c r="D562" s="2" t="s">
        <v>31</v>
      </c>
      <c r="E562" s="3">
        <v>45098</v>
      </c>
      <c r="F562" s="1">
        <v>32</v>
      </c>
      <c r="G562" s="1">
        <v>4.7</v>
      </c>
      <c r="H562" s="4">
        <f>IF(MONTH(calls[[#This Row],[Date of Call]])&lt;=6,YEAR(calls[[#This Row],[Date of Call]]),YEAR(calls[[#This Row],[Date of Call]])+1)</f>
        <v>2023</v>
      </c>
      <c r="I562" t="str">
        <f>TEXT(calls[[#This Row],[Date of Call]],"DDDD")</f>
        <v>Wednesday</v>
      </c>
      <c r="J562" t="str" cm="1">
        <f t="array" ref="J562">_xlfn.IFS(calls[[#This Row],[Duration]]&lt;=10,"Under 10 mins",calls[[#This Row],[Duration]]&lt;=30,"10 to 30 mins",calls[[#This Row],[Duration]]&lt;=60,"30 to 60 mins",calls[[#This Row],[Duration]]&lt;=120,"1 to 2 hours",TRUE,"More than 2 hours")</f>
        <v>1 to 2 hours</v>
      </c>
      <c r="K562">
        <f>ROUND(calls[[#This Row],[Satisfaction Rating]],0)</f>
        <v>5</v>
      </c>
    </row>
    <row r="563" spans="1:11" x14ac:dyDescent="0.3">
      <c r="A563" s="4" t="s">
        <v>591</v>
      </c>
      <c r="B563" s="4" t="s">
        <v>63</v>
      </c>
      <c r="C563" s="4">
        <v>44</v>
      </c>
      <c r="D563" s="5" t="s">
        <v>22</v>
      </c>
      <c r="E563" s="6">
        <v>45098</v>
      </c>
      <c r="F563" s="4">
        <v>33</v>
      </c>
      <c r="G563" s="4">
        <v>3</v>
      </c>
      <c r="H563" s="4">
        <f>IF(MONTH(calls[[#This Row],[Date of Call]])&lt;=6,YEAR(calls[[#This Row],[Date of Call]]),YEAR(calls[[#This Row],[Date of Call]])+1)</f>
        <v>2023</v>
      </c>
      <c r="I563" t="str">
        <f>TEXT(calls[[#This Row],[Date of Call]],"DDDD")</f>
        <v>Wednesday</v>
      </c>
      <c r="J563" t="str" cm="1">
        <f t="array" ref="J563">_xlfn.IFS(calls[[#This Row],[Duration]]&lt;=10,"Under 10 mins",calls[[#This Row],[Duration]]&lt;=30,"10 to 30 mins",calls[[#This Row],[Duration]]&lt;=60,"30 to 60 mins",calls[[#This Row],[Duration]]&lt;=120,"1 to 2 hours",TRUE,"More than 2 hours")</f>
        <v>30 to 60 mins</v>
      </c>
      <c r="K563">
        <f>ROUND(calls[[#This Row],[Satisfaction Rating]],0)</f>
        <v>3</v>
      </c>
    </row>
    <row r="564" spans="1:11" x14ac:dyDescent="0.3">
      <c r="A564" s="1" t="s">
        <v>592</v>
      </c>
      <c r="B564" s="1" t="s">
        <v>63</v>
      </c>
      <c r="C564" s="1">
        <v>102</v>
      </c>
      <c r="D564" s="2" t="s">
        <v>12</v>
      </c>
      <c r="E564" s="3">
        <v>45098</v>
      </c>
      <c r="F564" s="1">
        <v>76</v>
      </c>
      <c r="G564" s="1">
        <v>4.2</v>
      </c>
      <c r="H564" s="4">
        <f>IF(MONTH(calls[[#This Row],[Date of Call]])&lt;=6,YEAR(calls[[#This Row],[Date of Call]]),YEAR(calls[[#This Row],[Date of Call]])+1)</f>
        <v>2023</v>
      </c>
      <c r="I564" t="str">
        <f>TEXT(calls[[#This Row],[Date of Call]],"DDDD")</f>
        <v>Wednesday</v>
      </c>
      <c r="J564" t="str" cm="1">
        <f t="array" ref="J564">_xlfn.IFS(calls[[#This Row],[Duration]]&lt;=10,"Under 10 mins",calls[[#This Row],[Duration]]&lt;=30,"10 to 30 mins",calls[[#This Row],[Duration]]&lt;=60,"30 to 60 mins",calls[[#This Row],[Duration]]&lt;=120,"1 to 2 hours",TRUE,"More than 2 hours")</f>
        <v>1 to 2 hours</v>
      </c>
      <c r="K564">
        <f>ROUND(calls[[#This Row],[Satisfaction Rating]],0)</f>
        <v>4</v>
      </c>
    </row>
    <row r="565" spans="1:11" x14ac:dyDescent="0.3">
      <c r="A565" s="4" t="s">
        <v>593</v>
      </c>
      <c r="B565" s="4" t="s">
        <v>50</v>
      </c>
      <c r="C565" s="4">
        <v>74</v>
      </c>
      <c r="D565" s="5" t="s">
        <v>12</v>
      </c>
      <c r="E565" s="6">
        <v>45098</v>
      </c>
      <c r="F565" s="4">
        <v>117</v>
      </c>
      <c r="G565" s="4">
        <v>4.8</v>
      </c>
      <c r="H565" s="4">
        <f>IF(MONTH(calls[[#This Row],[Date of Call]])&lt;=6,YEAR(calls[[#This Row],[Date of Call]]),YEAR(calls[[#This Row],[Date of Call]])+1)</f>
        <v>2023</v>
      </c>
      <c r="I565" t="str">
        <f>TEXT(calls[[#This Row],[Date of Call]],"DDDD")</f>
        <v>Wednesday</v>
      </c>
      <c r="J565" t="str" cm="1">
        <f t="array" ref="J565">_xlfn.IFS(calls[[#This Row],[Duration]]&lt;=10,"Under 10 mins",calls[[#This Row],[Duration]]&lt;=30,"10 to 30 mins",calls[[#This Row],[Duration]]&lt;=60,"30 to 60 mins",calls[[#This Row],[Duration]]&lt;=120,"1 to 2 hours",TRUE,"More than 2 hours")</f>
        <v>1 to 2 hours</v>
      </c>
      <c r="K565">
        <f>ROUND(calls[[#This Row],[Satisfaction Rating]],0)</f>
        <v>5</v>
      </c>
    </row>
    <row r="566" spans="1:11" x14ac:dyDescent="0.3">
      <c r="A566" s="1" t="s">
        <v>594</v>
      </c>
      <c r="B566" s="1" t="s">
        <v>25</v>
      </c>
      <c r="C566" s="1">
        <v>52</v>
      </c>
      <c r="D566" s="2" t="s">
        <v>22</v>
      </c>
      <c r="E566" s="3">
        <v>45100</v>
      </c>
      <c r="F566" s="1">
        <v>70</v>
      </c>
      <c r="G566" s="1">
        <v>4.0999999999999996</v>
      </c>
      <c r="H566" s="4">
        <f>IF(MONTH(calls[[#This Row],[Date of Call]])&lt;=6,YEAR(calls[[#This Row],[Date of Call]]),YEAR(calls[[#This Row],[Date of Call]])+1)</f>
        <v>2023</v>
      </c>
      <c r="I566" t="str">
        <f>TEXT(calls[[#This Row],[Date of Call]],"DDDD")</f>
        <v>Friday</v>
      </c>
      <c r="J566" t="str" cm="1">
        <f t="array" ref="J566">_xlfn.IFS(calls[[#This Row],[Duration]]&lt;=10,"Under 10 mins",calls[[#This Row],[Duration]]&lt;=30,"10 to 30 mins",calls[[#This Row],[Duration]]&lt;=60,"30 to 60 mins",calls[[#This Row],[Duration]]&lt;=120,"1 to 2 hours",TRUE,"More than 2 hours")</f>
        <v>30 to 60 mins</v>
      </c>
      <c r="K566">
        <f>ROUND(calls[[#This Row],[Satisfaction Rating]],0)</f>
        <v>4</v>
      </c>
    </row>
    <row r="567" spans="1:11" x14ac:dyDescent="0.3">
      <c r="A567" s="4" t="s">
        <v>595</v>
      </c>
      <c r="B567" s="4" t="s">
        <v>25</v>
      </c>
      <c r="C567" s="4">
        <v>74</v>
      </c>
      <c r="D567" s="5" t="s">
        <v>17</v>
      </c>
      <c r="E567" s="6">
        <v>45100</v>
      </c>
      <c r="F567" s="4">
        <v>37</v>
      </c>
      <c r="G567" s="4">
        <v>2.7</v>
      </c>
      <c r="H567" s="4">
        <f>IF(MONTH(calls[[#This Row],[Date of Call]])&lt;=6,YEAR(calls[[#This Row],[Date of Call]]),YEAR(calls[[#This Row],[Date of Call]])+1)</f>
        <v>2023</v>
      </c>
      <c r="I567" t="str">
        <f>TEXT(calls[[#This Row],[Date of Call]],"DDDD")</f>
        <v>Friday</v>
      </c>
      <c r="J567" t="str" cm="1">
        <f t="array" ref="J567">_xlfn.IFS(calls[[#This Row],[Duration]]&lt;=10,"Under 10 mins",calls[[#This Row],[Duration]]&lt;=30,"10 to 30 mins",calls[[#This Row],[Duration]]&lt;=60,"30 to 60 mins",calls[[#This Row],[Duration]]&lt;=120,"1 to 2 hours",TRUE,"More than 2 hours")</f>
        <v>1 to 2 hours</v>
      </c>
      <c r="K567">
        <f>ROUND(calls[[#This Row],[Satisfaction Rating]],0)</f>
        <v>3</v>
      </c>
    </row>
    <row r="568" spans="1:11" x14ac:dyDescent="0.3">
      <c r="A568" s="1" t="s">
        <v>596</v>
      </c>
      <c r="B568" s="1" t="s">
        <v>16</v>
      </c>
      <c r="C568" s="1">
        <v>96</v>
      </c>
      <c r="D568" s="2" t="s">
        <v>12</v>
      </c>
      <c r="E568" s="3">
        <v>45100</v>
      </c>
      <c r="F568" s="1">
        <v>46</v>
      </c>
      <c r="G568" s="1">
        <v>2.9</v>
      </c>
      <c r="H568" s="4">
        <f>IF(MONTH(calls[[#This Row],[Date of Call]])&lt;=6,YEAR(calls[[#This Row],[Date of Call]]),YEAR(calls[[#This Row],[Date of Call]])+1)</f>
        <v>2023</v>
      </c>
      <c r="I568" t="str">
        <f>TEXT(calls[[#This Row],[Date of Call]],"DDDD")</f>
        <v>Friday</v>
      </c>
      <c r="J568" t="str" cm="1">
        <f t="array" ref="J568">_xlfn.IFS(calls[[#This Row],[Duration]]&lt;=10,"Under 10 mins",calls[[#This Row],[Duration]]&lt;=30,"10 to 30 mins",calls[[#This Row],[Duration]]&lt;=60,"30 to 60 mins",calls[[#This Row],[Duration]]&lt;=120,"1 to 2 hours",TRUE,"More than 2 hours")</f>
        <v>1 to 2 hours</v>
      </c>
      <c r="K568">
        <f>ROUND(calls[[#This Row],[Satisfaction Rating]],0)</f>
        <v>3</v>
      </c>
    </row>
    <row r="569" spans="1:11" x14ac:dyDescent="0.3">
      <c r="A569" s="4" t="s">
        <v>597</v>
      </c>
      <c r="B569" s="4" t="s">
        <v>34</v>
      </c>
      <c r="C569" s="4">
        <v>104</v>
      </c>
      <c r="D569" s="5" t="s">
        <v>31</v>
      </c>
      <c r="E569" s="6">
        <v>45100</v>
      </c>
      <c r="F569" s="4">
        <v>136</v>
      </c>
      <c r="G569" s="4">
        <v>5</v>
      </c>
      <c r="H569" s="4">
        <f>IF(MONTH(calls[[#This Row],[Date of Call]])&lt;=6,YEAR(calls[[#This Row],[Date of Call]]),YEAR(calls[[#This Row],[Date of Call]])+1)</f>
        <v>2023</v>
      </c>
      <c r="I569" t="str">
        <f>TEXT(calls[[#This Row],[Date of Call]],"DDDD")</f>
        <v>Friday</v>
      </c>
      <c r="J569" t="str" cm="1">
        <f t="array" ref="J569">_xlfn.IFS(calls[[#This Row],[Duration]]&lt;=10,"Under 10 mins",calls[[#This Row],[Duration]]&lt;=30,"10 to 30 mins",calls[[#This Row],[Duration]]&lt;=60,"30 to 60 mins",calls[[#This Row],[Duration]]&lt;=120,"1 to 2 hours",TRUE,"More than 2 hours")</f>
        <v>1 to 2 hours</v>
      </c>
      <c r="K569">
        <f>ROUND(calls[[#This Row],[Satisfaction Rating]],0)</f>
        <v>5</v>
      </c>
    </row>
    <row r="570" spans="1:11" x14ac:dyDescent="0.3">
      <c r="A570" s="1" t="s">
        <v>598</v>
      </c>
      <c r="B570" s="1" t="s">
        <v>16</v>
      </c>
      <c r="C570" s="1">
        <v>123</v>
      </c>
      <c r="D570" s="2" t="s">
        <v>12</v>
      </c>
      <c r="E570" s="3">
        <v>45101</v>
      </c>
      <c r="F570" s="1">
        <v>44</v>
      </c>
      <c r="G570" s="1">
        <v>4.5999999999999996</v>
      </c>
      <c r="H570" s="4">
        <f>IF(MONTH(calls[[#This Row],[Date of Call]])&lt;=6,YEAR(calls[[#This Row],[Date of Call]]),YEAR(calls[[#This Row],[Date of Call]])+1)</f>
        <v>2023</v>
      </c>
      <c r="I570" t="str">
        <f>TEXT(calls[[#This Row],[Date of Call]],"DDDD")</f>
        <v>Saturday</v>
      </c>
      <c r="J570" t="str" cm="1">
        <f t="array" ref="J570">_xlfn.IFS(calls[[#This Row],[Duration]]&lt;=10,"Under 10 mins",calls[[#This Row],[Duration]]&lt;=30,"10 to 30 mins",calls[[#This Row],[Duration]]&lt;=60,"30 to 60 mins",calls[[#This Row],[Duration]]&lt;=120,"1 to 2 hours",TRUE,"More than 2 hours")</f>
        <v>More than 2 hours</v>
      </c>
      <c r="K570">
        <f>ROUND(calls[[#This Row],[Satisfaction Rating]],0)</f>
        <v>5</v>
      </c>
    </row>
    <row r="571" spans="1:11" x14ac:dyDescent="0.3">
      <c r="A571" s="4" t="s">
        <v>599</v>
      </c>
      <c r="B571" s="4" t="s">
        <v>42</v>
      </c>
      <c r="C571" s="4">
        <v>100</v>
      </c>
      <c r="D571" s="5" t="s">
        <v>27</v>
      </c>
      <c r="E571" s="6">
        <v>45101</v>
      </c>
      <c r="F571" s="4">
        <v>69</v>
      </c>
      <c r="G571" s="4">
        <v>3</v>
      </c>
      <c r="H571" s="4">
        <f>IF(MONTH(calls[[#This Row],[Date of Call]])&lt;=6,YEAR(calls[[#This Row],[Date of Call]]),YEAR(calls[[#This Row],[Date of Call]])+1)</f>
        <v>2023</v>
      </c>
      <c r="I571" t="str">
        <f>TEXT(calls[[#This Row],[Date of Call]],"DDDD")</f>
        <v>Saturday</v>
      </c>
      <c r="J571" t="str" cm="1">
        <f t="array" ref="J571">_xlfn.IFS(calls[[#This Row],[Duration]]&lt;=10,"Under 10 mins",calls[[#This Row],[Duration]]&lt;=30,"10 to 30 mins",calls[[#This Row],[Duration]]&lt;=60,"30 to 60 mins",calls[[#This Row],[Duration]]&lt;=120,"1 to 2 hours",TRUE,"More than 2 hours")</f>
        <v>1 to 2 hours</v>
      </c>
      <c r="K571">
        <f>ROUND(calls[[#This Row],[Satisfaction Rating]],0)</f>
        <v>3</v>
      </c>
    </row>
    <row r="572" spans="1:11" x14ac:dyDescent="0.3">
      <c r="A572" s="1" t="s">
        <v>600</v>
      </c>
      <c r="B572" s="1" t="s">
        <v>34</v>
      </c>
      <c r="C572" s="1">
        <v>35</v>
      </c>
      <c r="D572" s="2" t="s">
        <v>22</v>
      </c>
      <c r="E572" s="3">
        <v>45102</v>
      </c>
      <c r="F572" s="1">
        <v>86</v>
      </c>
      <c r="G572" s="1">
        <v>4.5999999999999996</v>
      </c>
      <c r="H572" s="4">
        <f>IF(MONTH(calls[[#This Row],[Date of Call]])&lt;=6,YEAR(calls[[#This Row],[Date of Call]]),YEAR(calls[[#This Row],[Date of Call]])+1)</f>
        <v>2023</v>
      </c>
      <c r="I572" t="str">
        <f>TEXT(calls[[#This Row],[Date of Call]],"DDDD")</f>
        <v>Sunday</v>
      </c>
      <c r="J572" t="str" cm="1">
        <f t="array" ref="J572">_xlfn.IFS(calls[[#This Row],[Duration]]&lt;=10,"Under 10 mins",calls[[#This Row],[Duration]]&lt;=30,"10 to 30 mins",calls[[#This Row],[Duration]]&lt;=60,"30 to 60 mins",calls[[#This Row],[Duration]]&lt;=120,"1 to 2 hours",TRUE,"More than 2 hours")</f>
        <v>30 to 60 mins</v>
      </c>
      <c r="K572">
        <f>ROUND(calls[[#This Row],[Satisfaction Rating]],0)</f>
        <v>5</v>
      </c>
    </row>
    <row r="573" spans="1:11" x14ac:dyDescent="0.3">
      <c r="A573" s="4" t="s">
        <v>601</v>
      </c>
      <c r="B573" s="4" t="s">
        <v>25</v>
      </c>
      <c r="C573" s="4">
        <v>123</v>
      </c>
      <c r="D573" s="5" t="s">
        <v>31</v>
      </c>
      <c r="E573" s="6">
        <v>45102</v>
      </c>
      <c r="F573" s="4">
        <v>68</v>
      </c>
      <c r="G573" s="4">
        <v>4.5</v>
      </c>
      <c r="H573" s="4">
        <f>IF(MONTH(calls[[#This Row],[Date of Call]])&lt;=6,YEAR(calls[[#This Row],[Date of Call]]),YEAR(calls[[#This Row],[Date of Call]])+1)</f>
        <v>2023</v>
      </c>
      <c r="I573" t="str">
        <f>TEXT(calls[[#This Row],[Date of Call]],"DDDD")</f>
        <v>Sunday</v>
      </c>
      <c r="J573" t="str" cm="1">
        <f t="array" ref="J573">_xlfn.IFS(calls[[#This Row],[Duration]]&lt;=10,"Under 10 mins",calls[[#This Row],[Duration]]&lt;=30,"10 to 30 mins",calls[[#This Row],[Duration]]&lt;=60,"30 to 60 mins",calls[[#This Row],[Duration]]&lt;=120,"1 to 2 hours",TRUE,"More than 2 hours")</f>
        <v>More than 2 hours</v>
      </c>
      <c r="K573">
        <f>ROUND(calls[[#This Row],[Satisfaction Rating]],0)</f>
        <v>5</v>
      </c>
    </row>
    <row r="574" spans="1:11" x14ac:dyDescent="0.3">
      <c r="A574" s="1" t="s">
        <v>602</v>
      </c>
      <c r="B574" s="1" t="s">
        <v>36</v>
      </c>
      <c r="C574" s="1">
        <v>133</v>
      </c>
      <c r="D574" s="2" t="s">
        <v>22</v>
      </c>
      <c r="E574" s="3">
        <v>45103</v>
      </c>
      <c r="F574" s="1">
        <v>21</v>
      </c>
      <c r="G574" s="1">
        <v>3.7</v>
      </c>
      <c r="H574" s="4">
        <f>IF(MONTH(calls[[#This Row],[Date of Call]])&lt;=6,YEAR(calls[[#This Row],[Date of Call]]),YEAR(calls[[#This Row],[Date of Call]])+1)</f>
        <v>2023</v>
      </c>
      <c r="I574" t="str">
        <f>TEXT(calls[[#This Row],[Date of Call]],"DDDD")</f>
        <v>Monday</v>
      </c>
      <c r="J574" t="str" cm="1">
        <f t="array" ref="J574">_xlfn.IFS(calls[[#This Row],[Duration]]&lt;=10,"Under 10 mins",calls[[#This Row],[Duration]]&lt;=30,"10 to 30 mins",calls[[#This Row],[Duration]]&lt;=60,"30 to 60 mins",calls[[#This Row],[Duration]]&lt;=120,"1 to 2 hours",TRUE,"More than 2 hours")</f>
        <v>More than 2 hours</v>
      </c>
      <c r="K574">
        <f>ROUND(calls[[#This Row],[Satisfaction Rating]],0)</f>
        <v>4</v>
      </c>
    </row>
    <row r="575" spans="1:11" x14ac:dyDescent="0.3">
      <c r="A575" s="4" t="s">
        <v>603</v>
      </c>
      <c r="B575" s="4" t="s">
        <v>16</v>
      </c>
      <c r="C575" s="4">
        <v>126</v>
      </c>
      <c r="D575" s="5" t="s">
        <v>17</v>
      </c>
      <c r="E575" s="6">
        <v>45103</v>
      </c>
      <c r="F575" s="4">
        <v>190</v>
      </c>
      <c r="G575" s="4">
        <v>2.4</v>
      </c>
      <c r="H575" s="4">
        <f>IF(MONTH(calls[[#This Row],[Date of Call]])&lt;=6,YEAR(calls[[#This Row],[Date of Call]]),YEAR(calls[[#This Row],[Date of Call]])+1)</f>
        <v>2023</v>
      </c>
      <c r="I575" t="str">
        <f>TEXT(calls[[#This Row],[Date of Call]],"DDDD")</f>
        <v>Monday</v>
      </c>
      <c r="J575" t="str" cm="1">
        <f t="array" ref="J575">_xlfn.IFS(calls[[#This Row],[Duration]]&lt;=10,"Under 10 mins",calls[[#This Row],[Duration]]&lt;=30,"10 to 30 mins",calls[[#This Row],[Duration]]&lt;=60,"30 to 60 mins",calls[[#This Row],[Duration]]&lt;=120,"1 to 2 hours",TRUE,"More than 2 hours")</f>
        <v>More than 2 hours</v>
      </c>
      <c r="K575">
        <f>ROUND(calls[[#This Row],[Satisfaction Rating]],0)</f>
        <v>2</v>
      </c>
    </row>
    <row r="576" spans="1:11" x14ac:dyDescent="0.3">
      <c r="A576" s="1" t="s">
        <v>604</v>
      </c>
      <c r="B576" s="1" t="s">
        <v>25</v>
      </c>
      <c r="C576" s="1">
        <v>39</v>
      </c>
      <c r="D576" s="2" t="s">
        <v>12</v>
      </c>
      <c r="E576" s="3">
        <v>45103</v>
      </c>
      <c r="F576" s="1">
        <v>176</v>
      </c>
      <c r="G576" s="1">
        <v>4.3</v>
      </c>
      <c r="H576" s="4">
        <f>IF(MONTH(calls[[#This Row],[Date of Call]])&lt;=6,YEAR(calls[[#This Row],[Date of Call]]),YEAR(calls[[#This Row],[Date of Call]])+1)</f>
        <v>2023</v>
      </c>
      <c r="I576" t="str">
        <f>TEXT(calls[[#This Row],[Date of Call]],"DDDD")</f>
        <v>Monday</v>
      </c>
      <c r="J576" t="str" cm="1">
        <f t="array" ref="J576">_xlfn.IFS(calls[[#This Row],[Duration]]&lt;=10,"Under 10 mins",calls[[#This Row],[Duration]]&lt;=30,"10 to 30 mins",calls[[#This Row],[Duration]]&lt;=60,"30 to 60 mins",calls[[#This Row],[Duration]]&lt;=120,"1 to 2 hours",TRUE,"More than 2 hours")</f>
        <v>30 to 60 mins</v>
      </c>
      <c r="K576">
        <f>ROUND(calls[[#This Row],[Satisfaction Rating]],0)</f>
        <v>4</v>
      </c>
    </row>
    <row r="577" spans="1:11" x14ac:dyDescent="0.3">
      <c r="A577" s="4" t="s">
        <v>605</v>
      </c>
      <c r="B577" s="4" t="s">
        <v>50</v>
      </c>
      <c r="C577" s="4">
        <v>31</v>
      </c>
      <c r="D577" s="5" t="s">
        <v>31</v>
      </c>
      <c r="E577" s="6">
        <v>45103</v>
      </c>
      <c r="F577" s="4">
        <v>172</v>
      </c>
      <c r="G577" s="4">
        <v>3.9</v>
      </c>
      <c r="H577" s="4">
        <f>IF(MONTH(calls[[#This Row],[Date of Call]])&lt;=6,YEAR(calls[[#This Row],[Date of Call]]),YEAR(calls[[#This Row],[Date of Call]])+1)</f>
        <v>2023</v>
      </c>
      <c r="I577" t="str">
        <f>TEXT(calls[[#This Row],[Date of Call]],"DDDD")</f>
        <v>Monday</v>
      </c>
      <c r="J577" t="str" cm="1">
        <f t="array" ref="J577">_xlfn.IFS(calls[[#This Row],[Duration]]&lt;=10,"Under 10 mins",calls[[#This Row],[Duration]]&lt;=30,"10 to 30 mins",calls[[#This Row],[Duration]]&lt;=60,"30 to 60 mins",calls[[#This Row],[Duration]]&lt;=120,"1 to 2 hours",TRUE,"More than 2 hours")</f>
        <v>30 to 60 mins</v>
      </c>
      <c r="K577">
        <f>ROUND(calls[[#This Row],[Satisfaction Rating]],0)</f>
        <v>4</v>
      </c>
    </row>
    <row r="578" spans="1:11" x14ac:dyDescent="0.3">
      <c r="A578" s="1" t="s">
        <v>606</v>
      </c>
      <c r="B578" s="1" t="s">
        <v>21</v>
      </c>
      <c r="C578" s="1">
        <v>25</v>
      </c>
      <c r="D578" s="2" t="s">
        <v>22</v>
      </c>
      <c r="E578" s="3">
        <v>45103</v>
      </c>
      <c r="F578" s="1">
        <v>84</v>
      </c>
      <c r="G578" s="1">
        <v>4.5</v>
      </c>
      <c r="H578" s="4">
        <f>IF(MONTH(calls[[#This Row],[Date of Call]])&lt;=6,YEAR(calls[[#This Row],[Date of Call]]),YEAR(calls[[#This Row],[Date of Call]])+1)</f>
        <v>2023</v>
      </c>
      <c r="I578" t="str">
        <f>TEXT(calls[[#This Row],[Date of Call]],"DDDD")</f>
        <v>Monday</v>
      </c>
      <c r="J578" t="str" cm="1">
        <f t="array" ref="J578">_xlfn.IFS(calls[[#This Row],[Duration]]&lt;=10,"Under 10 mins",calls[[#This Row],[Duration]]&lt;=30,"10 to 30 mins",calls[[#This Row],[Duration]]&lt;=60,"30 to 60 mins",calls[[#This Row],[Duration]]&lt;=120,"1 to 2 hours",TRUE,"More than 2 hours")</f>
        <v>10 to 30 mins</v>
      </c>
      <c r="K578">
        <f>ROUND(calls[[#This Row],[Satisfaction Rating]],0)</f>
        <v>5</v>
      </c>
    </row>
    <row r="579" spans="1:11" x14ac:dyDescent="0.3">
      <c r="A579" s="4" t="s">
        <v>607</v>
      </c>
      <c r="B579" s="4" t="s">
        <v>14</v>
      </c>
      <c r="C579" s="4">
        <v>132</v>
      </c>
      <c r="D579" s="5" t="s">
        <v>27</v>
      </c>
      <c r="E579" s="6">
        <v>45104</v>
      </c>
      <c r="F579" s="4">
        <v>42</v>
      </c>
      <c r="G579" s="4">
        <v>5</v>
      </c>
      <c r="H579" s="4">
        <f>IF(MONTH(calls[[#This Row],[Date of Call]])&lt;=6,YEAR(calls[[#This Row],[Date of Call]]),YEAR(calls[[#This Row],[Date of Call]])+1)</f>
        <v>2023</v>
      </c>
      <c r="I579" t="str">
        <f>TEXT(calls[[#This Row],[Date of Call]],"DDDD")</f>
        <v>Tuesday</v>
      </c>
      <c r="J579" t="str" cm="1">
        <f t="array" ref="J579">_xlfn.IFS(calls[[#This Row],[Duration]]&lt;=10,"Under 10 mins",calls[[#This Row],[Duration]]&lt;=30,"10 to 30 mins",calls[[#This Row],[Duration]]&lt;=60,"30 to 60 mins",calls[[#This Row],[Duration]]&lt;=120,"1 to 2 hours",TRUE,"More than 2 hours")</f>
        <v>More than 2 hours</v>
      </c>
      <c r="K579">
        <f>ROUND(calls[[#This Row],[Satisfaction Rating]],0)</f>
        <v>5</v>
      </c>
    </row>
    <row r="580" spans="1:11" x14ac:dyDescent="0.3">
      <c r="A580" s="1" t="s">
        <v>608</v>
      </c>
      <c r="B580" s="1" t="s">
        <v>34</v>
      </c>
      <c r="C580" s="1">
        <v>63</v>
      </c>
      <c r="D580" s="2" t="s">
        <v>17</v>
      </c>
      <c r="E580" s="3">
        <v>45104</v>
      </c>
      <c r="F580" s="1">
        <v>70</v>
      </c>
      <c r="G580" s="1">
        <v>1.6</v>
      </c>
      <c r="H580" s="4">
        <f>IF(MONTH(calls[[#This Row],[Date of Call]])&lt;=6,YEAR(calls[[#This Row],[Date of Call]]),YEAR(calls[[#This Row],[Date of Call]])+1)</f>
        <v>2023</v>
      </c>
      <c r="I580" t="str">
        <f>TEXT(calls[[#This Row],[Date of Call]],"DDDD")</f>
        <v>Tuesday</v>
      </c>
      <c r="J580" t="str" cm="1">
        <f t="array" ref="J580">_xlfn.IFS(calls[[#This Row],[Duration]]&lt;=10,"Under 10 mins",calls[[#This Row],[Duration]]&lt;=30,"10 to 30 mins",calls[[#This Row],[Duration]]&lt;=60,"30 to 60 mins",calls[[#This Row],[Duration]]&lt;=120,"1 to 2 hours",TRUE,"More than 2 hours")</f>
        <v>1 to 2 hours</v>
      </c>
      <c r="K580">
        <f>ROUND(calls[[#This Row],[Satisfaction Rating]],0)</f>
        <v>2</v>
      </c>
    </row>
    <row r="581" spans="1:11" x14ac:dyDescent="0.3">
      <c r="A581" s="4" t="s">
        <v>609</v>
      </c>
      <c r="B581" s="4" t="s">
        <v>42</v>
      </c>
      <c r="C581" s="4">
        <v>135</v>
      </c>
      <c r="D581" s="5" t="s">
        <v>27</v>
      </c>
      <c r="E581" s="6">
        <v>45104</v>
      </c>
      <c r="F581" s="4">
        <v>60</v>
      </c>
      <c r="G581" s="4">
        <v>4.3</v>
      </c>
      <c r="H581" s="4">
        <f>IF(MONTH(calls[[#This Row],[Date of Call]])&lt;=6,YEAR(calls[[#This Row],[Date of Call]]),YEAR(calls[[#This Row],[Date of Call]])+1)</f>
        <v>2023</v>
      </c>
      <c r="I581" t="str">
        <f>TEXT(calls[[#This Row],[Date of Call]],"DDDD")</f>
        <v>Tuesday</v>
      </c>
      <c r="J581" t="str" cm="1">
        <f t="array" ref="J581">_xlfn.IFS(calls[[#This Row],[Duration]]&lt;=10,"Under 10 mins",calls[[#This Row],[Duration]]&lt;=30,"10 to 30 mins",calls[[#This Row],[Duration]]&lt;=60,"30 to 60 mins",calls[[#This Row],[Duration]]&lt;=120,"1 to 2 hours",TRUE,"More than 2 hours")</f>
        <v>More than 2 hours</v>
      </c>
      <c r="K581">
        <f>ROUND(calls[[#This Row],[Satisfaction Rating]],0)</f>
        <v>4</v>
      </c>
    </row>
    <row r="582" spans="1:11" x14ac:dyDescent="0.3">
      <c r="A582" s="1" t="s">
        <v>610</v>
      </c>
      <c r="B582" s="1" t="s">
        <v>30</v>
      </c>
      <c r="C582" s="1">
        <v>101</v>
      </c>
      <c r="D582" s="2" t="s">
        <v>17</v>
      </c>
      <c r="E582" s="3">
        <v>45104</v>
      </c>
      <c r="F582" s="1">
        <v>84</v>
      </c>
      <c r="G582" s="1">
        <v>3.5</v>
      </c>
      <c r="H582" s="4">
        <f>IF(MONTH(calls[[#This Row],[Date of Call]])&lt;=6,YEAR(calls[[#This Row],[Date of Call]]),YEAR(calls[[#This Row],[Date of Call]])+1)</f>
        <v>2023</v>
      </c>
      <c r="I582" t="str">
        <f>TEXT(calls[[#This Row],[Date of Call]],"DDDD")</f>
        <v>Tuesday</v>
      </c>
      <c r="J582" t="str" cm="1">
        <f t="array" ref="J582">_xlfn.IFS(calls[[#This Row],[Duration]]&lt;=10,"Under 10 mins",calls[[#This Row],[Duration]]&lt;=30,"10 to 30 mins",calls[[#This Row],[Duration]]&lt;=60,"30 to 60 mins",calls[[#This Row],[Duration]]&lt;=120,"1 to 2 hours",TRUE,"More than 2 hours")</f>
        <v>1 to 2 hours</v>
      </c>
      <c r="K582">
        <f>ROUND(calls[[#This Row],[Satisfaction Rating]],0)</f>
        <v>4</v>
      </c>
    </row>
    <row r="583" spans="1:11" x14ac:dyDescent="0.3">
      <c r="A583" s="4" t="s">
        <v>611</v>
      </c>
      <c r="B583" s="4" t="s">
        <v>36</v>
      </c>
      <c r="C583" s="4">
        <v>80</v>
      </c>
      <c r="D583" s="5" t="s">
        <v>12</v>
      </c>
      <c r="E583" s="6">
        <v>45105</v>
      </c>
      <c r="F583" s="4">
        <v>68</v>
      </c>
      <c r="G583" s="4">
        <v>3.1</v>
      </c>
      <c r="H583" s="4">
        <f>IF(MONTH(calls[[#This Row],[Date of Call]])&lt;=6,YEAR(calls[[#This Row],[Date of Call]]),YEAR(calls[[#This Row],[Date of Call]])+1)</f>
        <v>2023</v>
      </c>
      <c r="I583" t="str">
        <f>TEXT(calls[[#This Row],[Date of Call]],"DDDD")</f>
        <v>Wednesday</v>
      </c>
      <c r="J583" t="str" cm="1">
        <f t="array" ref="J583">_xlfn.IFS(calls[[#This Row],[Duration]]&lt;=10,"Under 10 mins",calls[[#This Row],[Duration]]&lt;=30,"10 to 30 mins",calls[[#This Row],[Duration]]&lt;=60,"30 to 60 mins",calls[[#This Row],[Duration]]&lt;=120,"1 to 2 hours",TRUE,"More than 2 hours")</f>
        <v>1 to 2 hours</v>
      </c>
      <c r="K583">
        <f>ROUND(calls[[#This Row],[Satisfaction Rating]],0)</f>
        <v>3</v>
      </c>
    </row>
    <row r="584" spans="1:11" x14ac:dyDescent="0.3">
      <c r="A584" s="1" t="s">
        <v>612</v>
      </c>
      <c r="B584" s="1" t="s">
        <v>63</v>
      </c>
      <c r="C584" s="1">
        <v>28</v>
      </c>
      <c r="D584" s="2" t="s">
        <v>12</v>
      </c>
      <c r="E584" s="3">
        <v>45105</v>
      </c>
      <c r="F584" s="1">
        <v>44</v>
      </c>
      <c r="G584" s="1">
        <v>2.9</v>
      </c>
      <c r="H584" s="4">
        <f>IF(MONTH(calls[[#This Row],[Date of Call]])&lt;=6,YEAR(calls[[#This Row],[Date of Call]]),YEAR(calls[[#This Row],[Date of Call]])+1)</f>
        <v>2023</v>
      </c>
      <c r="I584" t="str">
        <f>TEXT(calls[[#This Row],[Date of Call]],"DDDD")</f>
        <v>Wednesday</v>
      </c>
      <c r="J584" t="str" cm="1">
        <f t="array" ref="J584">_xlfn.IFS(calls[[#This Row],[Duration]]&lt;=10,"Under 10 mins",calls[[#This Row],[Duration]]&lt;=30,"10 to 30 mins",calls[[#This Row],[Duration]]&lt;=60,"30 to 60 mins",calls[[#This Row],[Duration]]&lt;=120,"1 to 2 hours",TRUE,"More than 2 hours")</f>
        <v>10 to 30 mins</v>
      </c>
      <c r="K584">
        <f>ROUND(calls[[#This Row],[Satisfaction Rating]],0)</f>
        <v>3</v>
      </c>
    </row>
    <row r="585" spans="1:11" x14ac:dyDescent="0.3">
      <c r="A585" s="4" t="s">
        <v>613</v>
      </c>
      <c r="B585" s="4" t="s">
        <v>30</v>
      </c>
      <c r="C585" s="4">
        <v>102</v>
      </c>
      <c r="D585" s="5" t="s">
        <v>27</v>
      </c>
      <c r="E585" s="6">
        <v>45106</v>
      </c>
      <c r="F585" s="4">
        <v>99</v>
      </c>
      <c r="G585" s="4">
        <v>3.2</v>
      </c>
      <c r="H585" s="4">
        <f>IF(MONTH(calls[[#This Row],[Date of Call]])&lt;=6,YEAR(calls[[#This Row],[Date of Call]]),YEAR(calls[[#This Row],[Date of Call]])+1)</f>
        <v>2023</v>
      </c>
      <c r="I585" t="str">
        <f>TEXT(calls[[#This Row],[Date of Call]],"DDDD")</f>
        <v>Thursday</v>
      </c>
      <c r="J585" t="str" cm="1">
        <f t="array" ref="J585">_xlfn.IFS(calls[[#This Row],[Duration]]&lt;=10,"Under 10 mins",calls[[#This Row],[Duration]]&lt;=30,"10 to 30 mins",calls[[#This Row],[Duration]]&lt;=60,"30 to 60 mins",calls[[#This Row],[Duration]]&lt;=120,"1 to 2 hours",TRUE,"More than 2 hours")</f>
        <v>1 to 2 hours</v>
      </c>
      <c r="K585">
        <f>ROUND(calls[[#This Row],[Satisfaction Rating]],0)</f>
        <v>3</v>
      </c>
    </row>
    <row r="586" spans="1:11" x14ac:dyDescent="0.3">
      <c r="A586" s="1" t="s">
        <v>614</v>
      </c>
      <c r="B586" s="1" t="s">
        <v>34</v>
      </c>
      <c r="C586" s="1">
        <v>60</v>
      </c>
      <c r="D586" s="2" t="s">
        <v>27</v>
      </c>
      <c r="E586" s="3">
        <v>45107</v>
      </c>
      <c r="F586" s="1">
        <v>66</v>
      </c>
      <c r="G586" s="1">
        <v>3.2</v>
      </c>
      <c r="H586" s="4">
        <f>IF(MONTH(calls[[#This Row],[Date of Call]])&lt;=6,YEAR(calls[[#This Row],[Date of Call]]),YEAR(calls[[#This Row],[Date of Call]])+1)</f>
        <v>2023</v>
      </c>
      <c r="I586" t="str">
        <f>TEXT(calls[[#This Row],[Date of Call]],"DDDD")</f>
        <v>Friday</v>
      </c>
      <c r="J586" t="str" cm="1">
        <f t="array" ref="J586">_xlfn.IFS(calls[[#This Row],[Duration]]&lt;=10,"Under 10 mins",calls[[#This Row],[Duration]]&lt;=30,"10 to 30 mins",calls[[#This Row],[Duration]]&lt;=60,"30 to 60 mins",calls[[#This Row],[Duration]]&lt;=120,"1 to 2 hours",TRUE,"More than 2 hours")</f>
        <v>30 to 60 mins</v>
      </c>
      <c r="K586">
        <f>ROUND(calls[[#This Row],[Satisfaction Rating]],0)</f>
        <v>3</v>
      </c>
    </row>
    <row r="587" spans="1:11" x14ac:dyDescent="0.3">
      <c r="A587" s="4" t="s">
        <v>615</v>
      </c>
      <c r="B587" s="4" t="s">
        <v>19</v>
      </c>
      <c r="C587" s="4">
        <v>103</v>
      </c>
      <c r="D587" s="5" t="s">
        <v>27</v>
      </c>
      <c r="E587" s="6">
        <v>45107</v>
      </c>
      <c r="F587" s="4">
        <v>102</v>
      </c>
      <c r="G587" s="4">
        <v>4.5</v>
      </c>
      <c r="H587" s="4">
        <f>IF(MONTH(calls[[#This Row],[Date of Call]])&lt;=6,YEAR(calls[[#This Row],[Date of Call]]),YEAR(calls[[#This Row],[Date of Call]])+1)</f>
        <v>2023</v>
      </c>
      <c r="I587" t="str">
        <f>TEXT(calls[[#This Row],[Date of Call]],"DDDD")</f>
        <v>Friday</v>
      </c>
      <c r="J587" t="str" cm="1">
        <f t="array" ref="J587">_xlfn.IFS(calls[[#This Row],[Duration]]&lt;=10,"Under 10 mins",calls[[#This Row],[Duration]]&lt;=30,"10 to 30 mins",calls[[#This Row],[Duration]]&lt;=60,"30 to 60 mins",calls[[#This Row],[Duration]]&lt;=120,"1 to 2 hours",TRUE,"More than 2 hours")</f>
        <v>1 to 2 hours</v>
      </c>
      <c r="K587">
        <f>ROUND(calls[[#This Row],[Satisfaction Rating]],0)</f>
        <v>5</v>
      </c>
    </row>
    <row r="588" spans="1:11" x14ac:dyDescent="0.3">
      <c r="A588" s="1" t="s">
        <v>616</v>
      </c>
      <c r="B588" s="1" t="s">
        <v>36</v>
      </c>
      <c r="C588" s="1">
        <v>90</v>
      </c>
      <c r="D588" s="2" t="s">
        <v>12</v>
      </c>
      <c r="E588" s="3">
        <v>45108</v>
      </c>
      <c r="F588" s="1">
        <v>129</v>
      </c>
      <c r="G588" s="1">
        <v>3.9</v>
      </c>
      <c r="H588" s="4">
        <f>IF(MONTH(calls[[#This Row],[Date of Call]])&lt;=6,YEAR(calls[[#This Row],[Date of Call]]),YEAR(calls[[#This Row],[Date of Call]])+1)</f>
        <v>2024</v>
      </c>
      <c r="I588" t="str">
        <f>TEXT(calls[[#This Row],[Date of Call]],"DDDD")</f>
        <v>Saturday</v>
      </c>
      <c r="J588" t="str" cm="1">
        <f t="array" ref="J588">_xlfn.IFS(calls[[#This Row],[Duration]]&lt;=10,"Under 10 mins",calls[[#This Row],[Duration]]&lt;=30,"10 to 30 mins",calls[[#This Row],[Duration]]&lt;=60,"30 to 60 mins",calls[[#This Row],[Duration]]&lt;=120,"1 to 2 hours",TRUE,"More than 2 hours")</f>
        <v>1 to 2 hours</v>
      </c>
      <c r="K588">
        <f>ROUND(calls[[#This Row],[Satisfaction Rating]],0)</f>
        <v>4</v>
      </c>
    </row>
    <row r="589" spans="1:11" x14ac:dyDescent="0.3">
      <c r="A589" s="4" t="s">
        <v>617</v>
      </c>
      <c r="B589" s="4" t="s">
        <v>53</v>
      </c>
      <c r="C589" s="4">
        <v>88</v>
      </c>
      <c r="D589" s="5" t="s">
        <v>27</v>
      </c>
      <c r="E589" s="6">
        <v>45108</v>
      </c>
      <c r="F589" s="4">
        <v>80</v>
      </c>
      <c r="G589" s="4">
        <v>4.2</v>
      </c>
      <c r="H589" s="4">
        <f>IF(MONTH(calls[[#This Row],[Date of Call]])&lt;=6,YEAR(calls[[#This Row],[Date of Call]]),YEAR(calls[[#This Row],[Date of Call]])+1)</f>
        <v>2024</v>
      </c>
      <c r="I589" t="str">
        <f>TEXT(calls[[#This Row],[Date of Call]],"DDDD")</f>
        <v>Saturday</v>
      </c>
      <c r="J589" t="str" cm="1">
        <f t="array" ref="J589">_xlfn.IFS(calls[[#This Row],[Duration]]&lt;=10,"Under 10 mins",calls[[#This Row],[Duration]]&lt;=30,"10 to 30 mins",calls[[#This Row],[Duration]]&lt;=60,"30 to 60 mins",calls[[#This Row],[Duration]]&lt;=120,"1 to 2 hours",TRUE,"More than 2 hours")</f>
        <v>1 to 2 hours</v>
      </c>
      <c r="K589">
        <f>ROUND(calls[[#This Row],[Satisfaction Rating]],0)</f>
        <v>4</v>
      </c>
    </row>
    <row r="590" spans="1:11" x14ac:dyDescent="0.3">
      <c r="A590" s="1" t="s">
        <v>618</v>
      </c>
      <c r="B590" s="1" t="s">
        <v>19</v>
      </c>
      <c r="C590" s="1">
        <v>37</v>
      </c>
      <c r="D590" s="2" t="s">
        <v>27</v>
      </c>
      <c r="E590" s="3">
        <v>45108</v>
      </c>
      <c r="F590" s="1">
        <v>54</v>
      </c>
      <c r="G590" s="1">
        <v>1.8</v>
      </c>
      <c r="H590" s="4">
        <f>IF(MONTH(calls[[#This Row],[Date of Call]])&lt;=6,YEAR(calls[[#This Row],[Date of Call]]),YEAR(calls[[#This Row],[Date of Call]])+1)</f>
        <v>2024</v>
      </c>
      <c r="I590" t="str">
        <f>TEXT(calls[[#This Row],[Date of Call]],"DDDD")</f>
        <v>Saturday</v>
      </c>
      <c r="J590" t="str" cm="1">
        <f t="array" ref="J590">_xlfn.IFS(calls[[#This Row],[Duration]]&lt;=10,"Under 10 mins",calls[[#This Row],[Duration]]&lt;=30,"10 to 30 mins",calls[[#This Row],[Duration]]&lt;=60,"30 to 60 mins",calls[[#This Row],[Duration]]&lt;=120,"1 to 2 hours",TRUE,"More than 2 hours")</f>
        <v>30 to 60 mins</v>
      </c>
      <c r="K590">
        <f>ROUND(calls[[#This Row],[Satisfaction Rating]],0)</f>
        <v>2</v>
      </c>
    </row>
    <row r="591" spans="1:11" x14ac:dyDescent="0.3">
      <c r="A591" s="4" t="s">
        <v>619</v>
      </c>
      <c r="B591" s="4" t="s">
        <v>63</v>
      </c>
      <c r="C591" s="4">
        <v>142</v>
      </c>
      <c r="D591" s="5" t="s">
        <v>12</v>
      </c>
      <c r="E591" s="6">
        <v>45108</v>
      </c>
      <c r="F591" s="4">
        <v>116</v>
      </c>
      <c r="G591" s="4">
        <v>4.2</v>
      </c>
      <c r="H591" s="4">
        <f>IF(MONTH(calls[[#This Row],[Date of Call]])&lt;=6,YEAR(calls[[#This Row],[Date of Call]]),YEAR(calls[[#This Row],[Date of Call]])+1)</f>
        <v>2024</v>
      </c>
      <c r="I591" t="str">
        <f>TEXT(calls[[#This Row],[Date of Call]],"DDDD")</f>
        <v>Saturday</v>
      </c>
      <c r="J591" t="str" cm="1">
        <f t="array" ref="J591">_xlfn.IFS(calls[[#This Row],[Duration]]&lt;=10,"Under 10 mins",calls[[#This Row],[Duration]]&lt;=30,"10 to 30 mins",calls[[#This Row],[Duration]]&lt;=60,"30 to 60 mins",calls[[#This Row],[Duration]]&lt;=120,"1 to 2 hours",TRUE,"More than 2 hours")</f>
        <v>More than 2 hours</v>
      </c>
      <c r="K591">
        <f>ROUND(calls[[#This Row],[Satisfaction Rating]],0)</f>
        <v>4</v>
      </c>
    </row>
    <row r="592" spans="1:11" x14ac:dyDescent="0.3">
      <c r="A592" s="1" t="s">
        <v>620</v>
      </c>
      <c r="B592" s="1" t="s">
        <v>63</v>
      </c>
      <c r="C592" s="1">
        <v>153</v>
      </c>
      <c r="D592" s="2" t="s">
        <v>22</v>
      </c>
      <c r="E592" s="3">
        <v>45108</v>
      </c>
      <c r="F592" s="1">
        <v>102</v>
      </c>
      <c r="G592" s="1">
        <v>3.1</v>
      </c>
      <c r="H592" s="4">
        <f>IF(MONTH(calls[[#This Row],[Date of Call]])&lt;=6,YEAR(calls[[#This Row],[Date of Call]]),YEAR(calls[[#This Row],[Date of Call]])+1)</f>
        <v>2024</v>
      </c>
      <c r="I592" t="str">
        <f>TEXT(calls[[#This Row],[Date of Call]],"DDDD")</f>
        <v>Saturday</v>
      </c>
      <c r="J592" t="str" cm="1">
        <f t="array" ref="J592">_xlfn.IFS(calls[[#This Row],[Duration]]&lt;=10,"Under 10 mins",calls[[#This Row],[Duration]]&lt;=30,"10 to 30 mins",calls[[#This Row],[Duration]]&lt;=60,"30 to 60 mins",calls[[#This Row],[Duration]]&lt;=120,"1 to 2 hours",TRUE,"More than 2 hours")</f>
        <v>More than 2 hours</v>
      </c>
      <c r="K592">
        <f>ROUND(calls[[#This Row],[Satisfaction Rating]],0)</f>
        <v>3</v>
      </c>
    </row>
    <row r="593" spans="1:11" x14ac:dyDescent="0.3">
      <c r="A593" s="4" t="s">
        <v>621</v>
      </c>
      <c r="B593" s="4" t="s">
        <v>45</v>
      </c>
      <c r="C593" s="4">
        <v>128</v>
      </c>
      <c r="D593" s="5" t="s">
        <v>17</v>
      </c>
      <c r="E593" s="6">
        <v>45108</v>
      </c>
      <c r="F593" s="4">
        <v>140</v>
      </c>
      <c r="G593" s="4">
        <v>4.3</v>
      </c>
      <c r="H593" s="4">
        <f>IF(MONTH(calls[[#This Row],[Date of Call]])&lt;=6,YEAR(calls[[#This Row],[Date of Call]]),YEAR(calls[[#This Row],[Date of Call]])+1)</f>
        <v>2024</v>
      </c>
      <c r="I593" t="str">
        <f>TEXT(calls[[#This Row],[Date of Call]],"DDDD")</f>
        <v>Saturday</v>
      </c>
      <c r="J593" t="str" cm="1">
        <f t="array" ref="J593">_xlfn.IFS(calls[[#This Row],[Duration]]&lt;=10,"Under 10 mins",calls[[#This Row],[Duration]]&lt;=30,"10 to 30 mins",calls[[#This Row],[Duration]]&lt;=60,"30 to 60 mins",calls[[#This Row],[Duration]]&lt;=120,"1 to 2 hours",TRUE,"More than 2 hours")</f>
        <v>More than 2 hours</v>
      </c>
      <c r="K593">
        <f>ROUND(calls[[#This Row],[Satisfaction Rating]],0)</f>
        <v>4</v>
      </c>
    </row>
    <row r="594" spans="1:11" x14ac:dyDescent="0.3">
      <c r="A594" s="1" t="s">
        <v>622</v>
      </c>
      <c r="B594" s="1" t="s">
        <v>34</v>
      </c>
      <c r="C594" s="1">
        <v>110</v>
      </c>
      <c r="D594" s="2" t="s">
        <v>17</v>
      </c>
      <c r="E594" s="3">
        <v>45109</v>
      </c>
      <c r="F594" s="1">
        <v>104</v>
      </c>
      <c r="G594" s="1">
        <v>4.4000000000000004</v>
      </c>
      <c r="H594" s="4">
        <f>IF(MONTH(calls[[#This Row],[Date of Call]])&lt;=6,YEAR(calls[[#This Row],[Date of Call]]),YEAR(calls[[#This Row],[Date of Call]])+1)</f>
        <v>2024</v>
      </c>
      <c r="I594" t="str">
        <f>TEXT(calls[[#This Row],[Date of Call]],"DDDD")</f>
        <v>Sunday</v>
      </c>
      <c r="J594" t="str" cm="1">
        <f t="array" ref="J594">_xlfn.IFS(calls[[#This Row],[Duration]]&lt;=10,"Under 10 mins",calls[[#This Row],[Duration]]&lt;=30,"10 to 30 mins",calls[[#This Row],[Duration]]&lt;=60,"30 to 60 mins",calls[[#This Row],[Duration]]&lt;=120,"1 to 2 hours",TRUE,"More than 2 hours")</f>
        <v>1 to 2 hours</v>
      </c>
      <c r="K594">
        <f>ROUND(calls[[#This Row],[Satisfaction Rating]],0)</f>
        <v>4</v>
      </c>
    </row>
    <row r="595" spans="1:11" x14ac:dyDescent="0.3">
      <c r="A595" s="4" t="s">
        <v>623</v>
      </c>
      <c r="B595" s="4" t="s">
        <v>45</v>
      </c>
      <c r="C595" s="4">
        <v>139</v>
      </c>
      <c r="D595" s="5" t="s">
        <v>27</v>
      </c>
      <c r="E595" s="6">
        <v>45109</v>
      </c>
      <c r="F595" s="4">
        <v>81</v>
      </c>
      <c r="G595" s="4">
        <v>4.4000000000000004</v>
      </c>
      <c r="H595" s="4">
        <f>IF(MONTH(calls[[#This Row],[Date of Call]])&lt;=6,YEAR(calls[[#This Row],[Date of Call]]),YEAR(calls[[#This Row],[Date of Call]])+1)</f>
        <v>2024</v>
      </c>
      <c r="I595" t="str">
        <f>TEXT(calls[[#This Row],[Date of Call]],"DDDD")</f>
        <v>Sunday</v>
      </c>
      <c r="J595" t="str" cm="1">
        <f t="array" ref="J595">_xlfn.IFS(calls[[#This Row],[Duration]]&lt;=10,"Under 10 mins",calls[[#This Row],[Duration]]&lt;=30,"10 to 30 mins",calls[[#This Row],[Duration]]&lt;=60,"30 to 60 mins",calls[[#This Row],[Duration]]&lt;=120,"1 to 2 hours",TRUE,"More than 2 hours")</f>
        <v>More than 2 hours</v>
      </c>
      <c r="K595">
        <f>ROUND(calls[[#This Row],[Satisfaction Rating]],0)</f>
        <v>4</v>
      </c>
    </row>
    <row r="596" spans="1:11" x14ac:dyDescent="0.3">
      <c r="A596" s="1" t="s">
        <v>624</v>
      </c>
      <c r="B596" s="1" t="s">
        <v>30</v>
      </c>
      <c r="C596" s="1">
        <v>109</v>
      </c>
      <c r="D596" s="2" t="s">
        <v>31</v>
      </c>
      <c r="E596" s="3">
        <v>45111</v>
      </c>
      <c r="F596" s="1">
        <v>140</v>
      </c>
      <c r="G596" s="1">
        <v>2.4</v>
      </c>
      <c r="H596" s="4">
        <f>IF(MONTH(calls[[#This Row],[Date of Call]])&lt;=6,YEAR(calls[[#This Row],[Date of Call]]),YEAR(calls[[#This Row],[Date of Call]])+1)</f>
        <v>2024</v>
      </c>
      <c r="I596" t="str">
        <f>TEXT(calls[[#This Row],[Date of Call]],"DDDD")</f>
        <v>Tuesday</v>
      </c>
      <c r="J596" t="str" cm="1">
        <f t="array" ref="J596">_xlfn.IFS(calls[[#This Row],[Duration]]&lt;=10,"Under 10 mins",calls[[#This Row],[Duration]]&lt;=30,"10 to 30 mins",calls[[#This Row],[Duration]]&lt;=60,"30 to 60 mins",calls[[#This Row],[Duration]]&lt;=120,"1 to 2 hours",TRUE,"More than 2 hours")</f>
        <v>1 to 2 hours</v>
      </c>
      <c r="K596">
        <f>ROUND(calls[[#This Row],[Satisfaction Rating]],0)</f>
        <v>2</v>
      </c>
    </row>
    <row r="597" spans="1:11" x14ac:dyDescent="0.3">
      <c r="A597" s="4" t="s">
        <v>625</v>
      </c>
      <c r="B597" s="4" t="s">
        <v>14</v>
      </c>
      <c r="C597" s="4">
        <v>57</v>
      </c>
      <c r="D597" s="5" t="s">
        <v>12</v>
      </c>
      <c r="E597" s="6">
        <v>45112</v>
      </c>
      <c r="F597" s="4">
        <v>120</v>
      </c>
      <c r="G597" s="4">
        <v>3.5</v>
      </c>
      <c r="H597" s="4">
        <f>IF(MONTH(calls[[#This Row],[Date of Call]])&lt;=6,YEAR(calls[[#This Row],[Date of Call]]),YEAR(calls[[#This Row],[Date of Call]])+1)</f>
        <v>2024</v>
      </c>
      <c r="I597" t="str">
        <f>TEXT(calls[[#This Row],[Date of Call]],"DDDD")</f>
        <v>Wednesday</v>
      </c>
      <c r="J597" t="str" cm="1">
        <f t="array" ref="J597">_xlfn.IFS(calls[[#This Row],[Duration]]&lt;=10,"Under 10 mins",calls[[#This Row],[Duration]]&lt;=30,"10 to 30 mins",calls[[#This Row],[Duration]]&lt;=60,"30 to 60 mins",calls[[#This Row],[Duration]]&lt;=120,"1 to 2 hours",TRUE,"More than 2 hours")</f>
        <v>30 to 60 mins</v>
      </c>
      <c r="K597">
        <f>ROUND(calls[[#This Row],[Satisfaction Rating]],0)</f>
        <v>4</v>
      </c>
    </row>
    <row r="598" spans="1:11" x14ac:dyDescent="0.3">
      <c r="A598" s="1" t="s">
        <v>626</v>
      </c>
      <c r="B598" s="1" t="s">
        <v>30</v>
      </c>
      <c r="C598" s="1">
        <v>68</v>
      </c>
      <c r="D598" s="2" t="s">
        <v>27</v>
      </c>
      <c r="E598" s="3">
        <v>45112</v>
      </c>
      <c r="F598" s="1">
        <v>41</v>
      </c>
      <c r="G598" s="1">
        <v>3.1</v>
      </c>
      <c r="H598" s="4">
        <f>IF(MONTH(calls[[#This Row],[Date of Call]])&lt;=6,YEAR(calls[[#This Row],[Date of Call]]),YEAR(calls[[#This Row],[Date of Call]])+1)</f>
        <v>2024</v>
      </c>
      <c r="I598" t="str">
        <f>TEXT(calls[[#This Row],[Date of Call]],"DDDD")</f>
        <v>Wednesday</v>
      </c>
      <c r="J598" t="str" cm="1">
        <f t="array" ref="J598">_xlfn.IFS(calls[[#This Row],[Duration]]&lt;=10,"Under 10 mins",calls[[#This Row],[Duration]]&lt;=30,"10 to 30 mins",calls[[#This Row],[Duration]]&lt;=60,"30 to 60 mins",calls[[#This Row],[Duration]]&lt;=120,"1 to 2 hours",TRUE,"More than 2 hours")</f>
        <v>1 to 2 hours</v>
      </c>
      <c r="K598">
        <f>ROUND(calls[[#This Row],[Satisfaction Rating]],0)</f>
        <v>3</v>
      </c>
    </row>
    <row r="599" spans="1:11" x14ac:dyDescent="0.3">
      <c r="A599" s="4" t="s">
        <v>627</v>
      </c>
      <c r="B599" s="4" t="s">
        <v>21</v>
      </c>
      <c r="C599" s="4">
        <v>128</v>
      </c>
      <c r="D599" s="5" t="s">
        <v>27</v>
      </c>
      <c r="E599" s="6">
        <v>45112</v>
      </c>
      <c r="F599" s="4">
        <v>116</v>
      </c>
      <c r="G599" s="4">
        <v>2.2999999999999998</v>
      </c>
      <c r="H599" s="4">
        <f>IF(MONTH(calls[[#This Row],[Date of Call]])&lt;=6,YEAR(calls[[#This Row],[Date of Call]]),YEAR(calls[[#This Row],[Date of Call]])+1)</f>
        <v>2024</v>
      </c>
      <c r="I599" t="str">
        <f>TEXT(calls[[#This Row],[Date of Call]],"DDDD")</f>
        <v>Wednesday</v>
      </c>
      <c r="J599" t="str" cm="1">
        <f t="array" ref="J599">_xlfn.IFS(calls[[#This Row],[Duration]]&lt;=10,"Under 10 mins",calls[[#This Row],[Duration]]&lt;=30,"10 to 30 mins",calls[[#This Row],[Duration]]&lt;=60,"30 to 60 mins",calls[[#This Row],[Duration]]&lt;=120,"1 to 2 hours",TRUE,"More than 2 hours")</f>
        <v>More than 2 hours</v>
      </c>
      <c r="K599">
        <f>ROUND(calls[[#This Row],[Satisfaction Rating]],0)</f>
        <v>2</v>
      </c>
    </row>
    <row r="600" spans="1:11" x14ac:dyDescent="0.3">
      <c r="A600" s="1" t="s">
        <v>628</v>
      </c>
      <c r="B600" s="1" t="s">
        <v>11</v>
      </c>
      <c r="C600" s="1">
        <v>102</v>
      </c>
      <c r="D600" s="2" t="s">
        <v>12</v>
      </c>
      <c r="E600" s="3">
        <v>45113</v>
      </c>
      <c r="F600" s="1">
        <v>70</v>
      </c>
      <c r="G600" s="1">
        <v>2.8</v>
      </c>
      <c r="H600" s="4">
        <f>IF(MONTH(calls[[#This Row],[Date of Call]])&lt;=6,YEAR(calls[[#This Row],[Date of Call]]),YEAR(calls[[#This Row],[Date of Call]])+1)</f>
        <v>2024</v>
      </c>
      <c r="I600" t="str">
        <f>TEXT(calls[[#This Row],[Date of Call]],"DDDD")</f>
        <v>Thursday</v>
      </c>
      <c r="J600" t="str" cm="1">
        <f t="array" ref="J600">_xlfn.IFS(calls[[#This Row],[Duration]]&lt;=10,"Under 10 mins",calls[[#This Row],[Duration]]&lt;=30,"10 to 30 mins",calls[[#This Row],[Duration]]&lt;=60,"30 to 60 mins",calls[[#This Row],[Duration]]&lt;=120,"1 to 2 hours",TRUE,"More than 2 hours")</f>
        <v>1 to 2 hours</v>
      </c>
      <c r="K600">
        <f>ROUND(calls[[#This Row],[Satisfaction Rating]],0)</f>
        <v>3</v>
      </c>
    </row>
    <row r="601" spans="1:11" x14ac:dyDescent="0.3">
      <c r="A601" s="4" t="s">
        <v>629</v>
      </c>
      <c r="B601" s="4" t="s">
        <v>45</v>
      </c>
      <c r="C601" s="4">
        <v>52</v>
      </c>
      <c r="D601" s="5" t="s">
        <v>22</v>
      </c>
      <c r="E601" s="6">
        <v>45113</v>
      </c>
      <c r="F601" s="4">
        <v>42</v>
      </c>
      <c r="G601" s="4">
        <v>4.5</v>
      </c>
      <c r="H601" s="4">
        <f>IF(MONTH(calls[[#This Row],[Date of Call]])&lt;=6,YEAR(calls[[#This Row],[Date of Call]]),YEAR(calls[[#This Row],[Date of Call]])+1)</f>
        <v>2024</v>
      </c>
      <c r="I601" t="str">
        <f>TEXT(calls[[#This Row],[Date of Call]],"DDDD")</f>
        <v>Thursday</v>
      </c>
      <c r="J601" t="str" cm="1">
        <f t="array" ref="J601">_xlfn.IFS(calls[[#This Row],[Duration]]&lt;=10,"Under 10 mins",calls[[#This Row],[Duration]]&lt;=30,"10 to 30 mins",calls[[#This Row],[Duration]]&lt;=60,"30 to 60 mins",calls[[#This Row],[Duration]]&lt;=120,"1 to 2 hours",TRUE,"More than 2 hours")</f>
        <v>30 to 60 mins</v>
      </c>
      <c r="K601">
        <f>ROUND(calls[[#This Row],[Satisfaction Rating]],0)</f>
        <v>5</v>
      </c>
    </row>
    <row r="602" spans="1:11" x14ac:dyDescent="0.3">
      <c r="A602" s="1" t="s">
        <v>630</v>
      </c>
      <c r="B602" s="1" t="s">
        <v>21</v>
      </c>
      <c r="C602" s="1">
        <v>55</v>
      </c>
      <c r="D602" s="2" t="s">
        <v>17</v>
      </c>
      <c r="E602" s="3">
        <v>45114</v>
      </c>
      <c r="F602" s="1">
        <v>112</v>
      </c>
      <c r="G602" s="1">
        <v>4.5</v>
      </c>
      <c r="H602" s="4">
        <f>IF(MONTH(calls[[#This Row],[Date of Call]])&lt;=6,YEAR(calls[[#This Row],[Date of Call]]),YEAR(calls[[#This Row],[Date of Call]])+1)</f>
        <v>2024</v>
      </c>
      <c r="I602" t="str">
        <f>TEXT(calls[[#This Row],[Date of Call]],"DDDD")</f>
        <v>Friday</v>
      </c>
      <c r="J602" t="str" cm="1">
        <f t="array" ref="J602">_xlfn.IFS(calls[[#This Row],[Duration]]&lt;=10,"Under 10 mins",calls[[#This Row],[Duration]]&lt;=30,"10 to 30 mins",calls[[#This Row],[Duration]]&lt;=60,"30 to 60 mins",calls[[#This Row],[Duration]]&lt;=120,"1 to 2 hours",TRUE,"More than 2 hours")</f>
        <v>30 to 60 mins</v>
      </c>
      <c r="K602">
        <f>ROUND(calls[[#This Row],[Satisfaction Rating]],0)</f>
        <v>5</v>
      </c>
    </row>
    <row r="603" spans="1:11" x14ac:dyDescent="0.3">
      <c r="A603" s="4" t="s">
        <v>631</v>
      </c>
      <c r="B603" s="4" t="s">
        <v>19</v>
      </c>
      <c r="C603" s="4">
        <v>107</v>
      </c>
      <c r="D603" s="5" t="s">
        <v>27</v>
      </c>
      <c r="E603" s="6">
        <v>45114</v>
      </c>
      <c r="F603" s="4">
        <v>20</v>
      </c>
      <c r="G603" s="4">
        <v>4.5</v>
      </c>
      <c r="H603" s="4">
        <f>IF(MONTH(calls[[#This Row],[Date of Call]])&lt;=6,YEAR(calls[[#This Row],[Date of Call]]),YEAR(calls[[#This Row],[Date of Call]])+1)</f>
        <v>2024</v>
      </c>
      <c r="I603" t="str">
        <f>TEXT(calls[[#This Row],[Date of Call]],"DDDD")</f>
        <v>Friday</v>
      </c>
      <c r="J603" t="str" cm="1">
        <f t="array" ref="J603">_xlfn.IFS(calls[[#This Row],[Duration]]&lt;=10,"Under 10 mins",calls[[#This Row],[Duration]]&lt;=30,"10 to 30 mins",calls[[#This Row],[Duration]]&lt;=60,"30 to 60 mins",calls[[#This Row],[Duration]]&lt;=120,"1 to 2 hours",TRUE,"More than 2 hours")</f>
        <v>1 to 2 hours</v>
      </c>
      <c r="K603">
        <f>ROUND(calls[[#This Row],[Satisfaction Rating]],0)</f>
        <v>5</v>
      </c>
    </row>
    <row r="604" spans="1:11" x14ac:dyDescent="0.3">
      <c r="A604" s="1" t="s">
        <v>632</v>
      </c>
      <c r="B604" s="1" t="s">
        <v>36</v>
      </c>
      <c r="C604" s="1">
        <v>88</v>
      </c>
      <c r="D604" s="2" t="s">
        <v>22</v>
      </c>
      <c r="E604" s="3">
        <v>45115</v>
      </c>
      <c r="F604" s="1">
        <v>110</v>
      </c>
      <c r="G604" s="1">
        <v>4.8</v>
      </c>
      <c r="H604" s="4">
        <f>IF(MONTH(calls[[#This Row],[Date of Call]])&lt;=6,YEAR(calls[[#This Row],[Date of Call]]),YEAR(calls[[#This Row],[Date of Call]])+1)</f>
        <v>2024</v>
      </c>
      <c r="I604" t="str">
        <f>TEXT(calls[[#This Row],[Date of Call]],"DDDD")</f>
        <v>Saturday</v>
      </c>
      <c r="J604" t="str" cm="1">
        <f t="array" ref="J604">_xlfn.IFS(calls[[#This Row],[Duration]]&lt;=10,"Under 10 mins",calls[[#This Row],[Duration]]&lt;=30,"10 to 30 mins",calls[[#This Row],[Duration]]&lt;=60,"30 to 60 mins",calls[[#This Row],[Duration]]&lt;=120,"1 to 2 hours",TRUE,"More than 2 hours")</f>
        <v>1 to 2 hours</v>
      </c>
      <c r="K604">
        <f>ROUND(calls[[#This Row],[Satisfaction Rating]],0)</f>
        <v>5</v>
      </c>
    </row>
    <row r="605" spans="1:11" x14ac:dyDescent="0.3">
      <c r="A605" s="4" t="s">
        <v>633</v>
      </c>
      <c r="B605" s="4" t="s">
        <v>25</v>
      </c>
      <c r="C605" s="4">
        <v>49</v>
      </c>
      <c r="D605" s="5" t="s">
        <v>22</v>
      </c>
      <c r="E605" s="6">
        <v>45115</v>
      </c>
      <c r="F605" s="4">
        <v>39</v>
      </c>
      <c r="G605" s="4">
        <v>4.5999999999999996</v>
      </c>
      <c r="H605" s="4">
        <f>IF(MONTH(calls[[#This Row],[Date of Call]])&lt;=6,YEAR(calls[[#This Row],[Date of Call]]),YEAR(calls[[#This Row],[Date of Call]])+1)</f>
        <v>2024</v>
      </c>
      <c r="I605" t="str">
        <f>TEXT(calls[[#This Row],[Date of Call]],"DDDD")</f>
        <v>Saturday</v>
      </c>
      <c r="J605" t="str" cm="1">
        <f t="array" ref="J605">_xlfn.IFS(calls[[#This Row],[Duration]]&lt;=10,"Under 10 mins",calls[[#This Row],[Duration]]&lt;=30,"10 to 30 mins",calls[[#This Row],[Duration]]&lt;=60,"30 to 60 mins",calls[[#This Row],[Duration]]&lt;=120,"1 to 2 hours",TRUE,"More than 2 hours")</f>
        <v>30 to 60 mins</v>
      </c>
      <c r="K605">
        <f>ROUND(calls[[#This Row],[Satisfaction Rating]],0)</f>
        <v>5</v>
      </c>
    </row>
    <row r="606" spans="1:11" x14ac:dyDescent="0.3">
      <c r="A606" s="1" t="s">
        <v>634</v>
      </c>
      <c r="B606" s="1" t="s">
        <v>36</v>
      </c>
      <c r="C606" s="1">
        <v>72</v>
      </c>
      <c r="D606" s="2" t="s">
        <v>12</v>
      </c>
      <c r="E606" s="3">
        <v>45115</v>
      </c>
      <c r="F606" s="1">
        <v>76</v>
      </c>
      <c r="G606" s="1">
        <v>4.5</v>
      </c>
      <c r="H606" s="4">
        <f>IF(MONTH(calls[[#This Row],[Date of Call]])&lt;=6,YEAR(calls[[#This Row],[Date of Call]]),YEAR(calls[[#This Row],[Date of Call]])+1)</f>
        <v>2024</v>
      </c>
      <c r="I606" t="str">
        <f>TEXT(calls[[#This Row],[Date of Call]],"DDDD")</f>
        <v>Saturday</v>
      </c>
      <c r="J606" t="str" cm="1">
        <f t="array" ref="J606">_xlfn.IFS(calls[[#This Row],[Duration]]&lt;=10,"Under 10 mins",calls[[#This Row],[Duration]]&lt;=30,"10 to 30 mins",calls[[#This Row],[Duration]]&lt;=60,"30 to 60 mins",calls[[#This Row],[Duration]]&lt;=120,"1 to 2 hours",TRUE,"More than 2 hours")</f>
        <v>1 to 2 hours</v>
      </c>
      <c r="K606">
        <f>ROUND(calls[[#This Row],[Satisfaction Rating]],0)</f>
        <v>5</v>
      </c>
    </row>
    <row r="607" spans="1:11" x14ac:dyDescent="0.3">
      <c r="A607" s="4" t="s">
        <v>635</v>
      </c>
      <c r="B607" s="4" t="s">
        <v>14</v>
      </c>
      <c r="C607" s="4">
        <v>50</v>
      </c>
      <c r="D607" s="5" t="s">
        <v>12</v>
      </c>
      <c r="E607" s="6">
        <v>45115</v>
      </c>
      <c r="F607" s="4">
        <v>40</v>
      </c>
      <c r="G607" s="4">
        <v>5</v>
      </c>
      <c r="H607" s="4">
        <f>IF(MONTH(calls[[#This Row],[Date of Call]])&lt;=6,YEAR(calls[[#This Row],[Date of Call]]),YEAR(calls[[#This Row],[Date of Call]])+1)</f>
        <v>2024</v>
      </c>
      <c r="I607" t="str">
        <f>TEXT(calls[[#This Row],[Date of Call]],"DDDD")</f>
        <v>Saturday</v>
      </c>
      <c r="J607" t="str" cm="1">
        <f t="array" ref="J607">_xlfn.IFS(calls[[#This Row],[Duration]]&lt;=10,"Under 10 mins",calls[[#This Row],[Duration]]&lt;=30,"10 to 30 mins",calls[[#This Row],[Duration]]&lt;=60,"30 to 60 mins",calls[[#This Row],[Duration]]&lt;=120,"1 to 2 hours",TRUE,"More than 2 hours")</f>
        <v>30 to 60 mins</v>
      </c>
      <c r="K607">
        <f>ROUND(calls[[#This Row],[Satisfaction Rating]],0)</f>
        <v>5</v>
      </c>
    </row>
    <row r="608" spans="1:11" x14ac:dyDescent="0.3">
      <c r="A608" s="1" t="s">
        <v>636</v>
      </c>
      <c r="B608" s="1" t="s">
        <v>36</v>
      </c>
      <c r="C608" s="1">
        <v>52</v>
      </c>
      <c r="D608" s="2" t="s">
        <v>27</v>
      </c>
      <c r="E608" s="3">
        <v>45115</v>
      </c>
      <c r="F608" s="1">
        <v>42</v>
      </c>
      <c r="G608" s="1">
        <v>4.8</v>
      </c>
      <c r="H608" s="4">
        <f>IF(MONTH(calls[[#This Row],[Date of Call]])&lt;=6,YEAR(calls[[#This Row],[Date of Call]]),YEAR(calls[[#This Row],[Date of Call]])+1)</f>
        <v>2024</v>
      </c>
      <c r="I608" t="str">
        <f>TEXT(calls[[#This Row],[Date of Call]],"DDDD")</f>
        <v>Saturday</v>
      </c>
      <c r="J608" t="str" cm="1">
        <f t="array" ref="J608">_xlfn.IFS(calls[[#This Row],[Duration]]&lt;=10,"Under 10 mins",calls[[#This Row],[Duration]]&lt;=30,"10 to 30 mins",calls[[#This Row],[Duration]]&lt;=60,"30 to 60 mins",calls[[#This Row],[Duration]]&lt;=120,"1 to 2 hours",TRUE,"More than 2 hours")</f>
        <v>30 to 60 mins</v>
      </c>
      <c r="K608">
        <f>ROUND(calls[[#This Row],[Satisfaction Rating]],0)</f>
        <v>5</v>
      </c>
    </row>
    <row r="609" spans="1:11" x14ac:dyDescent="0.3">
      <c r="A609" s="4" t="s">
        <v>637</v>
      </c>
      <c r="B609" s="4" t="s">
        <v>16</v>
      </c>
      <c r="C609" s="4">
        <v>85</v>
      </c>
      <c r="D609" s="5" t="s">
        <v>31</v>
      </c>
      <c r="E609" s="6">
        <v>45116</v>
      </c>
      <c r="F609" s="4">
        <v>215</v>
      </c>
      <c r="G609" s="4">
        <v>3.5</v>
      </c>
      <c r="H609" s="4">
        <f>IF(MONTH(calls[[#This Row],[Date of Call]])&lt;=6,YEAR(calls[[#This Row],[Date of Call]]),YEAR(calls[[#This Row],[Date of Call]])+1)</f>
        <v>2024</v>
      </c>
      <c r="I609" t="str">
        <f>TEXT(calls[[#This Row],[Date of Call]],"DDDD")</f>
        <v>Sunday</v>
      </c>
      <c r="J609" t="str" cm="1">
        <f t="array" ref="J609">_xlfn.IFS(calls[[#This Row],[Duration]]&lt;=10,"Under 10 mins",calls[[#This Row],[Duration]]&lt;=30,"10 to 30 mins",calls[[#This Row],[Duration]]&lt;=60,"30 to 60 mins",calls[[#This Row],[Duration]]&lt;=120,"1 to 2 hours",TRUE,"More than 2 hours")</f>
        <v>1 to 2 hours</v>
      </c>
      <c r="K609">
        <f>ROUND(calls[[#This Row],[Satisfaction Rating]],0)</f>
        <v>4</v>
      </c>
    </row>
    <row r="610" spans="1:11" x14ac:dyDescent="0.3">
      <c r="A610" s="1" t="s">
        <v>638</v>
      </c>
      <c r="B610" s="1" t="s">
        <v>42</v>
      </c>
      <c r="C610" s="1">
        <v>98</v>
      </c>
      <c r="D610" s="2" t="s">
        <v>31</v>
      </c>
      <c r="E610" s="3">
        <v>45117</v>
      </c>
      <c r="F610" s="1">
        <v>130</v>
      </c>
      <c r="G610" s="1">
        <v>3.4</v>
      </c>
      <c r="H610" s="4">
        <f>IF(MONTH(calls[[#This Row],[Date of Call]])&lt;=6,YEAR(calls[[#This Row],[Date of Call]]),YEAR(calls[[#This Row],[Date of Call]])+1)</f>
        <v>2024</v>
      </c>
      <c r="I610" t="str">
        <f>TEXT(calls[[#This Row],[Date of Call]],"DDDD")</f>
        <v>Monday</v>
      </c>
      <c r="J610" t="str" cm="1">
        <f t="array" ref="J610">_xlfn.IFS(calls[[#This Row],[Duration]]&lt;=10,"Under 10 mins",calls[[#This Row],[Duration]]&lt;=30,"10 to 30 mins",calls[[#This Row],[Duration]]&lt;=60,"30 to 60 mins",calls[[#This Row],[Duration]]&lt;=120,"1 to 2 hours",TRUE,"More than 2 hours")</f>
        <v>1 to 2 hours</v>
      </c>
      <c r="K610">
        <f>ROUND(calls[[#This Row],[Satisfaction Rating]],0)</f>
        <v>3</v>
      </c>
    </row>
    <row r="611" spans="1:11" x14ac:dyDescent="0.3">
      <c r="A611" s="4" t="s">
        <v>639</v>
      </c>
      <c r="B611" s="4" t="s">
        <v>50</v>
      </c>
      <c r="C611" s="4">
        <v>52</v>
      </c>
      <c r="D611" s="5" t="s">
        <v>31</v>
      </c>
      <c r="E611" s="6">
        <v>45117</v>
      </c>
      <c r="F611" s="4">
        <v>190</v>
      </c>
      <c r="G611" s="4">
        <v>3.3</v>
      </c>
      <c r="H611" s="4">
        <f>IF(MONTH(calls[[#This Row],[Date of Call]])&lt;=6,YEAR(calls[[#This Row],[Date of Call]]),YEAR(calls[[#This Row],[Date of Call]])+1)</f>
        <v>2024</v>
      </c>
      <c r="I611" t="str">
        <f>TEXT(calls[[#This Row],[Date of Call]],"DDDD")</f>
        <v>Monday</v>
      </c>
      <c r="J611" t="str" cm="1">
        <f t="array" ref="J611">_xlfn.IFS(calls[[#This Row],[Duration]]&lt;=10,"Under 10 mins",calls[[#This Row],[Duration]]&lt;=30,"10 to 30 mins",calls[[#This Row],[Duration]]&lt;=60,"30 to 60 mins",calls[[#This Row],[Duration]]&lt;=120,"1 to 2 hours",TRUE,"More than 2 hours")</f>
        <v>30 to 60 mins</v>
      </c>
      <c r="K611">
        <f>ROUND(calls[[#This Row],[Satisfaction Rating]],0)</f>
        <v>3</v>
      </c>
    </row>
    <row r="612" spans="1:11" x14ac:dyDescent="0.3">
      <c r="A612" s="1" t="s">
        <v>640</v>
      </c>
      <c r="B612" s="1" t="s">
        <v>21</v>
      </c>
      <c r="C612" s="1">
        <v>154</v>
      </c>
      <c r="D612" s="2" t="s">
        <v>22</v>
      </c>
      <c r="E612" s="3">
        <v>45117</v>
      </c>
      <c r="F612" s="1">
        <v>164</v>
      </c>
      <c r="G612" s="1">
        <v>4.9000000000000004</v>
      </c>
      <c r="H612" s="4">
        <f>IF(MONTH(calls[[#This Row],[Date of Call]])&lt;=6,YEAR(calls[[#This Row],[Date of Call]]),YEAR(calls[[#This Row],[Date of Call]])+1)</f>
        <v>2024</v>
      </c>
      <c r="I612" t="str">
        <f>TEXT(calls[[#This Row],[Date of Call]],"DDDD")</f>
        <v>Monday</v>
      </c>
      <c r="J612" t="str" cm="1">
        <f t="array" ref="J612">_xlfn.IFS(calls[[#This Row],[Duration]]&lt;=10,"Under 10 mins",calls[[#This Row],[Duration]]&lt;=30,"10 to 30 mins",calls[[#This Row],[Duration]]&lt;=60,"30 to 60 mins",calls[[#This Row],[Duration]]&lt;=120,"1 to 2 hours",TRUE,"More than 2 hours")</f>
        <v>More than 2 hours</v>
      </c>
      <c r="K612">
        <f>ROUND(calls[[#This Row],[Satisfaction Rating]],0)</f>
        <v>5</v>
      </c>
    </row>
    <row r="613" spans="1:11" x14ac:dyDescent="0.3">
      <c r="A613" s="4" t="s">
        <v>641</v>
      </c>
      <c r="B613" s="4" t="s">
        <v>83</v>
      </c>
      <c r="C613" s="4">
        <v>131</v>
      </c>
      <c r="D613" s="5" t="s">
        <v>17</v>
      </c>
      <c r="E613" s="6">
        <v>45118</v>
      </c>
      <c r="F613" s="4">
        <v>76</v>
      </c>
      <c r="G613" s="4">
        <v>4.5</v>
      </c>
      <c r="H613" s="4">
        <f>IF(MONTH(calls[[#This Row],[Date of Call]])&lt;=6,YEAR(calls[[#This Row],[Date of Call]]),YEAR(calls[[#This Row],[Date of Call]])+1)</f>
        <v>2024</v>
      </c>
      <c r="I613" t="str">
        <f>TEXT(calls[[#This Row],[Date of Call]],"DDDD")</f>
        <v>Tuesday</v>
      </c>
      <c r="J613" t="str" cm="1">
        <f t="array" ref="J613">_xlfn.IFS(calls[[#This Row],[Duration]]&lt;=10,"Under 10 mins",calls[[#This Row],[Duration]]&lt;=30,"10 to 30 mins",calls[[#This Row],[Duration]]&lt;=60,"30 to 60 mins",calls[[#This Row],[Duration]]&lt;=120,"1 to 2 hours",TRUE,"More than 2 hours")</f>
        <v>More than 2 hours</v>
      </c>
      <c r="K613">
        <f>ROUND(calls[[#This Row],[Satisfaction Rating]],0)</f>
        <v>5</v>
      </c>
    </row>
    <row r="614" spans="1:11" x14ac:dyDescent="0.3">
      <c r="A614" s="1" t="s">
        <v>642</v>
      </c>
      <c r="B614" s="1" t="s">
        <v>16</v>
      </c>
      <c r="C614" s="1">
        <v>73</v>
      </c>
      <c r="D614" s="2" t="s">
        <v>17</v>
      </c>
      <c r="E614" s="3">
        <v>45119</v>
      </c>
      <c r="F614" s="1">
        <v>87</v>
      </c>
      <c r="G614" s="1">
        <v>4.8</v>
      </c>
      <c r="H614" s="4">
        <f>IF(MONTH(calls[[#This Row],[Date of Call]])&lt;=6,YEAR(calls[[#This Row],[Date of Call]]),YEAR(calls[[#This Row],[Date of Call]])+1)</f>
        <v>2024</v>
      </c>
      <c r="I614" t="str">
        <f>TEXT(calls[[#This Row],[Date of Call]],"DDDD")</f>
        <v>Wednesday</v>
      </c>
      <c r="J614" t="str" cm="1">
        <f t="array" ref="J614">_xlfn.IFS(calls[[#This Row],[Duration]]&lt;=10,"Under 10 mins",calls[[#This Row],[Duration]]&lt;=30,"10 to 30 mins",calls[[#This Row],[Duration]]&lt;=60,"30 to 60 mins",calls[[#This Row],[Duration]]&lt;=120,"1 to 2 hours",TRUE,"More than 2 hours")</f>
        <v>1 to 2 hours</v>
      </c>
      <c r="K614">
        <f>ROUND(calls[[#This Row],[Satisfaction Rating]],0)</f>
        <v>5</v>
      </c>
    </row>
    <row r="615" spans="1:11" x14ac:dyDescent="0.3">
      <c r="A615" s="4" t="s">
        <v>643</v>
      </c>
      <c r="B615" s="4" t="s">
        <v>34</v>
      </c>
      <c r="C615" s="4">
        <v>45</v>
      </c>
      <c r="D615" s="5" t="s">
        <v>31</v>
      </c>
      <c r="E615" s="6">
        <v>45119</v>
      </c>
      <c r="F615" s="4">
        <v>84</v>
      </c>
      <c r="G615" s="4">
        <v>4.8</v>
      </c>
      <c r="H615" s="4">
        <f>IF(MONTH(calls[[#This Row],[Date of Call]])&lt;=6,YEAR(calls[[#This Row],[Date of Call]]),YEAR(calls[[#This Row],[Date of Call]])+1)</f>
        <v>2024</v>
      </c>
      <c r="I615" t="str">
        <f>TEXT(calls[[#This Row],[Date of Call]],"DDDD")</f>
        <v>Wednesday</v>
      </c>
      <c r="J615" t="str" cm="1">
        <f t="array" ref="J615">_xlfn.IFS(calls[[#This Row],[Duration]]&lt;=10,"Under 10 mins",calls[[#This Row],[Duration]]&lt;=30,"10 to 30 mins",calls[[#This Row],[Duration]]&lt;=60,"30 to 60 mins",calls[[#This Row],[Duration]]&lt;=120,"1 to 2 hours",TRUE,"More than 2 hours")</f>
        <v>30 to 60 mins</v>
      </c>
      <c r="K615">
        <f>ROUND(calls[[#This Row],[Satisfaction Rating]],0)</f>
        <v>5</v>
      </c>
    </row>
    <row r="616" spans="1:11" x14ac:dyDescent="0.3">
      <c r="A616" s="1" t="s">
        <v>644</v>
      </c>
      <c r="B616" s="1" t="s">
        <v>45</v>
      </c>
      <c r="C616" s="1">
        <v>114</v>
      </c>
      <c r="D616" s="2" t="s">
        <v>27</v>
      </c>
      <c r="E616" s="3">
        <v>45119</v>
      </c>
      <c r="F616" s="1">
        <v>114</v>
      </c>
      <c r="G616" s="1">
        <v>3.9</v>
      </c>
      <c r="H616" s="4">
        <f>IF(MONTH(calls[[#This Row],[Date of Call]])&lt;=6,YEAR(calls[[#This Row],[Date of Call]]),YEAR(calls[[#This Row],[Date of Call]])+1)</f>
        <v>2024</v>
      </c>
      <c r="I616" t="str">
        <f>TEXT(calls[[#This Row],[Date of Call]],"DDDD")</f>
        <v>Wednesday</v>
      </c>
      <c r="J616" t="str" cm="1">
        <f t="array" ref="J616">_xlfn.IFS(calls[[#This Row],[Duration]]&lt;=10,"Under 10 mins",calls[[#This Row],[Duration]]&lt;=30,"10 to 30 mins",calls[[#This Row],[Duration]]&lt;=60,"30 to 60 mins",calls[[#This Row],[Duration]]&lt;=120,"1 to 2 hours",TRUE,"More than 2 hours")</f>
        <v>1 to 2 hours</v>
      </c>
      <c r="K616">
        <f>ROUND(calls[[#This Row],[Satisfaction Rating]],0)</f>
        <v>4</v>
      </c>
    </row>
    <row r="617" spans="1:11" x14ac:dyDescent="0.3">
      <c r="A617" s="4" t="s">
        <v>645</v>
      </c>
      <c r="B617" s="4" t="s">
        <v>42</v>
      </c>
      <c r="C617" s="4">
        <v>69</v>
      </c>
      <c r="D617" s="5" t="s">
        <v>17</v>
      </c>
      <c r="E617" s="6">
        <v>45120</v>
      </c>
      <c r="F617" s="4">
        <v>56</v>
      </c>
      <c r="G617" s="4">
        <v>3.9</v>
      </c>
      <c r="H617" s="4">
        <f>IF(MONTH(calls[[#This Row],[Date of Call]])&lt;=6,YEAR(calls[[#This Row],[Date of Call]]),YEAR(calls[[#This Row],[Date of Call]])+1)</f>
        <v>2024</v>
      </c>
      <c r="I617" t="str">
        <f>TEXT(calls[[#This Row],[Date of Call]],"DDDD")</f>
        <v>Thursday</v>
      </c>
      <c r="J617" t="str" cm="1">
        <f t="array" ref="J617">_xlfn.IFS(calls[[#This Row],[Duration]]&lt;=10,"Under 10 mins",calls[[#This Row],[Duration]]&lt;=30,"10 to 30 mins",calls[[#This Row],[Duration]]&lt;=60,"30 to 60 mins",calls[[#This Row],[Duration]]&lt;=120,"1 to 2 hours",TRUE,"More than 2 hours")</f>
        <v>1 to 2 hours</v>
      </c>
      <c r="K617">
        <f>ROUND(calls[[#This Row],[Satisfaction Rating]],0)</f>
        <v>4</v>
      </c>
    </row>
    <row r="618" spans="1:11" x14ac:dyDescent="0.3">
      <c r="A618" s="1" t="s">
        <v>646</v>
      </c>
      <c r="B618" s="1" t="s">
        <v>83</v>
      </c>
      <c r="C618" s="1">
        <v>33</v>
      </c>
      <c r="D618" s="2" t="s">
        <v>22</v>
      </c>
      <c r="E618" s="3">
        <v>45120</v>
      </c>
      <c r="F618" s="1">
        <v>27</v>
      </c>
      <c r="G618" s="1">
        <v>3.7</v>
      </c>
      <c r="H618" s="4">
        <f>IF(MONTH(calls[[#This Row],[Date of Call]])&lt;=6,YEAR(calls[[#This Row],[Date of Call]]),YEAR(calls[[#This Row],[Date of Call]])+1)</f>
        <v>2024</v>
      </c>
      <c r="I618" t="str">
        <f>TEXT(calls[[#This Row],[Date of Call]],"DDDD")</f>
        <v>Thursday</v>
      </c>
      <c r="J618" t="str" cm="1">
        <f t="array" ref="J618">_xlfn.IFS(calls[[#This Row],[Duration]]&lt;=10,"Under 10 mins",calls[[#This Row],[Duration]]&lt;=30,"10 to 30 mins",calls[[#This Row],[Duration]]&lt;=60,"30 to 60 mins",calls[[#This Row],[Duration]]&lt;=120,"1 to 2 hours",TRUE,"More than 2 hours")</f>
        <v>30 to 60 mins</v>
      </c>
      <c r="K618">
        <f>ROUND(calls[[#This Row],[Satisfaction Rating]],0)</f>
        <v>4</v>
      </c>
    </row>
    <row r="619" spans="1:11" x14ac:dyDescent="0.3">
      <c r="A619" s="4" t="s">
        <v>647</v>
      </c>
      <c r="B619" s="4" t="s">
        <v>14</v>
      </c>
      <c r="C619" s="4">
        <v>31</v>
      </c>
      <c r="D619" s="5" t="s">
        <v>12</v>
      </c>
      <c r="E619" s="6">
        <v>45121</v>
      </c>
      <c r="F619" s="4">
        <v>84</v>
      </c>
      <c r="G619" s="4">
        <v>4.8</v>
      </c>
      <c r="H619" s="4">
        <f>IF(MONTH(calls[[#This Row],[Date of Call]])&lt;=6,YEAR(calls[[#This Row],[Date of Call]]),YEAR(calls[[#This Row],[Date of Call]])+1)</f>
        <v>2024</v>
      </c>
      <c r="I619" t="str">
        <f>TEXT(calls[[#This Row],[Date of Call]],"DDDD")</f>
        <v>Friday</v>
      </c>
      <c r="J619" t="str" cm="1">
        <f t="array" ref="J619">_xlfn.IFS(calls[[#This Row],[Duration]]&lt;=10,"Under 10 mins",calls[[#This Row],[Duration]]&lt;=30,"10 to 30 mins",calls[[#This Row],[Duration]]&lt;=60,"30 to 60 mins",calls[[#This Row],[Duration]]&lt;=120,"1 to 2 hours",TRUE,"More than 2 hours")</f>
        <v>30 to 60 mins</v>
      </c>
      <c r="K619">
        <f>ROUND(calls[[#This Row],[Satisfaction Rating]],0)</f>
        <v>5</v>
      </c>
    </row>
    <row r="620" spans="1:11" x14ac:dyDescent="0.3">
      <c r="A620" s="1" t="s">
        <v>648</v>
      </c>
      <c r="B620" s="1" t="s">
        <v>34</v>
      </c>
      <c r="C620" s="1">
        <v>168</v>
      </c>
      <c r="D620" s="2" t="s">
        <v>22</v>
      </c>
      <c r="E620" s="3">
        <v>45121</v>
      </c>
      <c r="F620" s="1">
        <v>72</v>
      </c>
      <c r="G620" s="1">
        <v>3.5</v>
      </c>
      <c r="H620" s="4">
        <f>IF(MONTH(calls[[#This Row],[Date of Call]])&lt;=6,YEAR(calls[[#This Row],[Date of Call]]),YEAR(calls[[#This Row],[Date of Call]])+1)</f>
        <v>2024</v>
      </c>
      <c r="I620" t="str">
        <f>TEXT(calls[[#This Row],[Date of Call]],"DDDD")</f>
        <v>Friday</v>
      </c>
      <c r="J620" t="str" cm="1">
        <f t="array" ref="J620">_xlfn.IFS(calls[[#This Row],[Duration]]&lt;=10,"Under 10 mins",calls[[#This Row],[Duration]]&lt;=30,"10 to 30 mins",calls[[#This Row],[Duration]]&lt;=60,"30 to 60 mins",calls[[#This Row],[Duration]]&lt;=120,"1 to 2 hours",TRUE,"More than 2 hours")</f>
        <v>More than 2 hours</v>
      </c>
      <c r="K620">
        <f>ROUND(calls[[#This Row],[Satisfaction Rating]],0)</f>
        <v>4</v>
      </c>
    </row>
    <row r="621" spans="1:11" x14ac:dyDescent="0.3">
      <c r="A621" s="4" t="s">
        <v>649</v>
      </c>
      <c r="B621" s="4" t="s">
        <v>16</v>
      </c>
      <c r="C621" s="4">
        <v>111</v>
      </c>
      <c r="D621" s="5" t="s">
        <v>27</v>
      </c>
      <c r="E621" s="6">
        <v>45122</v>
      </c>
      <c r="F621" s="4">
        <v>126</v>
      </c>
      <c r="G621" s="4">
        <v>4.2</v>
      </c>
      <c r="H621" s="4">
        <f>IF(MONTH(calls[[#This Row],[Date of Call]])&lt;=6,YEAR(calls[[#This Row],[Date of Call]]),YEAR(calls[[#This Row],[Date of Call]])+1)</f>
        <v>2024</v>
      </c>
      <c r="I621" t="str">
        <f>TEXT(calls[[#This Row],[Date of Call]],"DDDD")</f>
        <v>Saturday</v>
      </c>
      <c r="J621" t="str" cm="1">
        <f t="array" ref="J621">_xlfn.IFS(calls[[#This Row],[Duration]]&lt;=10,"Under 10 mins",calls[[#This Row],[Duration]]&lt;=30,"10 to 30 mins",calls[[#This Row],[Duration]]&lt;=60,"30 to 60 mins",calls[[#This Row],[Duration]]&lt;=120,"1 to 2 hours",TRUE,"More than 2 hours")</f>
        <v>1 to 2 hours</v>
      </c>
      <c r="K621">
        <f>ROUND(calls[[#This Row],[Satisfaction Rating]],0)</f>
        <v>4</v>
      </c>
    </row>
    <row r="622" spans="1:11" x14ac:dyDescent="0.3">
      <c r="A622" s="1" t="s">
        <v>650</v>
      </c>
      <c r="B622" s="1" t="s">
        <v>14</v>
      </c>
      <c r="C622" s="1">
        <v>80</v>
      </c>
      <c r="D622" s="2" t="s">
        <v>22</v>
      </c>
      <c r="E622" s="3">
        <v>45123</v>
      </c>
      <c r="F622" s="1">
        <v>88</v>
      </c>
      <c r="G622" s="1">
        <v>4.9000000000000004</v>
      </c>
      <c r="H622" s="4">
        <f>IF(MONTH(calls[[#This Row],[Date of Call]])&lt;=6,YEAR(calls[[#This Row],[Date of Call]]),YEAR(calls[[#This Row],[Date of Call]])+1)</f>
        <v>2024</v>
      </c>
      <c r="I622" t="str">
        <f>TEXT(calls[[#This Row],[Date of Call]],"DDDD")</f>
        <v>Sunday</v>
      </c>
      <c r="J622" t="str" cm="1">
        <f t="array" ref="J622">_xlfn.IFS(calls[[#This Row],[Duration]]&lt;=10,"Under 10 mins",calls[[#This Row],[Duration]]&lt;=30,"10 to 30 mins",calls[[#This Row],[Duration]]&lt;=60,"30 to 60 mins",calls[[#This Row],[Duration]]&lt;=120,"1 to 2 hours",TRUE,"More than 2 hours")</f>
        <v>1 to 2 hours</v>
      </c>
      <c r="K622">
        <f>ROUND(calls[[#This Row],[Satisfaction Rating]],0)</f>
        <v>5</v>
      </c>
    </row>
    <row r="623" spans="1:11" x14ac:dyDescent="0.3">
      <c r="A623" s="4" t="s">
        <v>651</v>
      </c>
      <c r="B623" s="4" t="s">
        <v>11</v>
      </c>
      <c r="C623" s="4">
        <v>37</v>
      </c>
      <c r="D623" s="5" t="s">
        <v>22</v>
      </c>
      <c r="E623" s="6">
        <v>45123</v>
      </c>
      <c r="F623" s="4">
        <v>124</v>
      </c>
      <c r="G623" s="4">
        <v>4.5999999999999996</v>
      </c>
      <c r="H623" s="4">
        <f>IF(MONTH(calls[[#This Row],[Date of Call]])&lt;=6,YEAR(calls[[#This Row],[Date of Call]]),YEAR(calls[[#This Row],[Date of Call]])+1)</f>
        <v>2024</v>
      </c>
      <c r="I623" t="str">
        <f>TEXT(calls[[#This Row],[Date of Call]],"DDDD")</f>
        <v>Sunday</v>
      </c>
      <c r="J623" t="str" cm="1">
        <f t="array" ref="J623">_xlfn.IFS(calls[[#This Row],[Duration]]&lt;=10,"Under 10 mins",calls[[#This Row],[Duration]]&lt;=30,"10 to 30 mins",calls[[#This Row],[Duration]]&lt;=60,"30 to 60 mins",calls[[#This Row],[Duration]]&lt;=120,"1 to 2 hours",TRUE,"More than 2 hours")</f>
        <v>30 to 60 mins</v>
      </c>
      <c r="K623">
        <f>ROUND(calls[[#This Row],[Satisfaction Rating]],0)</f>
        <v>5</v>
      </c>
    </row>
    <row r="624" spans="1:11" x14ac:dyDescent="0.3">
      <c r="A624" s="1" t="s">
        <v>652</v>
      </c>
      <c r="B624" s="1" t="s">
        <v>63</v>
      </c>
      <c r="C624" s="1">
        <v>137</v>
      </c>
      <c r="D624" s="2" t="s">
        <v>22</v>
      </c>
      <c r="E624" s="3">
        <v>45124</v>
      </c>
      <c r="F624" s="1">
        <v>84</v>
      </c>
      <c r="G624" s="1">
        <v>2.6</v>
      </c>
      <c r="H624" s="4">
        <f>IF(MONTH(calls[[#This Row],[Date of Call]])&lt;=6,YEAR(calls[[#This Row],[Date of Call]]),YEAR(calls[[#This Row],[Date of Call]])+1)</f>
        <v>2024</v>
      </c>
      <c r="I624" t="str">
        <f>TEXT(calls[[#This Row],[Date of Call]],"DDDD")</f>
        <v>Monday</v>
      </c>
      <c r="J624" t="str" cm="1">
        <f t="array" ref="J624">_xlfn.IFS(calls[[#This Row],[Duration]]&lt;=10,"Under 10 mins",calls[[#This Row],[Duration]]&lt;=30,"10 to 30 mins",calls[[#This Row],[Duration]]&lt;=60,"30 to 60 mins",calls[[#This Row],[Duration]]&lt;=120,"1 to 2 hours",TRUE,"More than 2 hours")</f>
        <v>More than 2 hours</v>
      </c>
      <c r="K624">
        <f>ROUND(calls[[#This Row],[Satisfaction Rating]],0)</f>
        <v>3</v>
      </c>
    </row>
    <row r="625" spans="1:11" x14ac:dyDescent="0.3">
      <c r="A625" s="4" t="s">
        <v>653</v>
      </c>
      <c r="B625" s="4" t="s">
        <v>42</v>
      </c>
      <c r="C625" s="4">
        <v>123</v>
      </c>
      <c r="D625" s="5" t="s">
        <v>27</v>
      </c>
      <c r="E625" s="6">
        <v>45124</v>
      </c>
      <c r="F625" s="4">
        <v>80</v>
      </c>
      <c r="G625" s="4">
        <v>2.7</v>
      </c>
      <c r="H625" s="4">
        <f>IF(MONTH(calls[[#This Row],[Date of Call]])&lt;=6,YEAR(calls[[#This Row],[Date of Call]]),YEAR(calls[[#This Row],[Date of Call]])+1)</f>
        <v>2024</v>
      </c>
      <c r="I625" t="str">
        <f>TEXT(calls[[#This Row],[Date of Call]],"DDDD")</f>
        <v>Monday</v>
      </c>
      <c r="J625" t="str" cm="1">
        <f t="array" ref="J625">_xlfn.IFS(calls[[#This Row],[Duration]]&lt;=10,"Under 10 mins",calls[[#This Row],[Duration]]&lt;=30,"10 to 30 mins",calls[[#This Row],[Duration]]&lt;=60,"30 to 60 mins",calls[[#This Row],[Duration]]&lt;=120,"1 to 2 hours",TRUE,"More than 2 hours")</f>
        <v>More than 2 hours</v>
      </c>
      <c r="K625">
        <f>ROUND(calls[[#This Row],[Satisfaction Rating]],0)</f>
        <v>3</v>
      </c>
    </row>
    <row r="626" spans="1:11" x14ac:dyDescent="0.3">
      <c r="A626" s="1" t="s">
        <v>654</v>
      </c>
      <c r="B626" s="1" t="s">
        <v>53</v>
      </c>
      <c r="C626" s="1">
        <v>105</v>
      </c>
      <c r="D626" s="2" t="s">
        <v>27</v>
      </c>
      <c r="E626" s="3">
        <v>45125</v>
      </c>
      <c r="F626" s="1">
        <v>176</v>
      </c>
      <c r="G626" s="1">
        <v>4.7</v>
      </c>
      <c r="H626" s="4">
        <f>IF(MONTH(calls[[#This Row],[Date of Call]])&lt;=6,YEAR(calls[[#This Row],[Date of Call]]),YEAR(calls[[#This Row],[Date of Call]])+1)</f>
        <v>2024</v>
      </c>
      <c r="I626" t="str">
        <f>TEXT(calls[[#This Row],[Date of Call]],"DDDD")</f>
        <v>Tuesday</v>
      </c>
      <c r="J626" t="str" cm="1">
        <f t="array" ref="J626">_xlfn.IFS(calls[[#This Row],[Duration]]&lt;=10,"Under 10 mins",calls[[#This Row],[Duration]]&lt;=30,"10 to 30 mins",calls[[#This Row],[Duration]]&lt;=60,"30 to 60 mins",calls[[#This Row],[Duration]]&lt;=120,"1 to 2 hours",TRUE,"More than 2 hours")</f>
        <v>1 to 2 hours</v>
      </c>
      <c r="K626">
        <f>ROUND(calls[[#This Row],[Satisfaction Rating]],0)</f>
        <v>5</v>
      </c>
    </row>
    <row r="627" spans="1:11" x14ac:dyDescent="0.3">
      <c r="A627" s="4" t="s">
        <v>655</v>
      </c>
      <c r="B627" s="4" t="s">
        <v>11</v>
      </c>
      <c r="C627" s="4">
        <v>76</v>
      </c>
      <c r="D627" s="5" t="s">
        <v>31</v>
      </c>
      <c r="E627" s="6">
        <v>45126</v>
      </c>
      <c r="F627" s="4">
        <v>84</v>
      </c>
      <c r="G627" s="4">
        <v>3.9</v>
      </c>
      <c r="H627" s="4">
        <f>IF(MONTH(calls[[#This Row],[Date of Call]])&lt;=6,YEAR(calls[[#This Row],[Date of Call]]),YEAR(calls[[#This Row],[Date of Call]])+1)</f>
        <v>2024</v>
      </c>
      <c r="I627" t="str">
        <f>TEXT(calls[[#This Row],[Date of Call]],"DDDD")</f>
        <v>Wednesday</v>
      </c>
      <c r="J627" t="str" cm="1">
        <f t="array" ref="J627">_xlfn.IFS(calls[[#This Row],[Duration]]&lt;=10,"Under 10 mins",calls[[#This Row],[Duration]]&lt;=30,"10 to 30 mins",calls[[#This Row],[Duration]]&lt;=60,"30 to 60 mins",calls[[#This Row],[Duration]]&lt;=120,"1 to 2 hours",TRUE,"More than 2 hours")</f>
        <v>1 to 2 hours</v>
      </c>
      <c r="K627">
        <f>ROUND(calls[[#This Row],[Satisfaction Rating]],0)</f>
        <v>4</v>
      </c>
    </row>
    <row r="628" spans="1:11" x14ac:dyDescent="0.3">
      <c r="A628" s="1" t="s">
        <v>656</v>
      </c>
      <c r="B628" s="1" t="s">
        <v>14</v>
      </c>
      <c r="C628" s="1">
        <v>144</v>
      </c>
      <c r="D628" s="2" t="s">
        <v>31</v>
      </c>
      <c r="E628" s="3">
        <v>45126</v>
      </c>
      <c r="F628" s="1">
        <v>164</v>
      </c>
      <c r="G628" s="1">
        <v>2.8</v>
      </c>
      <c r="H628" s="4">
        <f>IF(MONTH(calls[[#This Row],[Date of Call]])&lt;=6,YEAR(calls[[#This Row],[Date of Call]]),YEAR(calls[[#This Row],[Date of Call]])+1)</f>
        <v>2024</v>
      </c>
      <c r="I628" t="str">
        <f>TEXT(calls[[#This Row],[Date of Call]],"DDDD")</f>
        <v>Wednesday</v>
      </c>
      <c r="J628" t="str" cm="1">
        <f t="array" ref="J628">_xlfn.IFS(calls[[#This Row],[Duration]]&lt;=10,"Under 10 mins",calls[[#This Row],[Duration]]&lt;=30,"10 to 30 mins",calls[[#This Row],[Duration]]&lt;=60,"30 to 60 mins",calls[[#This Row],[Duration]]&lt;=120,"1 to 2 hours",TRUE,"More than 2 hours")</f>
        <v>More than 2 hours</v>
      </c>
      <c r="K628">
        <f>ROUND(calls[[#This Row],[Satisfaction Rating]],0)</f>
        <v>3</v>
      </c>
    </row>
    <row r="629" spans="1:11" x14ac:dyDescent="0.3">
      <c r="A629" s="4" t="s">
        <v>657</v>
      </c>
      <c r="B629" s="4" t="s">
        <v>83</v>
      </c>
      <c r="C629" s="4">
        <v>109</v>
      </c>
      <c r="D629" s="5" t="s">
        <v>12</v>
      </c>
      <c r="E629" s="6">
        <v>45126</v>
      </c>
      <c r="F629" s="4">
        <v>132</v>
      </c>
      <c r="G629" s="4">
        <v>3.1</v>
      </c>
      <c r="H629" s="4">
        <f>IF(MONTH(calls[[#This Row],[Date of Call]])&lt;=6,YEAR(calls[[#This Row],[Date of Call]]),YEAR(calls[[#This Row],[Date of Call]])+1)</f>
        <v>2024</v>
      </c>
      <c r="I629" t="str">
        <f>TEXT(calls[[#This Row],[Date of Call]],"DDDD")</f>
        <v>Wednesday</v>
      </c>
      <c r="J629" t="str" cm="1">
        <f t="array" ref="J629">_xlfn.IFS(calls[[#This Row],[Duration]]&lt;=10,"Under 10 mins",calls[[#This Row],[Duration]]&lt;=30,"10 to 30 mins",calls[[#This Row],[Duration]]&lt;=60,"30 to 60 mins",calls[[#This Row],[Duration]]&lt;=120,"1 to 2 hours",TRUE,"More than 2 hours")</f>
        <v>1 to 2 hours</v>
      </c>
      <c r="K629">
        <f>ROUND(calls[[#This Row],[Satisfaction Rating]],0)</f>
        <v>3</v>
      </c>
    </row>
    <row r="630" spans="1:11" x14ac:dyDescent="0.3">
      <c r="A630" s="1" t="s">
        <v>658</v>
      </c>
      <c r="B630" s="1" t="s">
        <v>42</v>
      </c>
      <c r="C630" s="1">
        <v>172</v>
      </c>
      <c r="D630" s="2" t="s">
        <v>22</v>
      </c>
      <c r="E630" s="3">
        <v>45127</v>
      </c>
      <c r="F630" s="1">
        <v>27</v>
      </c>
      <c r="G630" s="1">
        <v>4.2</v>
      </c>
      <c r="H630" s="4">
        <f>IF(MONTH(calls[[#This Row],[Date of Call]])&lt;=6,YEAR(calls[[#This Row],[Date of Call]]),YEAR(calls[[#This Row],[Date of Call]])+1)</f>
        <v>2024</v>
      </c>
      <c r="I630" t="str">
        <f>TEXT(calls[[#This Row],[Date of Call]],"DDDD")</f>
        <v>Thursday</v>
      </c>
      <c r="J630" t="str" cm="1">
        <f t="array" ref="J630">_xlfn.IFS(calls[[#This Row],[Duration]]&lt;=10,"Under 10 mins",calls[[#This Row],[Duration]]&lt;=30,"10 to 30 mins",calls[[#This Row],[Duration]]&lt;=60,"30 to 60 mins",calls[[#This Row],[Duration]]&lt;=120,"1 to 2 hours",TRUE,"More than 2 hours")</f>
        <v>More than 2 hours</v>
      </c>
      <c r="K630">
        <f>ROUND(calls[[#This Row],[Satisfaction Rating]],0)</f>
        <v>4</v>
      </c>
    </row>
    <row r="631" spans="1:11" x14ac:dyDescent="0.3">
      <c r="A631" s="4" t="s">
        <v>659</v>
      </c>
      <c r="B631" s="4" t="s">
        <v>14</v>
      </c>
      <c r="C631" s="4">
        <v>56</v>
      </c>
      <c r="D631" s="5" t="s">
        <v>27</v>
      </c>
      <c r="E631" s="6">
        <v>45127</v>
      </c>
      <c r="F631" s="4">
        <v>27</v>
      </c>
      <c r="G631" s="4">
        <v>4.3</v>
      </c>
      <c r="H631" s="4">
        <f>IF(MONTH(calls[[#This Row],[Date of Call]])&lt;=6,YEAR(calls[[#This Row],[Date of Call]]),YEAR(calls[[#This Row],[Date of Call]])+1)</f>
        <v>2024</v>
      </c>
      <c r="I631" t="str">
        <f>TEXT(calls[[#This Row],[Date of Call]],"DDDD")</f>
        <v>Thursday</v>
      </c>
      <c r="J631" t="str" cm="1">
        <f t="array" ref="J631">_xlfn.IFS(calls[[#This Row],[Duration]]&lt;=10,"Under 10 mins",calls[[#This Row],[Duration]]&lt;=30,"10 to 30 mins",calls[[#This Row],[Duration]]&lt;=60,"30 to 60 mins",calls[[#This Row],[Duration]]&lt;=120,"1 to 2 hours",TRUE,"More than 2 hours")</f>
        <v>30 to 60 mins</v>
      </c>
      <c r="K631">
        <f>ROUND(calls[[#This Row],[Satisfaction Rating]],0)</f>
        <v>4</v>
      </c>
    </row>
    <row r="632" spans="1:11" x14ac:dyDescent="0.3">
      <c r="A632" s="1" t="s">
        <v>660</v>
      </c>
      <c r="B632" s="1" t="s">
        <v>14</v>
      </c>
      <c r="C632" s="1">
        <v>121</v>
      </c>
      <c r="D632" s="2" t="s">
        <v>17</v>
      </c>
      <c r="E632" s="3">
        <v>45127</v>
      </c>
      <c r="F632" s="1">
        <v>20</v>
      </c>
      <c r="G632" s="1">
        <v>2.7</v>
      </c>
      <c r="H632" s="4">
        <f>IF(MONTH(calls[[#This Row],[Date of Call]])&lt;=6,YEAR(calls[[#This Row],[Date of Call]]),YEAR(calls[[#This Row],[Date of Call]])+1)</f>
        <v>2024</v>
      </c>
      <c r="I632" t="str">
        <f>TEXT(calls[[#This Row],[Date of Call]],"DDDD")</f>
        <v>Thursday</v>
      </c>
      <c r="J632" t="str" cm="1">
        <f t="array" ref="J632">_xlfn.IFS(calls[[#This Row],[Duration]]&lt;=10,"Under 10 mins",calls[[#This Row],[Duration]]&lt;=30,"10 to 30 mins",calls[[#This Row],[Duration]]&lt;=60,"30 to 60 mins",calls[[#This Row],[Duration]]&lt;=120,"1 to 2 hours",TRUE,"More than 2 hours")</f>
        <v>More than 2 hours</v>
      </c>
      <c r="K632">
        <f>ROUND(calls[[#This Row],[Satisfaction Rating]],0)</f>
        <v>3</v>
      </c>
    </row>
    <row r="633" spans="1:11" x14ac:dyDescent="0.3">
      <c r="A633" s="4" t="s">
        <v>661</v>
      </c>
      <c r="B633" s="4" t="s">
        <v>42</v>
      </c>
      <c r="C633" s="4">
        <v>41</v>
      </c>
      <c r="D633" s="5" t="s">
        <v>27</v>
      </c>
      <c r="E633" s="6">
        <v>45128</v>
      </c>
      <c r="F633" s="4">
        <v>112</v>
      </c>
      <c r="G633" s="4">
        <v>2.2999999999999998</v>
      </c>
      <c r="H633" s="4">
        <f>IF(MONTH(calls[[#This Row],[Date of Call]])&lt;=6,YEAR(calls[[#This Row],[Date of Call]]),YEAR(calls[[#This Row],[Date of Call]])+1)</f>
        <v>2024</v>
      </c>
      <c r="I633" t="str">
        <f>TEXT(calls[[#This Row],[Date of Call]],"DDDD")</f>
        <v>Friday</v>
      </c>
      <c r="J633" t="str" cm="1">
        <f t="array" ref="J633">_xlfn.IFS(calls[[#This Row],[Duration]]&lt;=10,"Under 10 mins",calls[[#This Row],[Duration]]&lt;=30,"10 to 30 mins",calls[[#This Row],[Duration]]&lt;=60,"30 to 60 mins",calls[[#This Row],[Duration]]&lt;=120,"1 to 2 hours",TRUE,"More than 2 hours")</f>
        <v>30 to 60 mins</v>
      </c>
      <c r="K633">
        <f>ROUND(calls[[#This Row],[Satisfaction Rating]],0)</f>
        <v>2</v>
      </c>
    </row>
    <row r="634" spans="1:11" x14ac:dyDescent="0.3">
      <c r="A634" s="1" t="s">
        <v>662</v>
      </c>
      <c r="B634" s="1" t="s">
        <v>19</v>
      </c>
      <c r="C634" s="1">
        <v>60</v>
      </c>
      <c r="D634" s="2" t="s">
        <v>22</v>
      </c>
      <c r="E634" s="3">
        <v>45128</v>
      </c>
      <c r="F634" s="1">
        <v>60</v>
      </c>
      <c r="G634" s="1">
        <v>2.2999999999999998</v>
      </c>
      <c r="H634" s="4">
        <f>IF(MONTH(calls[[#This Row],[Date of Call]])&lt;=6,YEAR(calls[[#This Row],[Date of Call]]),YEAR(calls[[#This Row],[Date of Call]])+1)</f>
        <v>2024</v>
      </c>
      <c r="I634" t="str">
        <f>TEXT(calls[[#This Row],[Date of Call]],"DDDD")</f>
        <v>Friday</v>
      </c>
      <c r="J634" t="str" cm="1">
        <f t="array" ref="J634">_xlfn.IFS(calls[[#This Row],[Duration]]&lt;=10,"Under 10 mins",calls[[#This Row],[Duration]]&lt;=30,"10 to 30 mins",calls[[#This Row],[Duration]]&lt;=60,"30 to 60 mins",calls[[#This Row],[Duration]]&lt;=120,"1 to 2 hours",TRUE,"More than 2 hours")</f>
        <v>30 to 60 mins</v>
      </c>
      <c r="K634">
        <f>ROUND(calls[[#This Row],[Satisfaction Rating]],0)</f>
        <v>2</v>
      </c>
    </row>
    <row r="635" spans="1:11" x14ac:dyDescent="0.3">
      <c r="A635" s="4" t="s">
        <v>663</v>
      </c>
      <c r="B635" s="4" t="s">
        <v>19</v>
      </c>
      <c r="C635" s="4">
        <v>144</v>
      </c>
      <c r="D635" s="5" t="s">
        <v>22</v>
      </c>
      <c r="E635" s="6">
        <v>45129</v>
      </c>
      <c r="F635" s="4">
        <v>102</v>
      </c>
      <c r="G635" s="4">
        <v>2.9</v>
      </c>
      <c r="H635" s="4">
        <f>IF(MONTH(calls[[#This Row],[Date of Call]])&lt;=6,YEAR(calls[[#This Row],[Date of Call]]),YEAR(calls[[#This Row],[Date of Call]])+1)</f>
        <v>2024</v>
      </c>
      <c r="I635" t="str">
        <f>TEXT(calls[[#This Row],[Date of Call]],"DDDD")</f>
        <v>Saturday</v>
      </c>
      <c r="J635" t="str" cm="1">
        <f t="array" ref="J635">_xlfn.IFS(calls[[#This Row],[Duration]]&lt;=10,"Under 10 mins",calls[[#This Row],[Duration]]&lt;=30,"10 to 30 mins",calls[[#This Row],[Duration]]&lt;=60,"30 to 60 mins",calls[[#This Row],[Duration]]&lt;=120,"1 to 2 hours",TRUE,"More than 2 hours")</f>
        <v>More than 2 hours</v>
      </c>
      <c r="K635">
        <f>ROUND(calls[[#This Row],[Satisfaction Rating]],0)</f>
        <v>3</v>
      </c>
    </row>
    <row r="636" spans="1:11" x14ac:dyDescent="0.3">
      <c r="A636" s="1" t="s">
        <v>664</v>
      </c>
      <c r="B636" s="1" t="s">
        <v>21</v>
      </c>
      <c r="C636" s="1">
        <v>67</v>
      </c>
      <c r="D636" s="2" t="s">
        <v>22</v>
      </c>
      <c r="E636" s="3">
        <v>45129</v>
      </c>
      <c r="F636" s="1">
        <v>38</v>
      </c>
      <c r="G636" s="1">
        <v>4.2</v>
      </c>
      <c r="H636" s="4">
        <f>IF(MONTH(calls[[#This Row],[Date of Call]])&lt;=6,YEAR(calls[[#This Row],[Date of Call]]),YEAR(calls[[#This Row],[Date of Call]])+1)</f>
        <v>2024</v>
      </c>
      <c r="I636" t="str">
        <f>TEXT(calls[[#This Row],[Date of Call]],"DDDD")</f>
        <v>Saturday</v>
      </c>
      <c r="J636" t="str" cm="1">
        <f t="array" ref="J636">_xlfn.IFS(calls[[#This Row],[Duration]]&lt;=10,"Under 10 mins",calls[[#This Row],[Duration]]&lt;=30,"10 to 30 mins",calls[[#This Row],[Duration]]&lt;=60,"30 to 60 mins",calls[[#This Row],[Duration]]&lt;=120,"1 to 2 hours",TRUE,"More than 2 hours")</f>
        <v>1 to 2 hours</v>
      </c>
      <c r="K636">
        <f>ROUND(calls[[#This Row],[Satisfaction Rating]],0)</f>
        <v>4</v>
      </c>
    </row>
    <row r="637" spans="1:11" x14ac:dyDescent="0.3">
      <c r="A637" s="4" t="s">
        <v>665</v>
      </c>
      <c r="B637" s="4" t="s">
        <v>42</v>
      </c>
      <c r="C637" s="4">
        <v>162</v>
      </c>
      <c r="D637" s="5" t="s">
        <v>12</v>
      </c>
      <c r="E637" s="6">
        <v>45129</v>
      </c>
      <c r="F637" s="4">
        <v>82</v>
      </c>
      <c r="G637" s="4">
        <v>4.5999999999999996</v>
      </c>
      <c r="H637" s="4">
        <f>IF(MONTH(calls[[#This Row],[Date of Call]])&lt;=6,YEAR(calls[[#This Row],[Date of Call]]),YEAR(calls[[#This Row],[Date of Call]])+1)</f>
        <v>2024</v>
      </c>
      <c r="I637" t="str">
        <f>TEXT(calls[[#This Row],[Date of Call]],"DDDD")</f>
        <v>Saturday</v>
      </c>
      <c r="J637" t="str" cm="1">
        <f t="array" ref="J637">_xlfn.IFS(calls[[#This Row],[Duration]]&lt;=10,"Under 10 mins",calls[[#This Row],[Duration]]&lt;=30,"10 to 30 mins",calls[[#This Row],[Duration]]&lt;=60,"30 to 60 mins",calls[[#This Row],[Duration]]&lt;=120,"1 to 2 hours",TRUE,"More than 2 hours")</f>
        <v>More than 2 hours</v>
      </c>
      <c r="K637">
        <f>ROUND(calls[[#This Row],[Satisfaction Rating]],0)</f>
        <v>5</v>
      </c>
    </row>
    <row r="638" spans="1:11" x14ac:dyDescent="0.3">
      <c r="A638" s="1" t="s">
        <v>666</v>
      </c>
      <c r="B638" s="1" t="s">
        <v>19</v>
      </c>
      <c r="C638" s="1">
        <v>87</v>
      </c>
      <c r="D638" s="2" t="s">
        <v>17</v>
      </c>
      <c r="E638" s="3">
        <v>45132</v>
      </c>
      <c r="F638" s="1">
        <v>125</v>
      </c>
      <c r="G638" s="1">
        <v>4.5</v>
      </c>
      <c r="H638" s="4">
        <f>IF(MONTH(calls[[#This Row],[Date of Call]])&lt;=6,YEAR(calls[[#This Row],[Date of Call]]),YEAR(calls[[#This Row],[Date of Call]])+1)</f>
        <v>2024</v>
      </c>
      <c r="I638" t="str">
        <f>TEXT(calls[[#This Row],[Date of Call]],"DDDD")</f>
        <v>Tuesday</v>
      </c>
      <c r="J638" t="str" cm="1">
        <f t="array" ref="J638">_xlfn.IFS(calls[[#This Row],[Duration]]&lt;=10,"Under 10 mins",calls[[#This Row],[Duration]]&lt;=30,"10 to 30 mins",calls[[#This Row],[Duration]]&lt;=60,"30 to 60 mins",calls[[#This Row],[Duration]]&lt;=120,"1 to 2 hours",TRUE,"More than 2 hours")</f>
        <v>1 to 2 hours</v>
      </c>
      <c r="K638">
        <f>ROUND(calls[[#This Row],[Satisfaction Rating]],0)</f>
        <v>5</v>
      </c>
    </row>
    <row r="639" spans="1:11" x14ac:dyDescent="0.3">
      <c r="A639" s="4" t="s">
        <v>667</v>
      </c>
      <c r="B639" s="4" t="s">
        <v>50</v>
      </c>
      <c r="C639" s="4">
        <v>10</v>
      </c>
      <c r="D639" s="5" t="s">
        <v>31</v>
      </c>
      <c r="E639" s="6">
        <v>45133</v>
      </c>
      <c r="F639" s="4">
        <v>72</v>
      </c>
      <c r="G639" s="4">
        <v>3.7</v>
      </c>
      <c r="H639" s="4">
        <f>IF(MONTH(calls[[#This Row],[Date of Call]])&lt;=6,YEAR(calls[[#This Row],[Date of Call]]),YEAR(calls[[#This Row],[Date of Call]])+1)</f>
        <v>2024</v>
      </c>
      <c r="I639" t="str">
        <f>TEXT(calls[[#This Row],[Date of Call]],"DDDD")</f>
        <v>Wednesday</v>
      </c>
      <c r="J639" t="str" cm="1">
        <f t="array" ref="J639">_xlfn.IFS(calls[[#This Row],[Duration]]&lt;=10,"Under 10 mins",calls[[#This Row],[Duration]]&lt;=30,"10 to 30 mins",calls[[#This Row],[Duration]]&lt;=60,"30 to 60 mins",calls[[#This Row],[Duration]]&lt;=120,"1 to 2 hours",TRUE,"More than 2 hours")</f>
        <v>Under 10 mins</v>
      </c>
      <c r="K639">
        <f>ROUND(calls[[#This Row],[Satisfaction Rating]],0)</f>
        <v>4</v>
      </c>
    </row>
    <row r="640" spans="1:11" x14ac:dyDescent="0.3">
      <c r="A640" s="1" t="s">
        <v>668</v>
      </c>
      <c r="B640" s="1" t="s">
        <v>14</v>
      </c>
      <c r="C640" s="1">
        <v>138</v>
      </c>
      <c r="D640" s="2" t="s">
        <v>31</v>
      </c>
      <c r="E640" s="3">
        <v>45133</v>
      </c>
      <c r="F640" s="1">
        <v>195</v>
      </c>
      <c r="G640" s="1">
        <v>4.0999999999999996</v>
      </c>
      <c r="H640" s="4">
        <f>IF(MONTH(calls[[#This Row],[Date of Call]])&lt;=6,YEAR(calls[[#This Row],[Date of Call]]),YEAR(calls[[#This Row],[Date of Call]])+1)</f>
        <v>2024</v>
      </c>
      <c r="I640" t="str">
        <f>TEXT(calls[[#This Row],[Date of Call]],"DDDD")</f>
        <v>Wednesday</v>
      </c>
      <c r="J640" t="str" cm="1">
        <f t="array" ref="J640">_xlfn.IFS(calls[[#This Row],[Duration]]&lt;=10,"Under 10 mins",calls[[#This Row],[Duration]]&lt;=30,"10 to 30 mins",calls[[#This Row],[Duration]]&lt;=60,"30 to 60 mins",calls[[#This Row],[Duration]]&lt;=120,"1 to 2 hours",TRUE,"More than 2 hours")</f>
        <v>More than 2 hours</v>
      </c>
      <c r="K640">
        <f>ROUND(calls[[#This Row],[Satisfaction Rating]],0)</f>
        <v>4</v>
      </c>
    </row>
    <row r="641" spans="1:11" x14ac:dyDescent="0.3">
      <c r="A641" s="4" t="s">
        <v>669</v>
      </c>
      <c r="B641" s="4" t="s">
        <v>42</v>
      </c>
      <c r="C641" s="4">
        <v>31</v>
      </c>
      <c r="D641" s="5" t="s">
        <v>31</v>
      </c>
      <c r="E641" s="6">
        <v>45134</v>
      </c>
      <c r="F641" s="4">
        <v>160</v>
      </c>
      <c r="G641" s="4">
        <v>3.4</v>
      </c>
      <c r="H641" s="4">
        <f>IF(MONTH(calls[[#This Row],[Date of Call]])&lt;=6,YEAR(calls[[#This Row],[Date of Call]]),YEAR(calls[[#This Row],[Date of Call]])+1)</f>
        <v>2024</v>
      </c>
      <c r="I641" t="str">
        <f>TEXT(calls[[#This Row],[Date of Call]],"DDDD")</f>
        <v>Thursday</v>
      </c>
      <c r="J641" t="str" cm="1">
        <f t="array" ref="J641">_xlfn.IFS(calls[[#This Row],[Duration]]&lt;=10,"Under 10 mins",calls[[#This Row],[Duration]]&lt;=30,"10 to 30 mins",calls[[#This Row],[Duration]]&lt;=60,"30 to 60 mins",calls[[#This Row],[Duration]]&lt;=120,"1 to 2 hours",TRUE,"More than 2 hours")</f>
        <v>30 to 60 mins</v>
      </c>
      <c r="K641">
        <f>ROUND(calls[[#This Row],[Satisfaction Rating]],0)</f>
        <v>3</v>
      </c>
    </row>
    <row r="642" spans="1:11" x14ac:dyDescent="0.3">
      <c r="A642" s="1" t="s">
        <v>670</v>
      </c>
      <c r="B642" s="1" t="s">
        <v>53</v>
      </c>
      <c r="C642" s="1">
        <v>75</v>
      </c>
      <c r="D642" s="2" t="s">
        <v>12</v>
      </c>
      <c r="E642" s="3">
        <v>45134</v>
      </c>
      <c r="F642" s="1">
        <v>78</v>
      </c>
      <c r="G642" s="1">
        <v>3.3</v>
      </c>
      <c r="H642" s="4">
        <f>IF(MONTH(calls[[#This Row],[Date of Call]])&lt;=6,YEAR(calls[[#This Row],[Date of Call]]),YEAR(calls[[#This Row],[Date of Call]])+1)</f>
        <v>2024</v>
      </c>
      <c r="I642" t="str">
        <f>TEXT(calls[[#This Row],[Date of Call]],"DDDD")</f>
        <v>Thursday</v>
      </c>
      <c r="J642" t="str" cm="1">
        <f t="array" ref="J642">_xlfn.IFS(calls[[#This Row],[Duration]]&lt;=10,"Under 10 mins",calls[[#This Row],[Duration]]&lt;=30,"10 to 30 mins",calls[[#This Row],[Duration]]&lt;=60,"30 to 60 mins",calls[[#This Row],[Duration]]&lt;=120,"1 to 2 hours",TRUE,"More than 2 hours")</f>
        <v>1 to 2 hours</v>
      </c>
      <c r="K642">
        <f>ROUND(calls[[#This Row],[Satisfaction Rating]],0)</f>
        <v>3</v>
      </c>
    </row>
    <row r="643" spans="1:11" x14ac:dyDescent="0.3">
      <c r="A643" s="4" t="s">
        <v>671</v>
      </c>
      <c r="B643" s="4" t="s">
        <v>11</v>
      </c>
      <c r="C643" s="4">
        <v>65</v>
      </c>
      <c r="D643" s="5" t="s">
        <v>12</v>
      </c>
      <c r="E643" s="6">
        <v>45135</v>
      </c>
      <c r="F643" s="4">
        <v>70</v>
      </c>
      <c r="G643" s="4">
        <v>4.4000000000000004</v>
      </c>
      <c r="H643" s="4">
        <f>IF(MONTH(calls[[#This Row],[Date of Call]])&lt;=6,YEAR(calls[[#This Row],[Date of Call]]),YEAR(calls[[#This Row],[Date of Call]])+1)</f>
        <v>2024</v>
      </c>
      <c r="I643" t="str">
        <f>TEXT(calls[[#This Row],[Date of Call]],"DDDD")</f>
        <v>Friday</v>
      </c>
      <c r="J643" t="str" cm="1">
        <f t="array" ref="J643">_xlfn.IFS(calls[[#This Row],[Duration]]&lt;=10,"Under 10 mins",calls[[#This Row],[Duration]]&lt;=30,"10 to 30 mins",calls[[#This Row],[Duration]]&lt;=60,"30 to 60 mins",calls[[#This Row],[Duration]]&lt;=120,"1 to 2 hours",TRUE,"More than 2 hours")</f>
        <v>1 to 2 hours</v>
      </c>
      <c r="K643">
        <f>ROUND(calls[[#This Row],[Satisfaction Rating]],0)</f>
        <v>4</v>
      </c>
    </row>
    <row r="644" spans="1:11" x14ac:dyDescent="0.3">
      <c r="A644" s="1" t="s">
        <v>672</v>
      </c>
      <c r="B644" s="1" t="s">
        <v>16</v>
      </c>
      <c r="C644" s="1">
        <v>106</v>
      </c>
      <c r="D644" s="2" t="s">
        <v>27</v>
      </c>
      <c r="E644" s="3">
        <v>45135</v>
      </c>
      <c r="F644" s="1">
        <v>105</v>
      </c>
      <c r="G644" s="1">
        <v>4.2</v>
      </c>
      <c r="H644" s="4">
        <f>IF(MONTH(calls[[#This Row],[Date of Call]])&lt;=6,YEAR(calls[[#This Row],[Date of Call]]),YEAR(calls[[#This Row],[Date of Call]])+1)</f>
        <v>2024</v>
      </c>
      <c r="I644" t="str">
        <f>TEXT(calls[[#This Row],[Date of Call]],"DDDD")</f>
        <v>Friday</v>
      </c>
      <c r="J644" t="str" cm="1">
        <f t="array" ref="J644">_xlfn.IFS(calls[[#This Row],[Duration]]&lt;=10,"Under 10 mins",calls[[#This Row],[Duration]]&lt;=30,"10 to 30 mins",calls[[#This Row],[Duration]]&lt;=60,"30 to 60 mins",calls[[#This Row],[Duration]]&lt;=120,"1 to 2 hours",TRUE,"More than 2 hours")</f>
        <v>1 to 2 hours</v>
      </c>
      <c r="K644">
        <f>ROUND(calls[[#This Row],[Satisfaction Rating]],0)</f>
        <v>4</v>
      </c>
    </row>
    <row r="645" spans="1:11" x14ac:dyDescent="0.3">
      <c r="A645" s="4" t="s">
        <v>673</v>
      </c>
      <c r="B645" s="4" t="s">
        <v>11</v>
      </c>
      <c r="C645" s="4">
        <v>107</v>
      </c>
      <c r="D645" s="5" t="s">
        <v>27</v>
      </c>
      <c r="E645" s="6">
        <v>45136</v>
      </c>
      <c r="F645" s="4">
        <v>78</v>
      </c>
      <c r="G645" s="4">
        <v>3.4</v>
      </c>
      <c r="H645" s="4">
        <f>IF(MONTH(calls[[#This Row],[Date of Call]])&lt;=6,YEAR(calls[[#This Row],[Date of Call]]),YEAR(calls[[#This Row],[Date of Call]])+1)</f>
        <v>2024</v>
      </c>
      <c r="I645" t="str">
        <f>TEXT(calls[[#This Row],[Date of Call]],"DDDD")</f>
        <v>Saturday</v>
      </c>
      <c r="J645" t="str" cm="1">
        <f t="array" ref="J645">_xlfn.IFS(calls[[#This Row],[Duration]]&lt;=10,"Under 10 mins",calls[[#This Row],[Duration]]&lt;=30,"10 to 30 mins",calls[[#This Row],[Duration]]&lt;=60,"30 to 60 mins",calls[[#This Row],[Duration]]&lt;=120,"1 to 2 hours",TRUE,"More than 2 hours")</f>
        <v>1 to 2 hours</v>
      </c>
      <c r="K645">
        <f>ROUND(calls[[#This Row],[Satisfaction Rating]],0)</f>
        <v>3</v>
      </c>
    </row>
    <row r="646" spans="1:11" x14ac:dyDescent="0.3">
      <c r="A646" s="1" t="s">
        <v>674</v>
      </c>
      <c r="B646" s="1" t="s">
        <v>63</v>
      </c>
      <c r="C646" s="1">
        <v>78</v>
      </c>
      <c r="D646" s="2" t="s">
        <v>27</v>
      </c>
      <c r="E646" s="3">
        <v>45138</v>
      </c>
      <c r="F646" s="1">
        <v>205</v>
      </c>
      <c r="G646" s="1">
        <v>4.4000000000000004</v>
      </c>
      <c r="H646" s="4">
        <f>IF(MONTH(calls[[#This Row],[Date of Call]])&lt;=6,YEAR(calls[[#This Row],[Date of Call]]),YEAR(calls[[#This Row],[Date of Call]])+1)</f>
        <v>2024</v>
      </c>
      <c r="I646" t="str">
        <f>TEXT(calls[[#This Row],[Date of Call]],"DDDD")</f>
        <v>Monday</v>
      </c>
      <c r="J646" t="str" cm="1">
        <f t="array" ref="J646">_xlfn.IFS(calls[[#This Row],[Duration]]&lt;=10,"Under 10 mins",calls[[#This Row],[Duration]]&lt;=30,"10 to 30 mins",calls[[#This Row],[Duration]]&lt;=60,"30 to 60 mins",calls[[#This Row],[Duration]]&lt;=120,"1 to 2 hours",TRUE,"More than 2 hours")</f>
        <v>1 to 2 hours</v>
      </c>
      <c r="K646">
        <f>ROUND(calls[[#This Row],[Satisfaction Rating]],0)</f>
        <v>4</v>
      </c>
    </row>
    <row r="647" spans="1:11" x14ac:dyDescent="0.3">
      <c r="A647" s="4" t="s">
        <v>675</v>
      </c>
      <c r="B647" s="4" t="s">
        <v>36</v>
      </c>
      <c r="C647" s="4">
        <v>122</v>
      </c>
      <c r="D647" s="5" t="s">
        <v>27</v>
      </c>
      <c r="E647" s="6">
        <v>45138</v>
      </c>
      <c r="F647" s="4">
        <v>78</v>
      </c>
      <c r="G647" s="4">
        <v>2.7</v>
      </c>
      <c r="H647" s="4">
        <f>IF(MONTH(calls[[#This Row],[Date of Call]])&lt;=6,YEAR(calls[[#This Row],[Date of Call]]),YEAR(calls[[#This Row],[Date of Call]])+1)</f>
        <v>2024</v>
      </c>
      <c r="I647" t="str">
        <f>TEXT(calls[[#This Row],[Date of Call]],"DDDD")</f>
        <v>Monday</v>
      </c>
      <c r="J647" t="str" cm="1">
        <f t="array" ref="J647">_xlfn.IFS(calls[[#This Row],[Duration]]&lt;=10,"Under 10 mins",calls[[#This Row],[Duration]]&lt;=30,"10 to 30 mins",calls[[#This Row],[Duration]]&lt;=60,"30 to 60 mins",calls[[#This Row],[Duration]]&lt;=120,"1 to 2 hours",TRUE,"More than 2 hours")</f>
        <v>More than 2 hours</v>
      </c>
      <c r="K647">
        <f>ROUND(calls[[#This Row],[Satisfaction Rating]],0)</f>
        <v>3</v>
      </c>
    </row>
    <row r="648" spans="1:11" x14ac:dyDescent="0.3">
      <c r="A648" s="1" t="s">
        <v>676</v>
      </c>
      <c r="B648" s="1" t="s">
        <v>14</v>
      </c>
      <c r="C648" s="1">
        <v>58</v>
      </c>
      <c r="D648" s="2" t="s">
        <v>31</v>
      </c>
      <c r="E648" s="3">
        <v>45138</v>
      </c>
      <c r="F648" s="1">
        <v>38</v>
      </c>
      <c r="G648" s="1">
        <v>4.5</v>
      </c>
      <c r="H648" s="4">
        <f>IF(MONTH(calls[[#This Row],[Date of Call]])&lt;=6,YEAR(calls[[#This Row],[Date of Call]]),YEAR(calls[[#This Row],[Date of Call]])+1)</f>
        <v>2024</v>
      </c>
      <c r="I648" t="str">
        <f>TEXT(calls[[#This Row],[Date of Call]],"DDDD")</f>
        <v>Monday</v>
      </c>
      <c r="J648" t="str" cm="1">
        <f t="array" ref="J648">_xlfn.IFS(calls[[#This Row],[Duration]]&lt;=10,"Under 10 mins",calls[[#This Row],[Duration]]&lt;=30,"10 to 30 mins",calls[[#This Row],[Duration]]&lt;=60,"30 to 60 mins",calls[[#This Row],[Duration]]&lt;=120,"1 to 2 hours",TRUE,"More than 2 hours")</f>
        <v>30 to 60 mins</v>
      </c>
      <c r="K648">
        <f>ROUND(calls[[#This Row],[Satisfaction Rating]],0)</f>
        <v>5</v>
      </c>
    </row>
    <row r="649" spans="1:11" x14ac:dyDescent="0.3">
      <c r="A649" s="4" t="s">
        <v>677</v>
      </c>
      <c r="B649" s="4" t="s">
        <v>63</v>
      </c>
      <c r="C649" s="4">
        <v>33</v>
      </c>
      <c r="D649" s="5" t="s">
        <v>22</v>
      </c>
      <c r="E649" s="6">
        <v>45138</v>
      </c>
      <c r="F649" s="4">
        <v>92</v>
      </c>
      <c r="G649" s="4">
        <v>1.7</v>
      </c>
      <c r="H649" s="4">
        <f>IF(MONTH(calls[[#This Row],[Date of Call]])&lt;=6,YEAR(calls[[#This Row],[Date of Call]]),YEAR(calls[[#This Row],[Date of Call]])+1)</f>
        <v>2024</v>
      </c>
      <c r="I649" t="str">
        <f>TEXT(calls[[#This Row],[Date of Call]],"DDDD")</f>
        <v>Monday</v>
      </c>
      <c r="J649" t="str" cm="1">
        <f t="array" ref="J649">_xlfn.IFS(calls[[#This Row],[Duration]]&lt;=10,"Under 10 mins",calls[[#This Row],[Duration]]&lt;=30,"10 to 30 mins",calls[[#This Row],[Duration]]&lt;=60,"30 to 60 mins",calls[[#This Row],[Duration]]&lt;=120,"1 to 2 hours",TRUE,"More than 2 hours")</f>
        <v>30 to 60 mins</v>
      </c>
      <c r="K649">
        <f>ROUND(calls[[#This Row],[Satisfaction Rating]],0)</f>
        <v>2</v>
      </c>
    </row>
    <row r="650" spans="1:11" x14ac:dyDescent="0.3">
      <c r="A650" s="1" t="s">
        <v>678</v>
      </c>
      <c r="B650" s="1" t="s">
        <v>83</v>
      </c>
      <c r="C650" s="1">
        <v>164</v>
      </c>
      <c r="D650" s="2" t="s">
        <v>12</v>
      </c>
      <c r="E650" s="3">
        <v>45138</v>
      </c>
      <c r="F650" s="1">
        <v>36</v>
      </c>
      <c r="G650" s="1">
        <v>4.7</v>
      </c>
      <c r="H650" s="4">
        <f>IF(MONTH(calls[[#This Row],[Date of Call]])&lt;=6,YEAR(calls[[#This Row],[Date of Call]]),YEAR(calls[[#This Row],[Date of Call]])+1)</f>
        <v>2024</v>
      </c>
      <c r="I650" t="str">
        <f>TEXT(calls[[#This Row],[Date of Call]],"DDDD")</f>
        <v>Monday</v>
      </c>
      <c r="J650" t="str" cm="1">
        <f t="array" ref="J650">_xlfn.IFS(calls[[#This Row],[Duration]]&lt;=10,"Under 10 mins",calls[[#This Row],[Duration]]&lt;=30,"10 to 30 mins",calls[[#This Row],[Duration]]&lt;=60,"30 to 60 mins",calls[[#This Row],[Duration]]&lt;=120,"1 to 2 hours",TRUE,"More than 2 hours")</f>
        <v>More than 2 hours</v>
      </c>
      <c r="K650">
        <f>ROUND(calls[[#This Row],[Satisfaction Rating]],0)</f>
        <v>5</v>
      </c>
    </row>
    <row r="651" spans="1:11" x14ac:dyDescent="0.3">
      <c r="A651" s="4" t="s">
        <v>679</v>
      </c>
      <c r="B651" s="4" t="s">
        <v>53</v>
      </c>
      <c r="C651" s="4">
        <v>163</v>
      </c>
      <c r="D651" s="5" t="s">
        <v>17</v>
      </c>
      <c r="E651" s="6">
        <v>45138</v>
      </c>
      <c r="F651" s="4">
        <v>76</v>
      </c>
      <c r="G651" s="4">
        <v>4.4000000000000004</v>
      </c>
      <c r="H651" s="4">
        <f>IF(MONTH(calls[[#This Row],[Date of Call]])&lt;=6,YEAR(calls[[#This Row],[Date of Call]]),YEAR(calls[[#This Row],[Date of Call]])+1)</f>
        <v>2024</v>
      </c>
      <c r="I651" t="str">
        <f>TEXT(calls[[#This Row],[Date of Call]],"DDDD")</f>
        <v>Monday</v>
      </c>
      <c r="J651" t="str" cm="1">
        <f t="array" ref="J651">_xlfn.IFS(calls[[#This Row],[Duration]]&lt;=10,"Under 10 mins",calls[[#This Row],[Duration]]&lt;=30,"10 to 30 mins",calls[[#This Row],[Duration]]&lt;=60,"30 to 60 mins",calls[[#This Row],[Duration]]&lt;=120,"1 to 2 hours",TRUE,"More than 2 hours")</f>
        <v>More than 2 hours</v>
      </c>
      <c r="K651">
        <f>ROUND(calls[[#This Row],[Satisfaction Rating]],0)</f>
        <v>4</v>
      </c>
    </row>
    <row r="652" spans="1:11" x14ac:dyDescent="0.3">
      <c r="A652" s="1" t="s">
        <v>680</v>
      </c>
      <c r="B652" s="1" t="s">
        <v>25</v>
      </c>
      <c r="C652" s="1">
        <v>71</v>
      </c>
      <c r="D652" s="2" t="s">
        <v>12</v>
      </c>
      <c r="E652" s="3">
        <v>45140</v>
      </c>
      <c r="F652" s="1">
        <v>170</v>
      </c>
      <c r="G652" s="1">
        <v>3.5</v>
      </c>
      <c r="H652" s="4">
        <f>IF(MONTH(calls[[#This Row],[Date of Call]])&lt;=6,YEAR(calls[[#This Row],[Date of Call]]),YEAR(calls[[#This Row],[Date of Call]])+1)</f>
        <v>2024</v>
      </c>
      <c r="I652" t="str">
        <f>TEXT(calls[[#This Row],[Date of Call]],"DDDD")</f>
        <v>Wednesday</v>
      </c>
      <c r="J652" t="str" cm="1">
        <f t="array" ref="J652">_xlfn.IFS(calls[[#This Row],[Duration]]&lt;=10,"Under 10 mins",calls[[#This Row],[Duration]]&lt;=30,"10 to 30 mins",calls[[#This Row],[Duration]]&lt;=60,"30 to 60 mins",calls[[#This Row],[Duration]]&lt;=120,"1 to 2 hours",TRUE,"More than 2 hours")</f>
        <v>1 to 2 hours</v>
      </c>
      <c r="K652">
        <f>ROUND(calls[[#This Row],[Satisfaction Rating]],0)</f>
        <v>4</v>
      </c>
    </row>
    <row r="653" spans="1:11" x14ac:dyDescent="0.3">
      <c r="A653" s="4" t="s">
        <v>681</v>
      </c>
      <c r="B653" s="4" t="s">
        <v>63</v>
      </c>
      <c r="C653" s="4">
        <v>103</v>
      </c>
      <c r="D653" s="5" t="s">
        <v>31</v>
      </c>
      <c r="E653" s="6">
        <v>45141</v>
      </c>
      <c r="F653" s="4">
        <v>117</v>
      </c>
      <c r="G653" s="4">
        <v>4.7</v>
      </c>
      <c r="H653" s="4">
        <f>IF(MONTH(calls[[#This Row],[Date of Call]])&lt;=6,YEAR(calls[[#This Row],[Date of Call]]),YEAR(calls[[#This Row],[Date of Call]])+1)</f>
        <v>2024</v>
      </c>
      <c r="I653" t="str">
        <f>TEXT(calls[[#This Row],[Date of Call]],"DDDD")</f>
        <v>Thursday</v>
      </c>
      <c r="J653" t="str" cm="1">
        <f t="array" ref="J653">_xlfn.IFS(calls[[#This Row],[Duration]]&lt;=10,"Under 10 mins",calls[[#This Row],[Duration]]&lt;=30,"10 to 30 mins",calls[[#This Row],[Duration]]&lt;=60,"30 to 60 mins",calls[[#This Row],[Duration]]&lt;=120,"1 to 2 hours",TRUE,"More than 2 hours")</f>
        <v>1 to 2 hours</v>
      </c>
      <c r="K653">
        <f>ROUND(calls[[#This Row],[Satisfaction Rating]],0)</f>
        <v>5</v>
      </c>
    </row>
    <row r="654" spans="1:11" x14ac:dyDescent="0.3">
      <c r="A654" s="1" t="s">
        <v>682</v>
      </c>
      <c r="B654" s="1" t="s">
        <v>45</v>
      </c>
      <c r="C654" s="1">
        <v>69</v>
      </c>
      <c r="D654" s="2" t="s">
        <v>17</v>
      </c>
      <c r="E654" s="3">
        <v>45141</v>
      </c>
      <c r="F654" s="1">
        <v>20</v>
      </c>
      <c r="G654" s="1">
        <v>4.3</v>
      </c>
      <c r="H654" s="4">
        <f>IF(MONTH(calls[[#This Row],[Date of Call]])&lt;=6,YEAR(calls[[#This Row],[Date of Call]]),YEAR(calls[[#This Row],[Date of Call]])+1)</f>
        <v>2024</v>
      </c>
      <c r="I654" t="str">
        <f>TEXT(calls[[#This Row],[Date of Call]],"DDDD")</f>
        <v>Thursday</v>
      </c>
      <c r="J654" t="str" cm="1">
        <f t="array" ref="J654">_xlfn.IFS(calls[[#This Row],[Duration]]&lt;=10,"Under 10 mins",calls[[#This Row],[Duration]]&lt;=30,"10 to 30 mins",calls[[#This Row],[Duration]]&lt;=60,"30 to 60 mins",calls[[#This Row],[Duration]]&lt;=120,"1 to 2 hours",TRUE,"More than 2 hours")</f>
        <v>1 to 2 hours</v>
      </c>
      <c r="K654">
        <f>ROUND(calls[[#This Row],[Satisfaction Rating]],0)</f>
        <v>4</v>
      </c>
    </row>
    <row r="655" spans="1:11" x14ac:dyDescent="0.3">
      <c r="A655" s="4" t="s">
        <v>683</v>
      </c>
      <c r="B655" s="4" t="s">
        <v>53</v>
      </c>
      <c r="C655" s="4">
        <v>111</v>
      </c>
      <c r="D655" s="5" t="s">
        <v>31</v>
      </c>
      <c r="E655" s="6">
        <v>45141</v>
      </c>
      <c r="F655" s="4">
        <v>99</v>
      </c>
      <c r="G655" s="4">
        <v>4.0999999999999996</v>
      </c>
      <c r="H655" s="4">
        <f>IF(MONTH(calls[[#This Row],[Date of Call]])&lt;=6,YEAR(calls[[#This Row],[Date of Call]]),YEAR(calls[[#This Row],[Date of Call]])+1)</f>
        <v>2024</v>
      </c>
      <c r="I655" t="str">
        <f>TEXT(calls[[#This Row],[Date of Call]],"DDDD")</f>
        <v>Thursday</v>
      </c>
      <c r="J655" t="str" cm="1">
        <f t="array" ref="J655">_xlfn.IFS(calls[[#This Row],[Duration]]&lt;=10,"Under 10 mins",calls[[#This Row],[Duration]]&lt;=30,"10 to 30 mins",calls[[#This Row],[Duration]]&lt;=60,"30 to 60 mins",calls[[#This Row],[Duration]]&lt;=120,"1 to 2 hours",TRUE,"More than 2 hours")</f>
        <v>1 to 2 hours</v>
      </c>
      <c r="K655">
        <f>ROUND(calls[[#This Row],[Satisfaction Rating]],0)</f>
        <v>4</v>
      </c>
    </row>
    <row r="656" spans="1:11" x14ac:dyDescent="0.3">
      <c r="A656" s="1" t="s">
        <v>684</v>
      </c>
      <c r="B656" s="1" t="s">
        <v>30</v>
      </c>
      <c r="C656" s="1">
        <v>97</v>
      </c>
      <c r="D656" s="2" t="s">
        <v>17</v>
      </c>
      <c r="E656" s="3">
        <v>45142</v>
      </c>
      <c r="F656" s="1">
        <v>105</v>
      </c>
      <c r="G656" s="1">
        <v>2.9</v>
      </c>
      <c r="H656" s="4">
        <f>IF(MONTH(calls[[#This Row],[Date of Call]])&lt;=6,YEAR(calls[[#This Row],[Date of Call]]),YEAR(calls[[#This Row],[Date of Call]])+1)</f>
        <v>2024</v>
      </c>
      <c r="I656" t="str">
        <f>TEXT(calls[[#This Row],[Date of Call]],"DDDD")</f>
        <v>Friday</v>
      </c>
      <c r="J656" t="str" cm="1">
        <f t="array" ref="J656">_xlfn.IFS(calls[[#This Row],[Duration]]&lt;=10,"Under 10 mins",calls[[#This Row],[Duration]]&lt;=30,"10 to 30 mins",calls[[#This Row],[Duration]]&lt;=60,"30 to 60 mins",calls[[#This Row],[Duration]]&lt;=120,"1 to 2 hours",TRUE,"More than 2 hours")</f>
        <v>1 to 2 hours</v>
      </c>
      <c r="K656">
        <f>ROUND(calls[[#This Row],[Satisfaction Rating]],0)</f>
        <v>3</v>
      </c>
    </row>
    <row r="657" spans="1:11" x14ac:dyDescent="0.3">
      <c r="A657" s="4" t="s">
        <v>685</v>
      </c>
      <c r="B657" s="4" t="s">
        <v>34</v>
      </c>
      <c r="C657" s="4">
        <v>144</v>
      </c>
      <c r="D657" s="5" t="s">
        <v>27</v>
      </c>
      <c r="E657" s="6">
        <v>45142</v>
      </c>
      <c r="F657" s="4">
        <v>195</v>
      </c>
      <c r="G657" s="4">
        <v>3.4</v>
      </c>
      <c r="H657" s="4">
        <f>IF(MONTH(calls[[#This Row],[Date of Call]])&lt;=6,YEAR(calls[[#This Row],[Date of Call]]),YEAR(calls[[#This Row],[Date of Call]])+1)</f>
        <v>2024</v>
      </c>
      <c r="I657" t="str">
        <f>TEXT(calls[[#This Row],[Date of Call]],"DDDD")</f>
        <v>Friday</v>
      </c>
      <c r="J657" t="str" cm="1">
        <f t="array" ref="J657">_xlfn.IFS(calls[[#This Row],[Duration]]&lt;=10,"Under 10 mins",calls[[#This Row],[Duration]]&lt;=30,"10 to 30 mins",calls[[#This Row],[Duration]]&lt;=60,"30 to 60 mins",calls[[#This Row],[Duration]]&lt;=120,"1 to 2 hours",TRUE,"More than 2 hours")</f>
        <v>More than 2 hours</v>
      </c>
      <c r="K657">
        <f>ROUND(calls[[#This Row],[Satisfaction Rating]],0)</f>
        <v>3</v>
      </c>
    </row>
    <row r="658" spans="1:11" x14ac:dyDescent="0.3">
      <c r="A658" s="1" t="s">
        <v>686</v>
      </c>
      <c r="B658" s="1" t="s">
        <v>16</v>
      </c>
      <c r="C658" s="1">
        <v>56</v>
      </c>
      <c r="D658" s="2" t="s">
        <v>17</v>
      </c>
      <c r="E658" s="3">
        <v>45143</v>
      </c>
      <c r="F658" s="1">
        <v>152</v>
      </c>
      <c r="G658" s="1">
        <v>4.5999999999999996</v>
      </c>
      <c r="H658" s="4">
        <f>IF(MONTH(calls[[#This Row],[Date of Call]])&lt;=6,YEAR(calls[[#This Row],[Date of Call]]),YEAR(calls[[#This Row],[Date of Call]])+1)</f>
        <v>2024</v>
      </c>
      <c r="I658" t="str">
        <f>TEXT(calls[[#This Row],[Date of Call]],"DDDD")</f>
        <v>Saturday</v>
      </c>
      <c r="J658" t="str" cm="1">
        <f t="array" ref="J658">_xlfn.IFS(calls[[#This Row],[Duration]]&lt;=10,"Under 10 mins",calls[[#This Row],[Duration]]&lt;=30,"10 to 30 mins",calls[[#This Row],[Duration]]&lt;=60,"30 to 60 mins",calls[[#This Row],[Duration]]&lt;=120,"1 to 2 hours",TRUE,"More than 2 hours")</f>
        <v>30 to 60 mins</v>
      </c>
      <c r="K658">
        <f>ROUND(calls[[#This Row],[Satisfaction Rating]],0)</f>
        <v>5</v>
      </c>
    </row>
    <row r="659" spans="1:11" x14ac:dyDescent="0.3">
      <c r="A659" s="4" t="s">
        <v>687</v>
      </c>
      <c r="B659" s="4" t="s">
        <v>34</v>
      </c>
      <c r="C659" s="4">
        <v>132</v>
      </c>
      <c r="D659" s="5" t="s">
        <v>27</v>
      </c>
      <c r="E659" s="6">
        <v>45144</v>
      </c>
      <c r="F659" s="4">
        <v>195</v>
      </c>
      <c r="G659" s="4">
        <v>4.9000000000000004</v>
      </c>
      <c r="H659" s="4">
        <f>IF(MONTH(calls[[#This Row],[Date of Call]])&lt;=6,YEAR(calls[[#This Row],[Date of Call]]),YEAR(calls[[#This Row],[Date of Call]])+1)</f>
        <v>2024</v>
      </c>
      <c r="I659" t="str">
        <f>TEXT(calls[[#This Row],[Date of Call]],"DDDD")</f>
        <v>Sunday</v>
      </c>
      <c r="J659" t="str" cm="1">
        <f t="array" ref="J659">_xlfn.IFS(calls[[#This Row],[Duration]]&lt;=10,"Under 10 mins",calls[[#This Row],[Duration]]&lt;=30,"10 to 30 mins",calls[[#This Row],[Duration]]&lt;=60,"30 to 60 mins",calls[[#This Row],[Duration]]&lt;=120,"1 to 2 hours",TRUE,"More than 2 hours")</f>
        <v>More than 2 hours</v>
      </c>
      <c r="K659">
        <f>ROUND(calls[[#This Row],[Satisfaction Rating]],0)</f>
        <v>5</v>
      </c>
    </row>
    <row r="660" spans="1:11" x14ac:dyDescent="0.3">
      <c r="A660" s="1" t="s">
        <v>688</v>
      </c>
      <c r="B660" s="1" t="s">
        <v>25</v>
      </c>
      <c r="C660" s="1">
        <v>72</v>
      </c>
      <c r="D660" s="2" t="s">
        <v>22</v>
      </c>
      <c r="E660" s="3">
        <v>45144</v>
      </c>
      <c r="F660" s="1">
        <v>70</v>
      </c>
      <c r="G660" s="1">
        <v>3.6</v>
      </c>
      <c r="H660" s="4">
        <f>IF(MONTH(calls[[#This Row],[Date of Call]])&lt;=6,YEAR(calls[[#This Row],[Date of Call]]),YEAR(calls[[#This Row],[Date of Call]])+1)</f>
        <v>2024</v>
      </c>
      <c r="I660" t="str">
        <f>TEXT(calls[[#This Row],[Date of Call]],"DDDD")</f>
        <v>Sunday</v>
      </c>
      <c r="J660" t="str" cm="1">
        <f t="array" ref="J660">_xlfn.IFS(calls[[#This Row],[Duration]]&lt;=10,"Under 10 mins",calls[[#This Row],[Duration]]&lt;=30,"10 to 30 mins",calls[[#This Row],[Duration]]&lt;=60,"30 to 60 mins",calls[[#This Row],[Duration]]&lt;=120,"1 to 2 hours",TRUE,"More than 2 hours")</f>
        <v>1 to 2 hours</v>
      </c>
      <c r="K660">
        <f>ROUND(calls[[#This Row],[Satisfaction Rating]],0)</f>
        <v>4</v>
      </c>
    </row>
    <row r="661" spans="1:11" x14ac:dyDescent="0.3">
      <c r="A661" s="4" t="s">
        <v>689</v>
      </c>
      <c r="B661" s="4" t="s">
        <v>53</v>
      </c>
      <c r="C661" s="4">
        <v>18</v>
      </c>
      <c r="D661" s="5" t="s">
        <v>22</v>
      </c>
      <c r="E661" s="6">
        <v>45144</v>
      </c>
      <c r="F661" s="4">
        <v>22</v>
      </c>
      <c r="G661" s="4">
        <v>3.5</v>
      </c>
      <c r="H661" s="4">
        <f>IF(MONTH(calls[[#This Row],[Date of Call]])&lt;=6,YEAR(calls[[#This Row],[Date of Call]]),YEAR(calls[[#This Row],[Date of Call]])+1)</f>
        <v>2024</v>
      </c>
      <c r="I661" t="str">
        <f>TEXT(calls[[#This Row],[Date of Call]],"DDDD")</f>
        <v>Sunday</v>
      </c>
      <c r="J661" t="str" cm="1">
        <f t="array" ref="J661">_xlfn.IFS(calls[[#This Row],[Duration]]&lt;=10,"Under 10 mins",calls[[#This Row],[Duration]]&lt;=30,"10 to 30 mins",calls[[#This Row],[Duration]]&lt;=60,"30 to 60 mins",calls[[#This Row],[Duration]]&lt;=120,"1 to 2 hours",TRUE,"More than 2 hours")</f>
        <v>10 to 30 mins</v>
      </c>
      <c r="K661">
        <f>ROUND(calls[[#This Row],[Satisfaction Rating]],0)</f>
        <v>4</v>
      </c>
    </row>
    <row r="662" spans="1:11" x14ac:dyDescent="0.3">
      <c r="A662" s="1" t="s">
        <v>690</v>
      </c>
      <c r="B662" s="1" t="s">
        <v>21</v>
      </c>
      <c r="C662" s="1">
        <v>115</v>
      </c>
      <c r="D662" s="2" t="s">
        <v>31</v>
      </c>
      <c r="E662" s="3">
        <v>45145</v>
      </c>
      <c r="F662" s="1">
        <v>40</v>
      </c>
      <c r="G662" s="1">
        <v>3.3</v>
      </c>
      <c r="H662" s="4">
        <f>IF(MONTH(calls[[#This Row],[Date of Call]])&lt;=6,YEAR(calls[[#This Row],[Date of Call]]),YEAR(calls[[#This Row],[Date of Call]])+1)</f>
        <v>2024</v>
      </c>
      <c r="I662" t="str">
        <f>TEXT(calls[[#This Row],[Date of Call]],"DDDD")</f>
        <v>Monday</v>
      </c>
      <c r="J662" t="str" cm="1">
        <f t="array" ref="J662">_xlfn.IFS(calls[[#This Row],[Duration]]&lt;=10,"Under 10 mins",calls[[#This Row],[Duration]]&lt;=30,"10 to 30 mins",calls[[#This Row],[Duration]]&lt;=60,"30 to 60 mins",calls[[#This Row],[Duration]]&lt;=120,"1 to 2 hours",TRUE,"More than 2 hours")</f>
        <v>1 to 2 hours</v>
      </c>
      <c r="K662">
        <f>ROUND(calls[[#This Row],[Satisfaction Rating]],0)</f>
        <v>3</v>
      </c>
    </row>
    <row r="663" spans="1:11" x14ac:dyDescent="0.3">
      <c r="A663" s="4" t="s">
        <v>691</v>
      </c>
      <c r="B663" s="4" t="s">
        <v>21</v>
      </c>
      <c r="C663" s="4">
        <v>124</v>
      </c>
      <c r="D663" s="5" t="s">
        <v>17</v>
      </c>
      <c r="E663" s="6">
        <v>45146</v>
      </c>
      <c r="F663" s="4">
        <v>54</v>
      </c>
      <c r="G663" s="4">
        <v>3.8</v>
      </c>
      <c r="H663" s="4">
        <f>IF(MONTH(calls[[#This Row],[Date of Call]])&lt;=6,YEAR(calls[[#This Row],[Date of Call]]),YEAR(calls[[#This Row],[Date of Call]])+1)</f>
        <v>2024</v>
      </c>
      <c r="I663" t="str">
        <f>TEXT(calls[[#This Row],[Date of Call]],"DDDD")</f>
        <v>Tuesday</v>
      </c>
      <c r="J663" t="str" cm="1">
        <f t="array" ref="J663">_xlfn.IFS(calls[[#This Row],[Duration]]&lt;=10,"Under 10 mins",calls[[#This Row],[Duration]]&lt;=30,"10 to 30 mins",calls[[#This Row],[Duration]]&lt;=60,"30 to 60 mins",calls[[#This Row],[Duration]]&lt;=120,"1 to 2 hours",TRUE,"More than 2 hours")</f>
        <v>More than 2 hours</v>
      </c>
      <c r="K663">
        <f>ROUND(calls[[#This Row],[Satisfaction Rating]],0)</f>
        <v>4</v>
      </c>
    </row>
    <row r="664" spans="1:11" x14ac:dyDescent="0.3">
      <c r="A664" s="1" t="s">
        <v>692</v>
      </c>
      <c r="B664" s="1" t="s">
        <v>14</v>
      </c>
      <c r="C664" s="1">
        <v>130</v>
      </c>
      <c r="D664" s="2" t="s">
        <v>17</v>
      </c>
      <c r="E664" s="3">
        <v>45146</v>
      </c>
      <c r="F664" s="1">
        <v>60</v>
      </c>
      <c r="G664" s="1">
        <v>2.5</v>
      </c>
      <c r="H664" s="4">
        <f>IF(MONTH(calls[[#This Row],[Date of Call]])&lt;=6,YEAR(calls[[#This Row],[Date of Call]]),YEAR(calls[[#This Row],[Date of Call]])+1)</f>
        <v>2024</v>
      </c>
      <c r="I664" t="str">
        <f>TEXT(calls[[#This Row],[Date of Call]],"DDDD")</f>
        <v>Tuesday</v>
      </c>
      <c r="J664" t="str" cm="1">
        <f t="array" ref="J664">_xlfn.IFS(calls[[#This Row],[Duration]]&lt;=10,"Under 10 mins",calls[[#This Row],[Duration]]&lt;=30,"10 to 30 mins",calls[[#This Row],[Duration]]&lt;=60,"30 to 60 mins",calls[[#This Row],[Duration]]&lt;=120,"1 to 2 hours",TRUE,"More than 2 hours")</f>
        <v>More than 2 hours</v>
      </c>
      <c r="K664">
        <f>ROUND(calls[[#This Row],[Satisfaction Rating]],0)</f>
        <v>3</v>
      </c>
    </row>
    <row r="665" spans="1:11" x14ac:dyDescent="0.3">
      <c r="A665" s="4" t="s">
        <v>693</v>
      </c>
      <c r="B665" s="4" t="s">
        <v>50</v>
      </c>
      <c r="C665" s="4">
        <v>120</v>
      </c>
      <c r="D665" s="5" t="s">
        <v>12</v>
      </c>
      <c r="E665" s="6">
        <v>45148</v>
      </c>
      <c r="F665" s="4">
        <v>58</v>
      </c>
      <c r="G665" s="4">
        <v>4.5999999999999996</v>
      </c>
      <c r="H665" s="4">
        <f>IF(MONTH(calls[[#This Row],[Date of Call]])&lt;=6,YEAR(calls[[#This Row],[Date of Call]]),YEAR(calls[[#This Row],[Date of Call]])+1)</f>
        <v>2024</v>
      </c>
      <c r="I665" t="str">
        <f>TEXT(calls[[#This Row],[Date of Call]],"DDDD")</f>
        <v>Thursday</v>
      </c>
      <c r="J665" t="str" cm="1">
        <f t="array" ref="J665">_xlfn.IFS(calls[[#This Row],[Duration]]&lt;=10,"Under 10 mins",calls[[#This Row],[Duration]]&lt;=30,"10 to 30 mins",calls[[#This Row],[Duration]]&lt;=60,"30 to 60 mins",calls[[#This Row],[Duration]]&lt;=120,"1 to 2 hours",TRUE,"More than 2 hours")</f>
        <v>1 to 2 hours</v>
      </c>
      <c r="K665">
        <f>ROUND(calls[[#This Row],[Satisfaction Rating]],0)</f>
        <v>5</v>
      </c>
    </row>
    <row r="666" spans="1:11" x14ac:dyDescent="0.3">
      <c r="A666" s="1" t="s">
        <v>694</v>
      </c>
      <c r="B666" s="1" t="s">
        <v>30</v>
      </c>
      <c r="C666" s="1">
        <v>75</v>
      </c>
      <c r="D666" s="2" t="s">
        <v>31</v>
      </c>
      <c r="E666" s="3">
        <v>45148</v>
      </c>
      <c r="F666" s="1">
        <v>220</v>
      </c>
      <c r="G666" s="1">
        <v>4.7</v>
      </c>
      <c r="H666" s="4">
        <f>IF(MONTH(calls[[#This Row],[Date of Call]])&lt;=6,YEAR(calls[[#This Row],[Date of Call]]),YEAR(calls[[#This Row],[Date of Call]])+1)</f>
        <v>2024</v>
      </c>
      <c r="I666" t="str">
        <f>TEXT(calls[[#This Row],[Date of Call]],"DDDD")</f>
        <v>Thursday</v>
      </c>
      <c r="J666" t="str" cm="1">
        <f t="array" ref="J666">_xlfn.IFS(calls[[#This Row],[Duration]]&lt;=10,"Under 10 mins",calls[[#This Row],[Duration]]&lt;=30,"10 to 30 mins",calls[[#This Row],[Duration]]&lt;=60,"30 to 60 mins",calls[[#This Row],[Duration]]&lt;=120,"1 to 2 hours",TRUE,"More than 2 hours")</f>
        <v>1 to 2 hours</v>
      </c>
      <c r="K666">
        <f>ROUND(calls[[#This Row],[Satisfaction Rating]],0)</f>
        <v>5</v>
      </c>
    </row>
    <row r="667" spans="1:11" x14ac:dyDescent="0.3">
      <c r="A667" s="4" t="s">
        <v>695</v>
      </c>
      <c r="B667" s="4" t="s">
        <v>11</v>
      </c>
      <c r="C667" s="4">
        <v>63</v>
      </c>
      <c r="D667" s="5" t="s">
        <v>31</v>
      </c>
      <c r="E667" s="6">
        <v>45148</v>
      </c>
      <c r="F667" s="4">
        <v>27</v>
      </c>
      <c r="G667" s="4">
        <v>3.6</v>
      </c>
      <c r="H667" s="4">
        <f>IF(MONTH(calls[[#This Row],[Date of Call]])&lt;=6,YEAR(calls[[#This Row],[Date of Call]]),YEAR(calls[[#This Row],[Date of Call]])+1)</f>
        <v>2024</v>
      </c>
      <c r="I667" t="str">
        <f>TEXT(calls[[#This Row],[Date of Call]],"DDDD")</f>
        <v>Thursday</v>
      </c>
      <c r="J667" t="str" cm="1">
        <f t="array" ref="J667">_xlfn.IFS(calls[[#This Row],[Duration]]&lt;=10,"Under 10 mins",calls[[#This Row],[Duration]]&lt;=30,"10 to 30 mins",calls[[#This Row],[Duration]]&lt;=60,"30 to 60 mins",calls[[#This Row],[Duration]]&lt;=120,"1 to 2 hours",TRUE,"More than 2 hours")</f>
        <v>1 to 2 hours</v>
      </c>
      <c r="K667">
        <f>ROUND(calls[[#This Row],[Satisfaction Rating]],0)</f>
        <v>4</v>
      </c>
    </row>
    <row r="668" spans="1:11" x14ac:dyDescent="0.3">
      <c r="A668" s="1" t="s">
        <v>696</v>
      </c>
      <c r="B668" s="1" t="s">
        <v>34</v>
      </c>
      <c r="C668" s="1">
        <v>74</v>
      </c>
      <c r="D668" s="2" t="s">
        <v>31</v>
      </c>
      <c r="E668" s="3">
        <v>45150</v>
      </c>
      <c r="F668" s="1">
        <v>26</v>
      </c>
      <c r="G668" s="1">
        <v>4.3</v>
      </c>
      <c r="H668" s="4">
        <f>IF(MONTH(calls[[#This Row],[Date of Call]])&lt;=6,YEAR(calls[[#This Row],[Date of Call]]),YEAR(calls[[#This Row],[Date of Call]])+1)</f>
        <v>2024</v>
      </c>
      <c r="I668" t="str">
        <f>TEXT(calls[[#This Row],[Date of Call]],"DDDD")</f>
        <v>Saturday</v>
      </c>
      <c r="J668" t="str" cm="1">
        <f t="array" ref="J668">_xlfn.IFS(calls[[#This Row],[Duration]]&lt;=10,"Under 10 mins",calls[[#This Row],[Duration]]&lt;=30,"10 to 30 mins",calls[[#This Row],[Duration]]&lt;=60,"30 to 60 mins",calls[[#This Row],[Duration]]&lt;=120,"1 to 2 hours",TRUE,"More than 2 hours")</f>
        <v>1 to 2 hours</v>
      </c>
      <c r="K668">
        <f>ROUND(calls[[#This Row],[Satisfaction Rating]],0)</f>
        <v>4</v>
      </c>
    </row>
    <row r="669" spans="1:11" x14ac:dyDescent="0.3">
      <c r="A669" s="4" t="s">
        <v>697</v>
      </c>
      <c r="B669" s="4" t="s">
        <v>45</v>
      </c>
      <c r="C669" s="4">
        <v>134</v>
      </c>
      <c r="D669" s="5" t="s">
        <v>27</v>
      </c>
      <c r="E669" s="6">
        <v>45151</v>
      </c>
      <c r="F669" s="4">
        <v>160</v>
      </c>
      <c r="G669" s="4">
        <v>4.7</v>
      </c>
      <c r="H669" s="4">
        <f>IF(MONTH(calls[[#This Row],[Date of Call]])&lt;=6,YEAR(calls[[#This Row],[Date of Call]]),YEAR(calls[[#This Row],[Date of Call]])+1)</f>
        <v>2024</v>
      </c>
      <c r="I669" t="str">
        <f>TEXT(calls[[#This Row],[Date of Call]],"DDDD")</f>
        <v>Sunday</v>
      </c>
      <c r="J669" t="str" cm="1">
        <f t="array" ref="J669">_xlfn.IFS(calls[[#This Row],[Duration]]&lt;=10,"Under 10 mins",calls[[#This Row],[Duration]]&lt;=30,"10 to 30 mins",calls[[#This Row],[Duration]]&lt;=60,"30 to 60 mins",calls[[#This Row],[Duration]]&lt;=120,"1 to 2 hours",TRUE,"More than 2 hours")</f>
        <v>More than 2 hours</v>
      </c>
      <c r="K669">
        <f>ROUND(calls[[#This Row],[Satisfaction Rating]],0)</f>
        <v>5</v>
      </c>
    </row>
    <row r="670" spans="1:11" x14ac:dyDescent="0.3">
      <c r="A670" s="1" t="s">
        <v>698</v>
      </c>
      <c r="B670" s="1" t="s">
        <v>53</v>
      </c>
      <c r="C670" s="1">
        <v>103</v>
      </c>
      <c r="D670" s="2" t="s">
        <v>17</v>
      </c>
      <c r="E670" s="3">
        <v>45151</v>
      </c>
      <c r="F670" s="1">
        <v>200</v>
      </c>
      <c r="G670" s="1">
        <v>4.9000000000000004</v>
      </c>
      <c r="H670" s="4">
        <f>IF(MONTH(calls[[#This Row],[Date of Call]])&lt;=6,YEAR(calls[[#This Row],[Date of Call]]),YEAR(calls[[#This Row],[Date of Call]])+1)</f>
        <v>2024</v>
      </c>
      <c r="I670" t="str">
        <f>TEXT(calls[[#This Row],[Date of Call]],"DDDD")</f>
        <v>Sunday</v>
      </c>
      <c r="J670" t="str" cm="1">
        <f t="array" ref="J670">_xlfn.IFS(calls[[#This Row],[Duration]]&lt;=10,"Under 10 mins",calls[[#This Row],[Duration]]&lt;=30,"10 to 30 mins",calls[[#This Row],[Duration]]&lt;=60,"30 to 60 mins",calls[[#This Row],[Duration]]&lt;=120,"1 to 2 hours",TRUE,"More than 2 hours")</f>
        <v>1 to 2 hours</v>
      </c>
      <c r="K670">
        <f>ROUND(calls[[#This Row],[Satisfaction Rating]],0)</f>
        <v>5</v>
      </c>
    </row>
    <row r="671" spans="1:11" x14ac:dyDescent="0.3">
      <c r="A671" s="4" t="s">
        <v>699</v>
      </c>
      <c r="B671" s="4" t="s">
        <v>53</v>
      </c>
      <c r="C671" s="4">
        <v>155</v>
      </c>
      <c r="D671" s="5" t="s">
        <v>12</v>
      </c>
      <c r="E671" s="6">
        <v>45154</v>
      </c>
      <c r="F671" s="4">
        <v>135</v>
      </c>
      <c r="G671" s="4">
        <v>4.9000000000000004</v>
      </c>
      <c r="H671" s="4">
        <f>IF(MONTH(calls[[#This Row],[Date of Call]])&lt;=6,YEAR(calls[[#This Row],[Date of Call]]),YEAR(calls[[#This Row],[Date of Call]])+1)</f>
        <v>2024</v>
      </c>
      <c r="I671" t="str">
        <f>TEXT(calls[[#This Row],[Date of Call]],"DDDD")</f>
        <v>Wednesday</v>
      </c>
      <c r="J671" t="str" cm="1">
        <f t="array" ref="J671">_xlfn.IFS(calls[[#This Row],[Duration]]&lt;=10,"Under 10 mins",calls[[#This Row],[Duration]]&lt;=30,"10 to 30 mins",calls[[#This Row],[Duration]]&lt;=60,"30 to 60 mins",calls[[#This Row],[Duration]]&lt;=120,"1 to 2 hours",TRUE,"More than 2 hours")</f>
        <v>More than 2 hours</v>
      </c>
      <c r="K671">
        <f>ROUND(calls[[#This Row],[Satisfaction Rating]],0)</f>
        <v>5</v>
      </c>
    </row>
    <row r="672" spans="1:11" x14ac:dyDescent="0.3">
      <c r="A672" s="1" t="s">
        <v>700</v>
      </c>
      <c r="B672" s="1" t="s">
        <v>11</v>
      </c>
      <c r="C672" s="1">
        <v>128</v>
      </c>
      <c r="D672" s="2" t="s">
        <v>17</v>
      </c>
      <c r="E672" s="3">
        <v>45155</v>
      </c>
      <c r="F672" s="1">
        <v>22</v>
      </c>
      <c r="G672" s="1">
        <v>1.9</v>
      </c>
      <c r="H672" s="4">
        <f>IF(MONTH(calls[[#This Row],[Date of Call]])&lt;=6,YEAR(calls[[#This Row],[Date of Call]]),YEAR(calls[[#This Row],[Date of Call]])+1)</f>
        <v>2024</v>
      </c>
      <c r="I672" t="str">
        <f>TEXT(calls[[#This Row],[Date of Call]],"DDDD")</f>
        <v>Thursday</v>
      </c>
      <c r="J672" t="str" cm="1">
        <f t="array" ref="J672">_xlfn.IFS(calls[[#This Row],[Duration]]&lt;=10,"Under 10 mins",calls[[#This Row],[Duration]]&lt;=30,"10 to 30 mins",calls[[#This Row],[Duration]]&lt;=60,"30 to 60 mins",calls[[#This Row],[Duration]]&lt;=120,"1 to 2 hours",TRUE,"More than 2 hours")</f>
        <v>More than 2 hours</v>
      </c>
      <c r="K672">
        <f>ROUND(calls[[#This Row],[Satisfaction Rating]],0)</f>
        <v>2</v>
      </c>
    </row>
    <row r="673" spans="1:11" x14ac:dyDescent="0.3">
      <c r="A673" s="4" t="s">
        <v>701</v>
      </c>
      <c r="B673" s="4" t="s">
        <v>30</v>
      </c>
      <c r="C673" s="4">
        <v>89</v>
      </c>
      <c r="D673" s="5" t="s">
        <v>27</v>
      </c>
      <c r="E673" s="6">
        <v>45156</v>
      </c>
      <c r="F673" s="4">
        <v>164</v>
      </c>
      <c r="G673" s="4">
        <v>4.5</v>
      </c>
      <c r="H673" s="4">
        <f>IF(MONTH(calls[[#This Row],[Date of Call]])&lt;=6,YEAR(calls[[#This Row],[Date of Call]]),YEAR(calls[[#This Row],[Date of Call]])+1)</f>
        <v>2024</v>
      </c>
      <c r="I673" t="str">
        <f>TEXT(calls[[#This Row],[Date of Call]],"DDDD")</f>
        <v>Friday</v>
      </c>
      <c r="J673" t="str" cm="1">
        <f t="array" ref="J673">_xlfn.IFS(calls[[#This Row],[Duration]]&lt;=10,"Under 10 mins",calls[[#This Row],[Duration]]&lt;=30,"10 to 30 mins",calls[[#This Row],[Duration]]&lt;=60,"30 to 60 mins",calls[[#This Row],[Duration]]&lt;=120,"1 to 2 hours",TRUE,"More than 2 hours")</f>
        <v>1 to 2 hours</v>
      </c>
      <c r="K673">
        <f>ROUND(calls[[#This Row],[Satisfaction Rating]],0)</f>
        <v>5</v>
      </c>
    </row>
    <row r="674" spans="1:11" x14ac:dyDescent="0.3">
      <c r="A674" s="1" t="s">
        <v>702</v>
      </c>
      <c r="B674" s="1" t="s">
        <v>21</v>
      </c>
      <c r="C674" s="1">
        <v>81</v>
      </c>
      <c r="D674" s="2" t="s">
        <v>12</v>
      </c>
      <c r="E674" s="3">
        <v>45156</v>
      </c>
      <c r="F674" s="1">
        <v>21</v>
      </c>
      <c r="G674" s="1">
        <v>4.9000000000000004</v>
      </c>
      <c r="H674" s="4">
        <f>IF(MONTH(calls[[#This Row],[Date of Call]])&lt;=6,YEAR(calls[[#This Row],[Date of Call]]),YEAR(calls[[#This Row],[Date of Call]])+1)</f>
        <v>2024</v>
      </c>
      <c r="I674" t="str">
        <f>TEXT(calls[[#This Row],[Date of Call]],"DDDD")</f>
        <v>Friday</v>
      </c>
      <c r="J674" t="str" cm="1">
        <f t="array" ref="J674">_xlfn.IFS(calls[[#This Row],[Duration]]&lt;=10,"Under 10 mins",calls[[#This Row],[Duration]]&lt;=30,"10 to 30 mins",calls[[#This Row],[Duration]]&lt;=60,"30 to 60 mins",calls[[#This Row],[Duration]]&lt;=120,"1 to 2 hours",TRUE,"More than 2 hours")</f>
        <v>1 to 2 hours</v>
      </c>
      <c r="K674">
        <f>ROUND(calls[[#This Row],[Satisfaction Rating]],0)</f>
        <v>5</v>
      </c>
    </row>
    <row r="675" spans="1:11" x14ac:dyDescent="0.3">
      <c r="A675" s="4" t="s">
        <v>703</v>
      </c>
      <c r="B675" s="4" t="s">
        <v>30</v>
      </c>
      <c r="C675" s="4">
        <v>66</v>
      </c>
      <c r="D675" s="5" t="s">
        <v>27</v>
      </c>
      <c r="E675" s="6">
        <v>45157</v>
      </c>
      <c r="F675" s="4">
        <v>120</v>
      </c>
      <c r="G675" s="4">
        <v>4.5</v>
      </c>
      <c r="H675" s="4">
        <f>IF(MONTH(calls[[#This Row],[Date of Call]])&lt;=6,YEAR(calls[[#This Row],[Date of Call]]),YEAR(calls[[#This Row],[Date of Call]])+1)</f>
        <v>2024</v>
      </c>
      <c r="I675" t="str">
        <f>TEXT(calls[[#This Row],[Date of Call]],"DDDD")</f>
        <v>Saturday</v>
      </c>
      <c r="J675" t="str" cm="1">
        <f t="array" ref="J675">_xlfn.IFS(calls[[#This Row],[Duration]]&lt;=10,"Under 10 mins",calls[[#This Row],[Duration]]&lt;=30,"10 to 30 mins",calls[[#This Row],[Duration]]&lt;=60,"30 to 60 mins",calls[[#This Row],[Duration]]&lt;=120,"1 to 2 hours",TRUE,"More than 2 hours")</f>
        <v>1 to 2 hours</v>
      </c>
      <c r="K675">
        <f>ROUND(calls[[#This Row],[Satisfaction Rating]],0)</f>
        <v>5</v>
      </c>
    </row>
    <row r="676" spans="1:11" x14ac:dyDescent="0.3">
      <c r="A676" s="1" t="s">
        <v>704</v>
      </c>
      <c r="B676" s="1" t="s">
        <v>25</v>
      </c>
      <c r="C676" s="1">
        <v>61</v>
      </c>
      <c r="D676" s="2" t="s">
        <v>22</v>
      </c>
      <c r="E676" s="3">
        <v>45157</v>
      </c>
      <c r="F676" s="1">
        <v>93</v>
      </c>
      <c r="G676" s="1">
        <v>2.7</v>
      </c>
      <c r="H676" s="4">
        <f>IF(MONTH(calls[[#This Row],[Date of Call]])&lt;=6,YEAR(calls[[#This Row],[Date of Call]]),YEAR(calls[[#This Row],[Date of Call]])+1)</f>
        <v>2024</v>
      </c>
      <c r="I676" t="str">
        <f>TEXT(calls[[#This Row],[Date of Call]],"DDDD")</f>
        <v>Saturday</v>
      </c>
      <c r="J676" t="str" cm="1">
        <f t="array" ref="J676">_xlfn.IFS(calls[[#This Row],[Duration]]&lt;=10,"Under 10 mins",calls[[#This Row],[Duration]]&lt;=30,"10 to 30 mins",calls[[#This Row],[Duration]]&lt;=60,"30 to 60 mins",calls[[#This Row],[Duration]]&lt;=120,"1 to 2 hours",TRUE,"More than 2 hours")</f>
        <v>1 to 2 hours</v>
      </c>
      <c r="K676">
        <f>ROUND(calls[[#This Row],[Satisfaction Rating]],0)</f>
        <v>3</v>
      </c>
    </row>
    <row r="677" spans="1:11" x14ac:dyDescent="0.3">
      <c r="A677" s="4" t="s">
        <v>705</v>
      </c>
      <c r="B677" s="4" t="s">
        <v>21</v>
      </c>
      <c r="C677" s="4">
        <v>128</v>
      </c>
      <c r="D677" s="5" t="s">
        <v>22</v>
      </c>
      <c r="E677" s="6">
        <v>45157</v>
      </c>
      <c r="F677" s="4">
        <v>135</v>
      </c>
      <c r="G677" s="4">
        <v>2.1</v>
      </c>
      <c r="H677" s="4">
        <f>IF(MONTH(calls[[#This Row],[Date of Call]])&lt;=6,YEAR(calls[[#This Row],[Date of Call]]),YEAR(calls[[#This Row],[Date of Call]])+1)</f>
        <v>2024</v>
      </c>
      <c r="I677" t="str">
        <f>TEXT(calls[[#This Row],[Date of Call]],"DDDD")</f>
        <v>Saturday</v>
      </c>
      <c r="J677" t="str" cm="1">
        <f t="array" ref="J677">_xlfn.IFS(calls[[#This Row],[Duration]]&lt;=10,"Under 10 mins",calls[[#This Row],[Duration]]&lt;=30,"10 to 30 mins",calls[[#This Row],[Duration]]&lt;=60,"30 to 60 mins",calls[[#This Row],[Duration]]&lt;=120,"1 to 2 hours",TRUE,"More than 2 hours")</f>
        <v>More than 2 hours</v>
      </c>
      <c r="K677">
        <f>ROUND(calls[[#This Row],[Satisfaction Rating]],0)</f>
        <v>2</v>
      </c>
    </row>
    <row r="678" spans="1:11" x14ac:dyDescent="0.3">
      <c r="A678" s="1" t="s">
        <v>706</v>
      </c>
      <c r="B678" s="1" t="s">
        <v>53</v>
      </c>
      <c r="C678" s="1">
        <v>30</v>
      </c>
      <c r="D678" s="2" t="s">
        <v>12</v>
      </c>
      <c r="E678" s="3">
        <v>45157</v>
      </c>
      <c r="F678" s="1">
        <v>210</v>
      </c>
      <c r="G678" s="1">
        <v>4.2</v>
      </c>
      <c r="H678" s="4">
        <f>IF(MONTH(calls[[#This Row],[Date of Call]])&lt;=6,YEAR(calls[[#This Row],[Date of Call]]),YEAR(calls[[#This Row],[Date of Call]])+1)</f>
        <v>2024</v>
      </c>
      <c r="I678" t="str">
        <f>TEXT(calls[[#This Row],[Date of Call]],"DDDD")</f>
        <v>Saturday</v>
      </c>
      <c r="J678" t="str" cm="1">
        <f t="array" ref="J678">_xlfn.IFS(calls[[#This Row],[Duration]]&lt;=10,"Under 10 mins",calls[[#This Row],[Duration]]&lt;=30,"10 to 30 mins",calls[[#This Row],[Duration]]&lt;=60,"30 to 60 mins",calls[[#This Row],[Duration]]&lt;=120,"1 to 2 hours",TRUE,"More than 2 hours")</f>
        <v>10 to 30 mins</v>
      </c>
      <c r="K678">
        <f>ROUND(calls[[#This Row],[Satisfaction Rating]],0)</f>
        <v>4</v>
      </c>
    </row>
    <row r="679" spans="1:11" x14ac:dyDescent="0.3">
      <c r="A679" s="4" t="s">
        <v>707</v>
      </c>
      <c r="B679" s="4" t="s">
        <v>83</v>
      </c>
      <c r="C679" s="4">
        <v>63</v>
      </c>
      <c r="D679" s="5" t="s">
        <v>22</v>
      </c>
      <c r="E679" s="6">
        <v>45158</v>
      </c>
      <c r="F679" s="4">
        <v>29</v>
      </c>
      <c r="G679" s="4">
        <v>4.7</v>
      </c>
      <c r="H679" s="4">
        <f>IF(MONTH(calls[[#This Row],[Date of Call]])&lt;=6,YEAR(calls[[#This Row],[Date of Call]]),YEAR(calls[[#This Row],[Date of Call]])+1)</f>
        <v>2024</v>
      </c>
      <c r="I679" t="str">
        <f>TEXT(calls[[#This Row],[Date of Call]],"DDDD")</f>
        <v>Sunday</v>
      </c>
      <c r="J679" t="str" cm="1">
        <f t="array" ref="J679">_xlfn.IFS(calls[[#This Row],[Duration]]&lt;=10,"Under 10 mins",calls[[#This Row],[Duration]]&lt;=30,"10 to 30 mins",calls[[#This Row],[Duration]]&lt;=60,"30 to 60 mins",calls[[#This Row],[Duration]]&lt;=120,"1 to 2 hours",TRUE,"More than 2 hours")</f>
        <v>1 to 2 hours</v>
      </c>
      <c r="K679">
        <f>ROUND(calls[[#This Row],[Satisfaction Rating]],0)</f>
        <v>5</v>
      </c>
    </row>
    <row r="680" spans="1:11" x14ac:dyDescent="0.3">
      <c r="A680" s="1" t="s">
        <v>708</v>
      </c>
      <c r="B680" s="1" t="s">
        <v>36</v>
      </c>
      <c r="C680" s="1">
        <v>64</v>
      </c>
      <c r="D680" s="2" t="s">
        <v>31</v>
      </c>
      <c r="E680" s="3">
        <v>45158</v>
      </c>
      <c r="F680" s="1">
        <v>111</v>
      </c>
      <c r="G680" s="1">
        <v>3.9</v>
      </c>
      <c r="H680" s="4">
        <f>IF(MONTH(calls[[#This Row],[Date of Call]])&lt;=6,YEAR(calls[[#This Row],[Date of Call]]),YEAR(calls[[#This Row],[Date of Call]])+1)</f>
        <v>2024</v>
      </c>
      <c r="I680" t="str">
        <f>TEXT(calls[[#This Row],[Date of Call]],"DDDD")</f>
        <v>Sunday</v>
      </c>
      <c r="J680" t="str" cm="1">
        <f t="array" ref="J680">_xlfn.IFS(calls[[#This Row],[Duration]]&lt;=10,"Under 10 mins",calls[[#This Row],[Duration]]&lt;=30,"10 to 30 mins",calls[[#This Row],[Duration]]&lt;=60,"30 to 60 mins",calls[[#This Row],[Duration]]&lt;=120,"1 to 2 hours",TRUE,"More than 2 hours")</f>
        <v>1 to 2 hours</v>
      </c>
      <c r="K680">
        <f>ROUND(calls[[#This Row],[Satisfaction Rating]],0)</f>
        <v>4</v>
      </c>
    </row>
    <row r="681" spans="1:11" x14ac:dyDescent="0.3">
      <c r="A681" s="4" t="s">
        <v>709</v>
      </c>
      <c r="B681" s="4" t="s">
        <v>19</v>
      </c>
      <c r="C681" s="4">
        <v>151</v>
      </c>
      <c r="D681" s="5" t="s">
        <v>17</v>
      </c>
      <c r="E681" s="6">
        <v>45159</v>
      </c>
      <c r="F681" s="4">
        <v>63</v>
      </c>
      <c r="G681" s="4">
        <v>4.0999999999999996</v>
      </c>
      <c r="H681" s="4">
        <f>IF(MONTH(calls[[#This Row],[Date of Call]])&lt;=6,YEAR(calls[[#This Row],[Date of Call]]),YEAR(calls[[#This Row],[Date of Call]])+1)</f>
        <v>2024</v>
      </c>
      <c r="I681" t="str">
        <f>TEXT(calls[[#This Row],[Date of Call]],"DDDD")</f>
        <v>Monday</v>
      </c>
      <c r="J681" t="str" cm="1">
        <f t="array" ref="J681">_xlfn.IFS(calls[[#This Row],[Duration]]&lt;=10,"Under 10 mins",calls[[#This Row],[Duration]]&lt;=30,"10 to 30 mins",calls[[#This Row],[Duration]]&lt;=60,"30 to 60 mins",calls[[#This Row],[Duration]]&lt;=120,"1 to 2 hours",TRUE,"More than 2 hours")</f>
        <v>More than 2 hours</v>
      </c>
      <c r="K681">
        <f>ROUND(calls[[#This Row],[Satisfaction Rating]],0)</f>
        <v>4</v>
      </c>
    </row>
    <row r="682" spans="1:11" x14ac:dyDescent="0.3">
      <c r="A682" s="1" t="s">
        <v>710</v>
      </c>
      <c r="B682" s="1" t="s">
        <v>63</v>
      </c>
      <c r="C682" s="1">
        <v>116</v>
      </c>
      <c r="D682" s="2" t="s">
        <v>27</v>
      </c>
      <c r="E682" s="3">
        <v>45159</v>
      </c>
      <c r="F682" s="1">
        <v>44</v>
      </c>
      <c r="G682" s="1">
        <v>3.8</v>
      </c>
      <c r="H682" s="4">
        <f>IF(MONTH(calls[[#This Row],[Date of Call]])&lt;=6,YEAR(calls[[#This Row],[Date of Call]]),YEAR(calls[[#This Row],[Date of Call]])+1)</f>
        <v>2024</v>
      </c>
      <c r="I682" t="str">
        <f>TEXT(calls[[#This Row],[Date of Call]],"DDDD")</f>
        <v>Monday</v>
      </c>
      <c r="J682" t="str" cm="1">
        <f t="array" ref="J682">_xlfn.IFS(calls[[#This Row],[Duration]]&lt;=10,"Under 10 mins",calls[[#This Row],[Duration]]&lt;=30,"10 to 30 mins",calls[[#This Row],[Duration]]&lt;=60,"30 to 60 mins",calls[[#This Row],[Duration]]&lt;=120,"1 to 2 hours",TRUE,"More than 2 hours")</f>
        <v>1 to 2 hours</v>
      </c>
      <c r="K682">
        <f>ROUND(calls[[#This Row],[Satisfaction Rating]],0)</f>
        <v>4</v>
      </c>
    </row>
    <row r="683" spans="1:11" x14ac:dyDescent="0.3">
      <c r="A683" s="4" t="s">
        <v>711</v>
      </c>
      <c r="B683" s="4" t="s">
        <v>19</v>
      </c>
      <c r="C683" s="4">
        <v>111</v>
      </c>
      <c r="D683" s="5" t="s">
        <v>27</v>
      </c>
      <c r="E683" s="6">
        <v>45161</v>
      </c>
      <c r="F683" s="4">
        <v>120</v>
      </c>
      <c r="G683" s="4">
        <v>1.8</v>
      </c>
      <c r="H683" s="4">
        <f>IF(MONTH(calls[[#This Row],[Date of Call]])&lt;=6,YEAR(calls[[#This Row],[Date of Call]]),YEAR(calls[[#This Row],[Date of Call]])+1)</f>
        <v>2024</v>
      </c>
      <c r="I683" t="str">
        <f>TEXT(calls[[#This Row],[Date of Call]],"DDDD")</f>
        <v>Wednesday</v>
      </c>
      <c r="J683" t="str" cm="1">
        <f t="array" ref="J683">_xlfn.IFS(calls[[#This Row],[Duration]]&lt;=10,"Under 10 mins",calls[[#This Row],[Duration]]&lt;=30,"10 to 30 mins",calls[[#This Row],[Duration]]&lt;=60,"30 to 60 mins",calls[[#This Row],[Duration]]&lt;=120,"1 to 2 hours",TRUE,"More than 2 hours")</f>
        <v>1 to 2 hours</v>
      </c>
      <c r="K683">
        <f>ROUND(calls[[#This Row],[Satisfaction Rating]],0)</f>
        <v>2</v>
      </c>
    </row>
    <row r="684" spans="1:11" x14ac:dyDescent="0.3">
      <c r="A684" s="1" t="s">
        <v>712</v>
      </c>
      <c r="B684" s="1" t="s">
        <v>21</v>
      </c>
      <c r="C684" s="1">
        <v>15</v>
      </c>
      <c r="D684" s="2" t="s">
        <v>27</v>
      </c>
      <c r="E684" s="3">
        <v>45161</v>
      </c>
      <c r="F684" s="1">
        <v>120</v>
      </c>
      <c r="G684" s="1">
        <v>4.0999999999999996</v>
      </c>
      <c r="H684" s="4">
        <f>IF(MONTH(calls[[#This Row],[Date of Call]])&lt;=6,YEAR(calls[[#This Row],[Date of Call]]),YEAR(calls[[#This Row],[Date of Call]])+1)</f>
        <v>2024</v>
      </c>
      <c r="I684" t="str">
        <f>TEXT(calls[[#This Row],[Date of Call]],"DDDD")</f>
        <v>Wednesday</v>
      </c>
      <c r="J684" t="str" cm="1">
        <f t="array" ref="J684">_xlfn.IFS(calls[[#This Row],[Duration]]&lt;=10,"Under 10 mins",calls[[#This Row],[Duration]]&lt;=30,"10 to 30 mins",calls[[#This Row],[Duration]]&lt;=60,"30 to 60 mins",calls[[#This Row],[Duration]]&lt;=120,"1 to 2 hours",TRUE,"More than 2 hours")</f>
        <v>10 to 30 mins</v>
      </c>
      <c r="K684">
        <f>ROUND(calls[[#This Row],[Satisfaction Rating]],0)</f>
        <v>4</v>
      </c>
    </row>
    <row r="685" spans="1:11" x14ac:dyDescent="0.3">
      <c r="A685" s="4" t="s">
        <v>713</v>
      </c>
      <c r="B685" s="4" t="s">
        <v>36</v>
      </c>
      <c r="C685" s="4">
        <v>18</v>
      </c>
      <c r="D685" s="5" t="s">
        <v>17</v>
      </c>
      <c r="E685" s="6">
        <v>45162</v>
      </c>
      <c r="F685" s="4">
        <v>40</v>
      </c>
      <c r="G685" s="4">
        <v>4.4000000000000004</v>
      </c>
      <c r="H685" s="4">
        <f>IF(MONTH(calls[[#This Row],[Date of Call]])&lt;=6,YEAR(calls[[#This Row],[Date of Call]]),YEAR(calls[[#This Row],[Date of Call]])+1)</f>
        <v>2024</v>
      </c>
      <c r="I685" t="str">
        <f>TEXT(calls[[#This Row],[Date of Call]],"DDDD")</f>
        <v>Thursday</v>
      </c>
      <c r="J685" t="str" cm="1">
        <f t="array" ref="J685">_xlfn.IFS(calls[[#This Row],[Duration]]&lt;=10,"Under 10 mins",calls[[#This Row],[Duration]]&lt;=30,"10 to 30 mins",calls[[#This Row],[Duration]]&lt;=60,"30 to 60 mins",calls[[#This Row],[Duration]]&lt;=120,"1 to 2 hours",TRUE,"More than 2 hours")</f>
        <v>10 to 30 mins</v>
      </c>
      <c r="K685">
        <f>ROUND(calls[[#This Row],[Satisfaction Rating]],0)</f>
        <v>4</v>
      </c>
    </row>
    <row r="686" spans="1:11" x14ac:dyDescent="0.3">
      <c r="A686" s="1" t="s">
        <v>714</v>
      </c>
      <c r="B686" s="1" t="s">
        <v>25</v>
      </c>
      <c r="C686" s="1">
        <v>146</v>
      </c>
      <c r="D686" s="2" t="s">
        <v>22</v>
      </c>
      <c r="E686" s="3">
        <v>45162</v>
      </c>
      <c r="F686" s="1">
        <v>160</v>
      </c>
      <c r="G686" s="1">
        <v>4.0999999999999996</v>
      </c>
      <c r="H686" s="4">
        <f>IF(MONTH(calls[[#This Row],[Date of Call]])&lt;=6,YEAR(calls[[#This Row],[Date of Call]]),YEAR(calls[[#This Row],[Date of Call]])+1)</f>
        <v>2024</v>
      </c>
      <c r="I686" t="str">
        <f>TEXT(calls[[#This Row],[Date of Call]],"DDDD")</f>
        <v>Thursday</v>
      </c>
      <c r="J686" t="str" cm="1">
        <f t="array" ref="J686">_xlfn.IFS(calls[[#This Row],[Duration]]&lt;=10,"Under 10 mins",calls[[#This Row],[Duration]]&lt;=30,"10 to 30 mins",calls[[#This Row],[Duration]]&lt;=60,"30 to 60 mins",calls[[#This Row],[Duration]]&lt;=120,"1 to 2 hours",TRUE,"More than 2 hours")</f>
        <v>More than 2 hours</v>
      </c>
      <c r="K686">
        <f>ROUND(calls[[#This Row],[Satisfaction Rating]],0)</f>
        <v>4</v>
      </c>
    </row>
    <row r="687" spans="1:11" x14ac:dyDescent="0.3">
      <c r="A687" s="4" t="s">
        <v>715</v>
      </c>
      <c r="B687" s="4" t="s">
        <v>53</v>
      </c>
      <c r="C687" s="4">
        <v>73</v>
      </c>
      <c r="D687" s="5" t="s">
        <v>27</v>
      </c>
      <c r="E687" s="6">
        <v>45163</v>
      </c>
      <c r="F687" s="4">
        <v>44</v>
      </c>
      <c r="G687" s="4">
        <v>3.8</v>
      </c>
      <c r="H687" s="4">
        <f>IF(MONTH(calls[[#This Row],[Date of Call]])&lt;=6,YEAR(calls[[#This Row],[Date of Call]]),YEAR(calls[[#This Row],[Date of Call]])+1)</f>
        <v>2024</v>
      </c>
      <c r="I687" t="str">
        <f>TEXT(calls[[#This Row],[Date of Call]],"DDDD")</f>
        <v>Friday</v>
      </c>
      <c r="J687" t="str" cm="1">
        <f t="array" ref="J687">_xlfn.IFS(calls[[#This Row],[Duration]]&lt;=10,"Under 10 mins",calls[[#This Row],[Duration]]&lt;=30,"10 to 30 mins",calls[[#This Row],[Duration]]&lt;=60,"30 to 60 mins",calls[[#This Row],[Duration]]&lt;=120,"1 to 2 hours",TRUE,"More than 2 hours")</f>
        <v>1 to 2 hours</v>
      </c>
      <c r="K687">
        <f>ROUND(calls[[#This Row],[Satisfaction Rating]],0)</f>
        <v>4</v>
      </c>
    </row>
    <row r="688" spans="1:11" x14ac:dyDescent="0.3">
      <c r="A688" s="1" t="s">
        <v>716</v>
      </c>
      <c r="B688" s="1" t="s">
        <v>19</v>
      </c>
      <c r="C688" s="1">
        <v>108</v>
      </c>
      <c r="D688" s="2" t="s">
        <v>17</v>
      </c>
      <c r="E688" s="3">
        <v>45163</v>
      </c>
      <c r="F688" s="1">
        <v>80</v>
      </c>
      <c r="G688" s="1">
        <v>4.3</v>
      </c>
      <c r="H688" s="4">
        <f>IF(MONTH(calls[[#This Row],[Date of Call]])&lt;=6,YEAR(calls[[#This Row],[Date of Call]]),YEAR(calls[[#This Row],[Date of Call]])+1)</f>
        <v>2024</v>
      </c>
      <c r="I688" t="str">
        <f>TEXT(calls[[#This Row],[Date of Call]],"DDDD")</f>
        <v>Friday</v>
      </c>
      <c r="J688" t="str" cm="1">
        <f t="array" ref="J688">_xlfn.IFS(calls[[#This Row],[Duration]]&lt;=10,"Under 10 mins",calls[[#This Row],[Duration]]&lt;=30,"10 to 30 mins",calls[[#This Row],[Duration]]&lt;=60,"30 to 60 mins",calls[[#This Row],[Duration]]&lt;=120,"1 to 2 hours",TRUE,"More than 2 hours")</f>
        <v>1 to 2 hours</v>
      </c>
      <c r="K688">
        <f>ROUND(calls[[#This Row],[Satisfaction Rating]],0)</f>
        <v>4</v>
      </c>
    </row>
    <row r="689" spans="1:11" x14ac:dyDescent="0.3">
      <c r="A689" s="4" t="s">
        <v>717</v>
      </c>
      <c r="B689" s="4" t="s">
        <v>45</v>
      </c>
      <c r="C689" s="4">
        <v>52</v>
      </c>
      <c r="D689" s="5" t="s">
        <v>17</v>
      </c>
      <c r="E689" s="6">
        <v>45164</v>
      </c>
      <c r="F689" s="4">
        <v>66</v>
      </c>
      <c r="G689" s="4">
        <v>4.5</v>
      </c>
      <c r="H689" s="4">
        <f>IF(MONTH(calls[[#This Row],[Date of Call]])&lt;=6,YEAR(calls[[#This Row],[Date of Call]]),YEAR(calls[[#This Row],[Date of Call]])+1)</f>
        <v>2024</v>
      </c>
      <c r="I689" t="str">
        <f>TEXT(calls[[#This Row],[Date of Call]],"DDDD")</f>
        <v>Saturday</v>
      </c>
      <c r="J689" t="str" cm="1">
        <f t="array" ref="J689">_xlfn.IFS(calls[[#This Row],[Duration]]&lt;=10,"Under 10 mins",calls[[#This Row],[Duration]]&lt;=30,"10 to 30 mins",calls[[#This Row],[Duration]]&lt;=60,"30 to 60 mins",calls[[#This Row],[Duration]]&lt;=120,"1 to 2 hours",TRUE,"More than 2 hours")</f>
        <v>30 to 60 mins</v>
      </c>
      <c r="K689">
        <f>ROUND(calls[[#This Row],[Satisfaction Rating]],0)</f>
        <v>5</v>
      </c>
    </row>
    <row r="690" spans="1:11" x14ac:dyDescent="0.3">
      <c r="A690" s="1" t="s">
        <v>718</v>
      </c>
      <c r="B690" s="1" t="s">
        <v>63</v>
      </c>
      <c r="C690" s="1">
        <v>165</v>
      </c>
      <c r="D690" s="2" t="s">
        <v>31</v>
      </c>
      <c r="E690" s="3">
        <v>45164</v>
      </c>
      <c r="F690" s="1">
        <v>82</v>
      </c>
      <c r="G690" s="1">
        <v>3.4</v>
      </c>
      <c r="H690" s="4">
        <f>IF(MONTH(calls[[#This Row],[Date of Call]])&lt;=6,YEAR(calls[[#This Row],[Date of Call]]),YEAR(calls[[#This Row],[Date of Call]])+1)</f>
        <v>2024</v>
      </c>
      <c r="I690" t="str">
        <f>TEXT(calls[[#This Row],[Date of Call]],"DDDD")</f>
        <v>Saturday</v>
      </c>
      <c r="J690" t="str" cm="1">
        <f t="array" ref="J690">_xlfn.IFS(calls[[#This Row],[Duration]]&lt;=10,"Under 10 mins",calls[[#This Row],[Duration]]&lt;=30,"10 to 30 mins",calls[[#This Row],[Duration]]&lt;=60,"30 to 60 mins",calls[[#This Row],[Duration]]&lt;=120,"1 to 2 hours",TRUE,"More than 2 hours")</f>
        <v>More than 2 hours</v>
      </c>
      <c r="K690">
        <f>ROUND(calls[[#This Row],[Satisfaction Rating]],0)</f>
        <v>3</v>
      </c>
    </row>
    <row r="691" spans="1:11" x14ac:dyDescent="0.3">
      <c r="A691" s="4" t="s">
        <v>719</v>
      </c>
      <c r="B691" s="4" t="s">
        <v>25</v>
      </c>
      <c r="C691" s="4">
        <v>104</v>
      </c>
      <c r="D691" s="5" t="s">
        <v>27</v>
      </c>
      <c r="E691" s="6">
        <v>45164</v>
      </c>
      <c r="F691" s="4">
        <v>66</v>
      </c>
      <c r="G691" s="4">
        <v>4.8</v>
      </c>
      <c r="H691" s="4">
        <f>IF(MONTH(calls[[#This Row],[Date of Call]])&lt;=6,YEAR(calls[[#This Row],[Date of Call]]),YEAR(calls[[#This Row],[Date of Call]])+1)</f>
        <v>2024</v>
      </c>
      <c r="I691" t="str">
        <f>TEXT(calls[[#This Row],[Date of Call]],"DDDD")</f>
        <v>Saturday</v>
      </c>
      <c r="J691" t="str" cm="1">
        <f t="array" ref="J691">_xlfn.IFS(calls[[#This Row],[Duration]]&lt;=10,"Under 10 mins",calls[[#This Row],[Duration]]&lt;=30,"10 to 30 mins",calls[[#This Row],[Duration]]&lt;=60,"30 to 60 mins",calls[[#This Row],[Duration]]&lt;=120,"1 to 2 hours",TRUE,"More than 2 hours")</f>
        <v>1 to 2 hours</v>
      </c>
      <c r="K691">
        <f>ROUND(calls[[#This Row],[Satisfaction Rating]],0)</f>
        <v>5</v>
      </c>
    </row>
    <row r="692" spans="1:11" x14ac:dyDescent="0.3">
      <c r="A692" s="1" t="s">
        <v>720</v>
      </c>
      <c r="B692" s="1" t="s">
        <v>53</v>
      </c>
      <c r="C692" s="1">
        <v>131</v>
      </c>
      <c r="D692" s="2" t="s">
        <v>22</v>
      </c>
      <c r="E692" s="3">
        <v>45164</v>
      </c>
      <c r="F692" s="1">
        <v>92</v>
      </c>
      <c r="G692" s="1">
        <v>4.9000000000000004</v>
      </c>
      <c r="H692" s="4">
        <f>IF(MONTH(calls[[#This Row],[Date of Call]])&lt;=6,YEAR(calls[[#This Row],[Date of Call]]),YEAR(calls[[#This Row],[Date of Call]])+1)</f>
        <v>2024</v>
      </c>
      <c r="I692" t="str">
        <f>TEXT(calls[[#This Row],[Date of Call]],"DDDD")</f>
        <v>Saturday</v>
      </c>
      <c r="J692" t="str" cm="1">
        <f t="array" ref="J692">_xlfn.IFS(calls[[#This Row],[Duration]]&lt;=10,"Under 10 mins",calls[[#This Row],[Duration]]&lt;=30,"10 to 30 mins",calls[[#This Row],[Duration]]&lt;=60,"30 to 60 mins",calls[[#This Row],[Duration]]&lt;=120,"1 to 2 hours",TRUE,"More than 2 hours")</f>
        <v>More than 2 hours</v>
      </c>
      <c r="K692">
        <f>ROUND(calls[[#This Row],[Satisfaction Rating]],0)</f>
        <v>5</v>
      </c>
    </row>
    <row r="693" spans="1:11" x14ac:dyDescent="0.3">
      <c r="A693" s="4" t="s">
        <v>721</v>
      </c>
      <c r="B693" s="4" t="s">
        <v>50</v>
      </c>
      <c r="C693" s="4">
        <v>80</v>
      </c>
      <c r="D693" s="5" t="s">
        <v>31</v>
      </c>
      <c r="E693" s="6">
        <v>45165</v>
      </c>
      <c r="F693" s="4">
        <v>104</v>
      </c>
      <c r="G693" s="4">
        <v>4.7</v>
      </c>
      <c r="H693" s="4">
        <f>IF(MONTH(calls[[#This Row],[Date of Call]])&lt;=6,YEAR(calls[[#This Row],[Date of Call]]),YEAR(calls[[#This Row],[Date of Call]])+1)</f>
        <v>2024</v>
      </c>
      <c r="I693" t="str">
        <f>TEXT(calls[[#This Row],[Date of Call]],"DDDD")</f>
        <v>Sunday</v>
      </c>
      <c r="J693" t="str" cm="1">
        <f t="array" ref="J693">_xlfn.IFS(calls[[#This Row],[Duration]]&lt;=10,"Under 10 mins",calls[[#This Row],[Duration]]&lt;=30,"10 to 30 mins",calls[[#This Row],[Duration]]&lt;=60,"30 to 60 mins",calls[[#This Row],[Duration]]&lt;=120,"1 to 2 hours",TRUE,"More than 2 hours")</f>
        <v>1 to 2 hours</v>
      </c>
      <c r="K693">
        <f>ROUND(calls[[#This Row],[Satisfaction Rating]],0)</f>
        <v>5</v>
      </c>
    </row>
    <row r="694" spans="1:11" x14ac:dyDescent="0.3">
      <c r="A694" s="1" t="s">
        <v>722</v>
      </c>
      <c r="B694" s="1" t="s">
        <v>21</v>
      </c>
      <c r="C694" s="1">
        <v>49</v>
      </c>
      <c r="D694" s="2" t="s">
        <v>27</v>
      </c>
      <c r="E694" s="3">
        <v>45165</v>
      </c>
      <c r="F694" s="1">
        <v>105</v>
      </c>
      <c r="G694" s="1">
        <v>3.3</v>
      </c>
      <c r="H694" s="4">
        <f>IF(MONTH(calls[[#This Row],[Date of Call]])&lt;=6,YEAR(calls[[#This Row],[Date of Call]]),YEAR(calls[[#This Row],[Date of Call]])+1)</f>
        <v>2024</v>
      </c>
      <c r="I694" t="str">
        <f>TEXT(calls[[#This Row],[Date of Call]],"DDDD")</f>
        <v>Sunday</v>
      </c>
      <c r="J694" t="str" cm="1">
        <f t="array" ref="J694">_xlfn.IFS(calls[[#This Row],[Duration]]&lt;=10,"Under 10 mins",calls[[#This Row],[Duration]]&lt;=30,"10 to 30 mins",calls[[#This Row],[Duration]]&lt;=60,"30 to 60 mins",calls[[#This Row],[Duration]]&lt;=120,"1 to 2 hours",TRUE,"More than 2 hours")</f>
        <v>30 to 60 mins</v>
      </c>
      <c r="K694">
        <f>ROUND(calls[[#This Row],[Satisfaction Rating]],0)</f>
        <v>3</v>
      </c>
    </row>
    <row r="695" spans="1:11" x14ac:dyDescent="0.3">
      <c r="A695" s="4" t="s">
        <v>723</v>
      </c>
      <c r="B695" s="4" t="s">
        <v>63</v>
      </c>
      <c r="C695" s="4">
        <v>73</v>
      </c>
      <c r="D695" s="5" t="s">
        <v>27</v>
      </c>
      <c r="E695" s="6">
        <v>45165</v>
      </c>
      <c r="F695" s="4">
        <v>100</v>
      </c>
      <c r="G695" s="4">
        <v>2.8</v>
      </c>
      <c r="H695" s="4">
        <f>IF(MONTH(calls[[#This Row],[Date of Call]])&lt;=6,YEAR(calls[[#This Row],[Date of Call]]),YEAR(calls[[#This Row],[Date of Call]])+1)</f>
        <v>2024</v>
      </c>
      <c r="I695" t="str">
        <f>TEXT(calls[[#This Row],[Date of Call]],"DDDD")</f>
        <v>Sunday</v>
      </c>
      <c r="J695" t="str" cm="1">
        <f t="array" ref="J695">_xlfn.IFS(calls[[#This Row],[Duration]]&lt;=10,"Under 10 mins",calls[[#This Row],[Duration]]&lt;=30,"10 to 30 mins",calls[[#This Row],[Duration]]&lt;=60,"30 to 60 mins",calls[[#This Row],[Duration]]&lt;=120,"1 to 2 hours",TRUE,"More than 2 hours")</f>
        <v>1 to 2 hours</v>
      </c>
      <c r="K695">
        <f>ROUND(calls[[#This Row],[Satisfaction Rating]],0)</f>
        <v>3</v>
      </c>
    </row>
    <row r="696" spans="1:11" x14ac:dyDescent="0.3">
      <c r="A696" s="1" t="s">
        <v>724</v>
      </c>
      <c r="B696" s="1" t="s">
        <v>25</v>
      </c>
      <c r="C696" s="1">
        <v>117</v>
      </c>
      <c r="D696" s="2" t="s">
        <v>31</v>
      </c>
      <c r="E696" s="3">
        <v>45165</v>
      </c>
      <c r="F696" s="1">
        <v>90</v>
      </c>
      <c r="G696" s="1">
        <v>4.0999999999999996</v>
      </c>
      <c r="H696" s="4">
        <f>IF(MONTH(calls[[#This Row],[Date of Call]])&lt;=6,YEAR(calls[[#This Row],[Date of Call]]),YEAR(calls[[#This Row],[Date of Call]])+1)</f>
        <v>2024</v>
      </c>
      <c r="I696" t="str">
        <f>TEXT(calls[[#This Row],[Date of Call]],"DDDD")</f>
        <v>Sunday</v>
      </c>
      <c r="J696" t="str" cm="1">
        <f t="array" ref="J696">_xlfn.IFS(calls[[#This Row],[Duration]]&lt;=10,"Under 10 mins",calls[[#This Row],[Duration]]&lt;=30,"10 to 30 mins",calls[[#This Row],[Duration]]&lt;=60,"30 to 60 mins",calls[[#This Row],[Duration]]&lt;=120,"1 to 2 hours",TRUE,"More than 2 hours")</f>
        <v>1 to 2 hours</v>
      </c>
      <c r="K696">
        <f>ROUND(calls[[#This Row],[Satisfaction Rating]],0)</f>
        <v>4</v>
      </c>
    </row>
    <row r="697" spans="1:11" x14ac:dyDescent="0.3">
      <c r="A697" s="4" t="s">
        <v>725</v>
      </c>
      <c r="B697" s="4" t="s">
        <v>16</v>
      </c>
      <c r="C697" s="4">
        <v>38</v>
      </c>
      <c r="D697" s="5" t="s">
        <v>12</v>
      </c>
      <c r="E697" s="6">
        <v>45165</v>
      </c>
      <c r="F697" s="4">
        <v>110</v>
      </c>
      <c r="G697" s="4">
        <v>3.5</v>
      </c>
      <c r="H697" s="4">
        <f>IF(MONTH(calls[[#This Row],[Date of Call]])&lt;=6,YEAR(calls[[#This Row],[Date of Call]]),YEAR(calls[[#This Row],[Date of Call]])+1)</f>
        <v>2024</v>
      </c>
      <c r="I697" t="str">
        <f>TEXT(calls[[#This Row],[Date of Call]],"DDDD")</f>
        <v>Sunday</v>
      </c>
      <c r="J697" t="str" cm="1">
        <f t="array" ref="J697">_xlfn.IFS(calls[[#This Row],[Duration]]&lt;=10,"Under 10 mins",calls[[#This Row],[Duration]]&lt;=30,"10 to 30 mins",calls[[#This Row],[Duration]]&lt;=60,"30 to 60 mins",calls[[#This Row],[Duration]]&lt;=120,"1 to 2 hours",TRUE,"More than 2 hours")</f>
        <v>30 to 60 mins</v>
      </c>
      <c r="K697">
        <f>ROUND(calls[[#This Row],[Satisfaction Rating]],0)</f>
        <v>4</v>
      </c>
    </row>
    <row r="698" spans="1:11" x14ac:dyDescent="0.3">
      <c r="A698" s="1" t="s">
        <v>726</v>
      </c>
      <c r="B698" s="1" t="s">
        <v>45</v>
      </c>
      <c r="C698" s="1">
        <v>109</v>
      </c>
      <c r="D698" s="2" t="s">
        <v>31</v>
      </c>
      <c r="E698" s="3">
        <v>45167</v>
      </c>
      <c r="F698" s="1">
        <v>68</v>
      </c>
      <c r="G698" s="1">
        <v>2.2999999999999998</v>
      </c>
      <c r="H698" s="4">
        <f>IF(MONTH(calls[[#This Row],[Date of Call]])&lt;=6,YEAR(calls[[#This Row],[Date of Call]]),YEAR(calls[[#This Row],[Date of Call]])+1)</f>
        <v>2024</v>
      </c>
      <c r="I698" t="str">
        <f>TEXT(calls[[#This Row],[Date of Call]],"DDDD")</f>
        <v>Tuesday</v>
      </c>
      <c r="J698" t="str" cm="1">
        <f t="array" ref="J698">_xlfn.IFS(calls[[#This Row],[Duration]]&lt;=10,"Under 10 mins",calls[[#This Row],[Duration]]&lt;=30,"10 to 30 mins",calls[[#This Row],[Duration]]&lt;=60,"30 to 60 mins",calls[[#This Row],[Duration]]&lt;=120,"1 to 2 hours",TRUE,"More than 2 hours")</f>
        <v>1 to 2 hours</v>
      </c>
      <c r="K698">
        <f>ROUND(calls[[#This Row],[Satisfaction Rating]],0)</f>
        <v>2</v>
      </c>
    </row>
    <row r="699" spans="1:11" x14ac:dyDescent="0.3">
      <c r="A699" s="4" t="s">
        <v>727</v>
      </c>
      <c r="B699" s="4" t="s">
        <v>21</v>
      </c>
      <c r="C699" s="4">
        <v>70</v>
      </c>
      <c r="D699" s="5" t="s">
        <v>17</v>
      </c>
      <c r="E699" s="6">
        <v>45168</v>
      </c>
      <c r="F699" s="4">
        <v>210</v>
      </c>
      <c r="G699" s="4">
        <v>4.0999999999999996</v>
      </c>
      <c r="H699" s="4">
        <f>IF(MONTH(calls[[#This Row],[Date of Call]])&lt;=6,YEAR(calls[[#This Row],[Date of Call]]),YEAR(calls[[#This Row],[Date of Call]])+1)</f>
        <v>2024</v>
      </c>
      <c r="I699" t="str">
        <f>TEXT(calls[[#This Row],[Date of Call]],"DDDD")</f>
        <v>Wednesday</v>
      </c>
      <c r="J699" t="str" cm="1">
        <f t="array" ref="J699">_xlfn.IFS(calls[[#This Row],[Duration]]&lt;=10,"Under 10 mins",calls[[#This Row],[Duration]]&lt;=30,"10 to 30 mins",calls[[#This Row],[Duration]]&lt;=60,"30 to 60 mins",calls[[#This Row],[Duration]]&lt;=120,"1 to 2 hours",TRUE,"More than 2 hours")</f>
        <v>1 to 2 hours</v>
      </c>
      <c r="K699">
        <f>ROUND(calls[[#This Row],[Satisfaction Rating]],0)</f>
        <v>4</v>
      </c>
    </row>
    <row r="700" spans="1:11" x14ac:dyDescent="0.3">
      <c r="A700" s="1" t="s">
        <v>728</v>
      </c>
      <c r="B700" s="1" t="s">
        <v>14</v>
      </c>
      <c r="C700" s="1">
        <v>51</v>
      </c>
      <c r="D700" s="2" t="s">
        <v>12</v>
      </c>
      <c r="E700" s="3">
        <v>45168</v>
      </c>
      <c r="F700" s="1">
        <v>111</v>
      </c>
      <c r="G700" s="1">
        <v>4.3</v>
      </c>
      <c r="H700" s="4">
        <f>IF(MONTH(calls[[#This Row],[Date of Call]])&lt;=6,YEAR(calls[[#This Row],[Date of Call]]),YEAR(calls[[#This Row],[Date of Call]])+1)</f>
        <v>2024</v>
      </c>
      <c r="I700" t="str">
        <f>TEXT(calls[[#This Row],[Date of Call]],"DDDD")</f>
        <v>Wednesday</v>
      </c>
      <c r="J700" t="str" cm="1">
        <f t="array" ref="J700">_xlfn.IFS(calls[[#This Row],[Duration]]&lt;=10,"Under 10 mins",calls[[#This Row],[Duration]]&lt;=30,"10 to 30 mins",calls[[#This Row],[Duration]]&lt;=60,"30 to 60 mins",calls[[#This Row],[Duration]]&lt;=120,"1 to 2 hours",TRUE,"More than 2 hours")</f>
        <v>30 to 60 mins</v>
      </c>
      <c r="K700">
        <f>ROUND(calls[[#This Row],[Satisfaction Rating]],0)</f>
        <v>4</v>
      </c>
    </row>
    <row r="701" spans="1:11" x14ac:dyDescent="0.3">
      <c r="A701" s="4" t="s">
        <v>729</v>
      </c>
      <c r="B701" s="4" t="s">
        <v>14</v>
      </c>
      <c r="C701" s="4">
        <v>100</v>
      </c>
      <c r="D701" s="5" t="s">
        <v>17</v>
      </c>
      <c r="E701" s="6">
        <v>45169</v>
      </c>
      <c r="F701" s="4">
        <v>45</v>
      </c>
      <c r="G701" s="4">
        <v>4.9000000000000004</v>
      </c>
      <c r="H701" s="4">
        <f>IF(MONTH(calls[[#This Row],[Date of Call]])&lt;=6,YEAR(calls[[#This Row],[Date of Call]]),YEAR(calls[[#This Row],[Date of Call]])+1)</f>
        <v>2024</v>
      </c>
      <c r="I701" t="str">
        <f>TEXT(calls[[#This Row],[Date of Call]],"DDDD")</f>
        <v>Thursday</v>
      </c>
      <c r="J701" t="str" cm="1">
        <f t="array" ref="J701">_xlfn.IFS(calls[[#This Row],[Duration]]&lt;=10,"Under 10 mins",calls[[#This Row],[Duration]]&lt;=30,"10 to 30 mins",calls[[#This Row],[Duration]]&lt;=60,"30 to 60 mins",calls[[#This Row],[Duration]]&lt;=120,"1 to 2 hours",TRUE,"More than 2 hours")</f>
        <v>1 to 2 hours</v>
      </c>
      <c r="K701">
        <f>ROUND(calls[[#This Row],[Satisfaction Rating]],0)</f>
        <v>5</v>
      </c>
    </row>
    <row r="702" spans="1:11" x14ac:dyDescent="0.3">
      <c r="A702" s="1" t="s">
        <v>730</v>
      </c>
      <c r="B702" s="1" t="s">
        <v>34</v>
      </c>
      <c r="C702" s="1">
        <v>124</v>
      </c>
      <c r="D702" s="2" t="s">
        <v>12</v>
      </c>
      <c r="E702" s="3">
        <v>45170</v>
      </c>
      <c r="F702" s="1">
        <v>132</v>
      </c>
      <c r="G702" s="1">
        <v>4</v>
      </c>
      <c r="H702" s="4">
        <f>IF(MONTH(calls[[#This Row],[Date of Call]])&lt;=6,YEAR(calls[[#This Row],[Date of Call]]),YEAR(calls[[#This Row],[Date of Call]])+1)</f>
        <v>2024</v>
      </c>
      <c r="I702" t="str">
        <f>TEXT(calls[[#This Row],[Date of Call]],"DDDD")</f>
        <v>Friday</v>
      </c>
      <c r="J702" t="str" cm="1">
        <f t="array" ref="J702">_xlfn.IFS(calls[[#This Row],[Duration]]&lt;=10,"Under 10 mins",calls[[#This Row],[Duration]]&lt;=30,"10 to 30 mins",calls[[#This Row],[Duration]]&lt;=60,"30 to 60 mins",calls[[#This Row],[Duration]]&lt;=120,"1 to 2 hours",TRUE,"More than 2 hours")</f>
        <v>More than 2 hours</v>
      </c>
      <c r="K702">
        <f>ROUND(calls[[#This Row],[Satisfaction Rating]],0)</f>
        <v>4</v>
      </c>
    </row>
    <row r="703" spans="1:11" x14ac:dyDescent="0.3">
      <c r="A703" s="4" t="s">
        <v>731</v>
      </c>
      <c r="B703" s="4" t="s">
        <v>11</v>
      </c>
      <c r="C703" s="4">
        <v>143</v>
      </c>
      <c r="D703" s="5" t="s">
        <v>31</v>
      </c>
      <c r="E703" s="6">
        <v>45170</v>
      </c>
      <c r="F703" s="4">
        <v>20</v>
      </c>
      <c r="G703" s="4">
        <v>4.7</v>
      </c>
      <c r="H703" s="4">
        <f>IF(MONTH(calls[[#This Row],[Date of Call]])&lt;=6,YEAR(calls[[#This Row],[Date of Call]]),YEAR(calls[[#This Row],[Date of Call]])+1)</f>
        <v>2024</v>
      </c>
      <c r="I703" t="str">
        <f>TEXT(calls[[#This Row],[Date of Call]],"DDDD")</f>
        <v>Friday</v>
      </c>
      <c r="J703" t="str" cm="1">
        <f t="array" ref="J703">_xlfn.IFS(calls[[#This Row],[Duration]]&lt;=10,"Under 10 mins",calls[[#This Row],[Duration]]&lt;=30,"10 to 30 mins",calls[[#This Row],[Duration]]&lt;=60,"30 to 60 mins",calls[[#This Row],[Duration]]&lt;=120,"1 to 2 hours",TRUE,"More than 2 hours")</f>
        <v>More than 2 hours</v>
      </c>
      <c r="K703">
        <f>ROUND(calls[[#This Row],[Satisfaction Rating]],0)</f>
        <v>5</v>
      </c>
    </row>
    <row r="704" spans="1:11" x14ac:dyDescent="0.3">
      <c r="A704" s="1" t="s">
        <v>732</v>
      </c>
      <c r="B704" s="1" t="s">
        <v>30</v>
      </c>
      <c r="C704" s="1">
        <v>96</v>
      </c>
      <c r="D704" s="2" t="s">
        <v>27</v>
      </c>
      <c r="E704" s="3">
        <v>45170</v>
      </c>
      <c r="F704" s="1">
        <v>36</v>
      </c>
      <c r="G704" s="1">
        <v>3.4</v>
      </c>
      <c r="H704" s="4">
        <f>IF(MONTH(calls[[#This Row],[Date of Call]])&lt;=6,YEAR(calls[[#This Row],[Date of Call]]),YEAR(calls[[#This Row],[Date of Call]])+1)</f>
        <v>2024</v>
      </c>
      <c r="I704" t="str">
        <f>TEXT(calls[[#This Row],[Date of Call]],"DDDD")</f>
        <v>Friday</v>
      </c>
      <c r="J704" t="str" cm="1">
        <f t="array" ref="J704">_xlfn.IFS(calls[[#This Row],[Duration]]&lt;=10,"Under 10 mins",calls[[#This Row],[Duration]]&lt;=30,"10 to 30 mins",calls[[#This Row],[Duration]]&lt;=60,"30 to 60 mins",calls[[#This Row],[Duration]]&lt;=120,"1 to 2 hours",TRUE,"More than 2 hours")</f>
        <v>1 to 2 hours</v>
      </c>
      <c r="K704">
        <f>ROUND(calls[[#This Row],[Satisfaction Rating]],0)</f>
        <v>3</v>
      </c>
    </row>
    <row r="705" spans="1:11" x14ac:dyDescent="0.3">
      <c r="A705" s="4" t="s">
        <v>733</v>
      </c>
      <c r="B705" s="4" t="s">
        <v>63</v>
      </c>
      <c r="C705" s="4">
        <v>84</v>
      </c>
      <c r="D705" s="5" t="s">
        <v>17</v>
      </c>
      <c r="E705" s="6">
        <v>45172</v>
      </c>
      <c r="F705" s="4">
        <v>72</v>
      </c>
      <c r="G705" s="4">
        <v>4</v>
      </c>
      <c r="H705" s="4">
        <f>IF(MONTH(calls[[#This Row],[Date of Call]])&lt;=6,YEAR(calls[[#This Row],[Date of Call]]),YEAR(calls[[#This Row],[Date of Call]])+1)</f>
        <v>2024</v>
      </c>
      <c r="I705" t="str">
        <f>TEXT(calls[[#This Row],[Date of Call]],"DDDD")</f>
        <v>Sunday</v>
      </c>
      <c r="J705" t="str" cm="1">
        <f t="array" ref="J705">_xlfn.IFS(calls[[#This Row],[Duration]]&lt;=10,"Under 10 mins",calls[[#This Row],[Duration]]&lt;=30,"10 to 30 mins",calls[[#This Row],[Duration]]&lt;=60,"30 to 60 mins",calls[[#This Row],[Duration]]&lt;=120,"1 to 2 hours",TRUE,"More than 2 hours")</f>
        <v>1 to 2 hours</v>
      </c>
      <c r="K705">
        <f>ROUND(calls[[#This Row],[Satisfaction Rating]],0)</f>
        <v>4</v>
      </c>
    </row>
    <row r="706" spans="1:11" x14ac:dyDescent="0.3">
      <c r="A706" s="1" t="s">
        <v>734</v>
      </c>
      <c r="B706" s="1" t="s">
        <v>42</v>
      </c>
      <c r="C706" s="1">
        <v>111</v>
      </c>
      <c r="D706" s="2" t="s">
        <v>17</v>
      </c>
      <c r="E706" s="3">
        <v>45172</v>
      </c>
      <c r="F706" s="1">
        <v>63</v>
      </c>
      <c r="G706" s="1">
        <v>4.5</v>
      </c>
      <c r="H706" s="4">
        <f>IF(MONTH(calls[[#This Row],[Date of Call]])&lt;=6,YEAR(calls[[#This Row],[Date of Call]]),YEAR(calls[[#This Row],[Date of Call]])+1)</f>
        <v>2024</v>
      </c>
      <c r="I706" t="str">
        <f>TEXT(calls[[#This Row],[Date of Call]],"DDDD")</f>
        <v>Sunday</v>
      </c>
      <c r="J706" t="str" cm="1">
        <f t="array" ref="J706">_xlfn.IFS(calls[[#This Row],[Duration]]&lt;=10,"Under 10 mins",calls[[#This Row],[Duration]]&lt;=30,"10 to 30 mins",calls[[#This Row],[Duration]]&lt;=60,"30 to 60 mins",calls[[#This Row],[Duration]]&lt;=120,"1 to 2 hours",TRUE,"More than 2 hours")</f>
        <v>1 to 2 hours</v>
      </c>
      <c r="K706">
        <f>ROUND(calls[[#This Row],[Satisfaction Rating]],0)</f>
        <v>5</v>
      </c>
    </row>
    <row r="707" spans="1:11" x14ac:dyDescent="0.3">
      <c r="A707" s="4" t="s">
        <v>735</v>
      </c>
      <c r="B707" s="4" t="s">
        <v>42</v>
      </c>
      <c r="C707" s="4">
        <v>103</v>
      </c>
      <c r="D707" s="5" t="s">
        <v>12</v>
      </c>
      <c r="E707" s="6">
        <v>45173</v>
      </c>
      <c r="F707" s="4">
        <v>44</v>
      </c>
      <c r="G707" s="4">
        <v>4.5</v>
      </c>
      <c r="H707" s="4">
        <f>IF(MONTH(calls[[#This Row],[Date of Call]])&lt;=6,YEAR(calls[[#This Row],[Date of Call]]),YEAR(calls[[#This Row],[Date of Call]])+1)</f>
        <v>2024</v>
      </c>
      <c r="I707" t="str">
        <f>TEXT(calls[[#This Row],[Date of Call]],"DDDD")</f>
        <v>Monday</v>
      </c>
      <c r="J707" t="str" cm="1">
        <f t="array" ref="J707">_xlfn.IFS(calls[[#This Row],[Duration]]&lt;=10,"Under 10 mins",calls[[#This Row],[Duration]]&lt;=30,"10 to 30 mins",calls[[#This Row],[Duration]]&lt;=60,"30 to 60 mins",calls[[#This Row],[Duration]]&lt;=120,"1 to 2 hours",TRUE,"More than 2 hours")</f>
        <v>1 to 2 hours</v>
      </c>
      <c r="K707">
        <f>ROUND(calls[[#This Row],[Satisfaction Rating]],0)</f>
        <v>5</v>
      </c>
    </row>
    <row r="708" spans="1:11" x14ac:dyDescent="0.3">
      <c r="A708" s="1" t="s">
        <v>736</v>
      </c>
      <c r="B708" s="1" t="s">
        <v>11</v>
      </c>
      <c r="C708" s="1">
        <v>61</v>
      </c>
      <c r="D708" s="2" t="s">
        <v>22</v>
      </c>
      <c r="E708" s="3">
        <v>45173</v>
      </c>
      <c r="F708" s="1">
        <v>132</v>
      </c>
      <c r="G708" s="1">
        <v>4.9000000000000004</v>
      </c>
      <c r="H708" s="4">
        <f>IF(MONTH(calls[[#This Row],[Date of Call]])&lt;=6,YEAR(calls[[#This Row],[Date of Call]]),YEAR(calls[[#This Row],[Date of Call]])+1)</f>
        <v>2024</v>
      </c>
      <c r="I708" t="str">
        <f>TEXT(calls[[#This Row],[Date of Call]],"DDDD")</f>
        <v>Monday</v>
      </c>
      <c r="J708" t="str" cm="1">
        <f t="array" ref="J708">_xlfn.IFS(calls[[#This Row],[Duration]]&lt;=10,"Under 10 mins",calls[[#This Row],[Duration]]&lt;=30,"10 to 30 mins",calls[[#This Row],[Duration]]&lt;=60,"30 to 60 mins",calls[[#This Row],[Duration]]&lt;=120,"1 to 2 hours",TRUE,"More than 2 hours")</f>
        <v>1 to 2 hours</v>
      </c>
      <c r="K708">
        <f>ROUND(calls[[#This Row],[Satisfaction Rating]],0)</f>
        <v>5</v>
      </c>
    </row>
    <row r="709" spans="1:11" x14ac:dyDescent="0.3">
      <c r="A709" s="4" t="s">
        <v>737</v>
      </c>
      <c r="B709" s="4" t="s">
        <v>53</v>
      </c>
      <c r="C709" s="4">
        <v>113</v>
      </c>
      <c r="D709" s="5" t="s">
        <v>27</v>
      </c>
      <c r="E709" s="6">
        <v>45173</v>
      </c>
      <c r="F709" s="4">
        <v>46</v>
      </c>
      <c r="G709" s="4">
        <v>4.4000000000000004</v>
      </c>
      <c r="H709" s="4">
        <f>IF(MONTH(calls[[#This Row],[Date of Call]])&lt;=6,YEAR(calls[[#This Row],[Date of Call]]),YEAR(calls[[#This Row],[Date of Call]])+1)</f>
        <v>2024</v>
      </c>
      <c r="I709" t="str">
        <f>TEXT(calls[[#This Row],[Date of Call]],"DDDD")</f>
        <v>Monday</v>
      </c>
      <c r="J709" t="str" cm="1">
        <f t="array" ref="J709">_xlfn.IFS(calls[[#This Row],[Duration]]&lt;=10,"Under 10 mins",calls[[#This Row],[Duration]]&lt;=30,"10 to 30 mins",calls[[#This Row],[Duration]]&lt;=60,"30 to 60 mins",calls[[#This Row],[Duration]]&lt;=120,"1 to 2 hours",TRUE,"More than 2 hours")</f>
        <v>1 to 2 hours</v>
      </c>
      <c r="K709">
        <f>ROUND(calls[[#This Row],[Satisfaction Rating]],0)</f>
        <v>4</v>
      </c>
    </row>
    <row r="710" spans="1:11" x14ac:dyDescent="0.3">
      <c r="A710" s="1" t="s">
        <v>738</v>
      </c>
      <c r="B710" s="1" t="s">
        <v>53</v>
      </c>
      <c r="C710" s="1">
        <v>96</v>
      </c>
      <c r="D710" s="2" t="s">
        <v>27</v>
      </c>
      <c r="E710" s="3">
        <v>45173</v>
      </c>
      <c r="F710" s="1">
        <v>96</v>
      </c>
      <c r="G710" s="1">
        <v>2.9</v>
      </c>
      <c r="H710" s="4">
        <f>IF(MONTH(calls[[#This Row],[Date of Call]])&lt;=6,YEAR(calls[[#This Row],[Date of Call]]),YEAR(calls[[#This Row],[Date of Call]])+1)</f>
        <v>2024</v>
      </c>
      <c r="I710" t="str">
        <f>TEXT(calls[[#This Row],[Date of Call]],"DDDD")</f>
        <v>Monday</v>
      </c>
      <c r="J710" t="str" cm="1">
        <f t="array" ref="J710">_xlfn.IFS(calls[[#This Row],[Duration]]&lt;=10,"Under 10 mins",calls[[#This Row],[Duration]]&lt;=30,"10 to 30 mins",calls[[#This Row],[Duration]]&lt;=60,"30 to 60 mins",calls[[#This Row],[Duration]]&lt;=120,"1 to 2 hours",TRUE,"More than 2 hours")</f>
        <v>1 to 2 hours</v>
      </c>
      <c r="K710">
        <f>ROUND(calls[[#This Row],[Satisfaction Rating]],0)</f>
        <v>3</v>
      </c>
    </row>
    <row r="711" spans="1:11" x14ac:dyDescent="0.3">
      <c r="A711" s="4" t="s">
        <v>739</v>
      </c>
      <c r="B711" s="4" t="s">
        <v>36</v>
      </c>
      <c r="C711" s="4">
        <v>131</v>
      </c>
      <c r="D711" s="5" t="s">
        <v>12</v>
      </c>
      <c r="E711" s="6">
        <v>45174</v>
      </c>
      <c r="F711" s="4">
        <v>75</v>
      </c>
      <c r="G711" s="4">
        <v>4.4000000000000004</v>
      </c>
      <c r="H711" s="4">
        <f>IF(MONTH(calls[[#This Row],[Date of Call]])&lt;=6,YEAR(calls[[#This Row],[Date of Call]]),YEAR(calls[[#This Row],[Date of Call]])+1)</f>
        <v>2024</v>
      </c>
      <c r="I711" t="str">
        <f>TEXT(calls[[#This Row],[Date of Call]],"DDDD")</f>
        <v>Tuesday</v>
      </c>
      <c r="J711" t="str" cm="1">
        <f t="array" ref="J711">_xlfn.IFS(calls[[#This Row],[Duration]]&lt;=10,"Under 10 mins",calls[[#This Row],[Duration]]&lt;=30,"10 to 30 mins",calls[[#This Row],[Duration]]&lt;=60,"30 to 60 mins",calls[[#This Row],[Duration]]&lt;=120,"1 to 2 hours",TRUE,"More than 2 hours")</f>
        <v>More than 2 hours</v>
      </c>
      <c r="K711">
        <f>ROUND(calls[[#This Row],[Satisfaction Rating]],0)</f>
        <v>4</v>
      </c>
    </row>
    <row r="712" spans="1:11" x14ac:dyDescent="0.3">
      <c r="A712" s="1" t="s">
        <v>740</v>
      </c>
      <c r="B712" s="1" t="s">
        <v>25</v>
      </c>
      <c r="C712" s="1">
        <v>52</v>
      </c>
      <c r="D712" s="2" t="s">
        <v>27</v>
      </c>
      <c r="E712" s="3">
        <v>45175</v>
      </c>
      <c r="F712" s="1">
        <v>88</v>
      </c>
      <c r="G712" s="1">
        <v>4.3</v>
      </c>
      <c r="H712" s="4">
        <f>IF(MONTH(calls[[#This Row],[Date of Call]])&lt;=6,YEAR(calls[[#This Row],[Date of Call]]),YEAR(calls[[#This Row],[Date of Call]])+1)</f>
        <v>2024</v>
      </c>
      <c r="I712" t="str">
        <f>TEXT(calls[[#This Row],[Date of Call]],"DDDD")</f>
        <v>Wednesday</v>
      </c>
      <c r="J712" t="str" cm="1">
        <f t="array" ref="J712">_xlfn.IFS(calls[[#This Row],[Duration]]&lt;=10,"Under 10 mins",calls[[#This Row],[Duration]]&lt;=30,"10 to 30 mins",calls[[#This Row],[Duration]]&lt;=60,"30 to 60 mins",calls[[#This Row],[Duration]]&lt;=120,"1 to 2 hours",TRUE,"More than 2 hours")</f>
        <v>30 to 60 mins</v>
      </c>
      <c r="K712">
        <f>ROUND(calls[[#This Row],[Satisfaction Rating]],0)</f>
        <v>4</v>
      </c>
    </row>
    <row r="713" spans="1:11" x14ac:dyDescent="0.3">
      <c r="A713" s="4" t="s">
        <v>741</v>
      </c>
      <c r="B713" s="4" t="s">
        <v>14</v>
      </c>
      <c r="C713" s="4">
        <v>100</v>
      </c>
      <c r="D713" s="5" t="s">
        <v>12</v>
      </c>
      <c r="E713" s="6">
        <v>45175</v>
      </c>
      <c r="F713" s="4">
        <v>24</v>
      </c>
      <c r="G713" s="4">
        <v>4.7</v>
      </c>
      <c r="H713" s="4">
        <f>IF(MONTH(calls[[#This Row],[Date of Call]])&lt;=6,YEAR(calls[[#This Row],[Date of Call]]),YEAR(calls[[#This Row],[Date of Call]])+1)</f>
        <v>2024</v>
      </c>
      <c r="I713" t="str">
        <f>TEXT(calls[[#This Row],[Date of Call]],"DDDD")</f>
        <v>Wednesday</v>
      </c>
      <c r="J713" t="str" cm="1">
        <f t="array" ref="J713">_xlfn.IFS(calls[[#This Row],[Duration]]&lt;=10,"Under 10 mins",calls[[#This Row],[Duration]]&lt;=30,"10 to 30 mins",calls[[#This Row],[Duration]]&lt;=60,"30 to 60 mins",calls[[#This Row],[Duration]]&lt;=120,"1 to 2 hours",TRUE,"More than 2 hours")</f>
        <v>1 to 2 hours</v>
      </c>
      <c r="K713">
        <f>ROUND(calls[[#This Row],[Satisfaction Rating]],0)</f>
        <v>5</v>
      </c>
    </row>
    <row r="714" spans="1:11" x14ac:dyDescent="0.3">
      <c r="A714" s="1" t="s">
        <v>742</v>
      </c>
      <c r="B714" s="1" t="s">
        <v>19</v>
      </c>
      <c r="C714" s="1">
        <v>58</v>
      </c>
      <c r="D714" s="2" t="s">
        <v>31</v>
      </c>
      <c r="E714" s="3">
        <v>45175</v>
      </c>
      <c r="F714" s="1">
        <v>96</v>
      </c>
      <c r="G714" s="1">
        <v>3.2</v>
      </c>
      <c r="H714" s="4">
        <f>IF(MONTH(calls[[#This Row],[Date of Call]])&lt;=6,YEAR(calls[[#This Row],[Date of Call]]),YEAR(calls[[#This Row],[Date of Call]])+1)</f>
        <v>2024</v>
      </c>
      <c r="I714" t="str">
        <f>TEXT(calls[[#This Row],[Date of Call]],"DDDD")</f>
        <v>Wednesday</v>
      </c>
      <c r="J714" t="str" cm="1">
        <f t="array" ref="J714">_xlfn.IFS(calls[[#This Row],[Duration]]&lt;=10,"Under 10 mins",calls[[#This Row],[Duration]]&lt;=30,"10 to 30 mins",calls[[#This Row],[Duration]]&lt;=60,"30 to 60 mins",calls[[#This Row],[Duration]]&lt;=120,"1 to 2 hours",TRUE,"More than 2 hours")</f>
        <v>30 to 60 mins</v>
      </c>
      <c r="K714">
        <f>ROUND(calls[[#This Row],[Satisfaction Rating]],0)</f>
        <v>3</v>
      </c>
    </row>
    <row r="715" spans="1:11" x14ac:dyDescent="0.3">
      <c r="A715" s="4" t="s">
        <v>743</v>
      </c>
      <c r="B715" s="4" t="s">
        <v>21</v>
      </c>
      <c r="C715" s="4">
        <v>144</v>
      </c>
      <c r="D715" s="5" t="s">
        <v>31</v>
      </c>
      <c r="E715" s="6">
        <v>45176</v>
      </c>
      <c r="F715" s="4">
        <v>124</v>
      </c>
      <c r="G715" s="4">
        <v>2.2999999999999998</v>
      </c>
      <c r="H715" s="4">
        <f>IF(MONTH(calls[[#This Row],[Date of Call]])&lt;=6,YEAR(calls[[#This Row],[Date of Call]]),YEAR(calls[[#This Row],[Date of Call]])+1)</f>
        <v>2024</v>
      </c>
      <c r="I715" t="str">
        <f>TEXT(calls[[#This Row],[Date of Call]],"DDDD")</f>
        <v>Thursday</v>
      </c>
      <c r="J715" t="str" cm="1">
        <f t="array" ref="J715">_xlfn.IFS(calls[[#This Row],[Duration]]&lt;=10,"Under 10 mins",calls[[#This Row],[Duration]]&lt;=30,"10 to 30 mins",calls[[#This Row],[Duration]]&lt;=60,"30 to 60 mins",calls[[#This Row],[Duration]]&lt;=120,"1 to 2 hours",TRUE,"More than 2 hours")</f>
        <v>More than 2 hours</v>
      </c>
      <c r="K715">
        <f>ROUND(calls[[#This Row],[Satisfaction Rating]],0)</f>
        <v>2</v>
      </c>
    </row>
    <row r="716" spans="1:11" x14ac:dyDescent="0.3">
      <c r="A716" s="1" t="s">
        <v>744</v>
      </c>
      <c r="B716" s="1" t="s">
        <v>19</v>
      </c>
      <c r="C716" s="1">
        <v>53</v>
      </c>
      <c r="D716" s="2" t="s">
        <v>22</v>
      </c>
      <c r="E716" s="3">
        <v>45177</v>
      </c>
      <c r="F716" s="1">
        <v>130</v>
      </c>
      <c r="G716" s="1">
        <v>3.6</v>
      </c>
      <c r="H716" s="4">
        <f>IF(MONTH(calls[[#This Row],[Date of Call]])&lt;=6,YEAR(calls[[#This Row],[Date of Call]]),YEAR(calls[[#This Row],[Date of Call]])+1)</f>
        <v>2024</v>
      </c>
      <c r="I716" t="str">
        <f>TEXT(calls[[#This Row],[Date of Call]],"DDDD")</f>
        <v>Friday</v>
      </c>
      <c r="J716" t="str" cm="1">
        <f t="array" ref="J716">_xlfn.IFS(calls[[#This Row],[Duration]]&lt;=10,"Under 10 mins",calls[[#This Row],[Duration]]&lt;=30,"10 to 30 mins",calls[[#This Row],[Duration]]&lt;=60,"30 to 60 mins",calls[[#This Row],[Duration]]&lt;=120,"1 to 2 hours",TRUE,"More than 2 hours")</f>
        <v>30 to 60 mins</v>
      </c>
      <c r="K716">
        <f>ROUND(calls[[#This Row],[Satisfaction Rating]],0)</f>
        <v>4</v>
      </c>
    </row>
    <row r="717" spans="1:11" x14ac:dyDescent="0.3">
      <c r="A717" s="4" t="s">
        <v>745</v>
      </c>
      <c r="B717" s="4" t="s">
        <v>53</v>
      </c>
      <c r="C717" s="4">
        <v>97</v>
      </c>
      <c r="D717" s="5" t="s">
        <v>17</v>
      </c>
      <c r="E717" s="6">
        <v>45177</v>
      </c>
      <c r="F717" s="4">
        <v>45</v>
      </c>
      <c r="G717" s="4">
        <v>4.5999999999999996</v>
      </c>
      <c r="H717" s="4">
        <f>IF(MONTH(calls[[#This Row],[Date of Call]])&lt;=6,YEAR(calls[[#This Row],[Date of Call]]),YEAR(calls[[#This Row],[Date of Call]])+1)</f>
        <v>2024</v>
      </c>
      <c r="I717" t="str">
        <f>TEXT(calls[[#This Row],[Date of Call]],"DDDD")</f>
        <v>Friday</v>
      </c>
      <c r="J717" t="str" cm="1">
        <f t="array" ref="J717">_xlfn.IFS(calls[[#This Row],[Duration]]&lt;=10,"Under 10 mins",calls[[#This Row],[Duration]]&lt;=30,"10 to 30 mins",calls[[#This Row],[Duration]]&lt;=60,"30 to 60 mins",calls[[#This Row],[Duration]]&lt;=120,"1 to 2 hours",TRUE,"More than 2 hours")</f>
        <v>1 to 2 hours</v>
      </c>
      <c r="K717">
        <f>ROUND(calls[[#This Row],[Satisfaction Rating]],0)</f>
        <v>5</v>
      </c>
    </row>
    <row r="718" spans="1:11" x14ac:dyDescent="0.3">
      <c r="A718" s="1" t="s">
        <v>746</v>
      </c>
      <c r="B718" s="1" t="s">
        <v>16</v>
      </c>
      <c r="C718" s="1">
        <v>64</v>
      </c>
      <c r="D718" s="2" t="s">
        <v>31</v>
      </c>
      <c r="E718" s="3">
        <v>45177</v>
      </c>
      <c r="F718" s="1">
        <v>66</v>
      </c>
      <c r="G718" s="1">
        <v>4</v>
      </c>
      <c r="H718" s="4">
        <f>IF(MONTH(calls[[#This Row],[Date of Call]])&lt;=6,YEAR(calls[[#This Row],[Date of Call]]),YEAR(calls[[#This Row],[Date of Call]])+1)</f>
        <v>2024</v>
      </c>
      <c r="I718" t="str">
        <f>TEXT(calls[[#This Row],[Date of Call]],"DDDD")</f>
        <v>Friday</v>
      </c>
      <c r="J718" t="str" cm="1">
        <f t="array" ref="J718">_xlfn.IFS(calls[[#This Row],[Duration]]&lt;=10,"Under 10 mins",calls[[#This Row],[Duration]]&lt;=30,"10 to 30 mins",calls[[#This Row],[Duration]]&lt;=60,"30 to 60 mins",calls[[#This Row],[Duration]]&lt;=120,"1 to 2 hours",TRUE,"More than 2 hours")</f>
        <v>1 to 2 hours</v>
      </c>
      <c r="K718">
        <f>ROUND(calls[[#This Row],[Satisfaction Rating]],0)</f>
        <v>4</v>
      </c>
    </row>
    <row r="719" spans="1:11" x14ac:dyDescent="0.3">
      <c r="A719" s="4" t="s">
        <v>747</v>
      </c>
      <c r="B719" s="4" t="s">
        <v>11</v>
      </c>
      <c r="C719" s="4">
        <v>106</v>
      </c>
      <c r="D719" s="5" t="s">
        <v>12</v>
      </c>
      <c r="E719" s="6">
        <v>45177</v>
      </c>
      <c r="F719" s="4">
        <v>58</v>
      </c>
      <c r="G719" s="4">
        <v>4.7</v>
      </c>
      <c r="H719" s="4">
        <f>IF(MONTH(calls[[#This Row],[Date of Call]])&lt;=6,YEAR(calls[[#This Row],[Date of Call]]),YEAR(calls[[#This Row],[Date of Call]])+1)</f>
        <v>2024</v>
      </c>
      <c r="I719" t="str">
        <f>TEXT(calls[[#This Row],[Date of Call]],"DDDD")</f>
        <v>Friday</v>
      </c>
      <c r="J719" t="str" cm="1">
        <f t="array" ref="J719">_xlfn.IFS(calls[[#This Row],[Duration]]&lt;=10,"Under 10 mins",calls[[#This Row],[Duration]]&lt;=30,"10 to 30 mins",calls[[#This Row],[Duration]]&lt;=60,"30 to 60 mins",calls[[#This Row],[Duration]]&lt;=120,"1 to 2 hours",TRUE,"More than 2 hours")</f>
        <v>1 to 2 hours</v>
      </c>
      <c r="K719">
        <f>ROUND(calls[[#This Row],[Satisfaction Rating]],0)</f>
        <v>5</v>
      </c>
    </row>
    <row r="720" spans="1:11" x14ac:dyDescent="0.3">
      <c r="A720" s="1" t="s">
        <v>748</v>
      </c>
      <c r="B720" s="1" t="s">
        <v>63</v>
      </c>
      <c r="C720" s="1">
        <v>36</v>
      </c>
      <c r="D720" s="2" t="s">
        <v>31</v>
      </c>
      <c r="E720" s="3">
        <v>45178</v>
      </c>
      <c r="F720" s="1">
        <v>152</v>
      </c>
      <c r="G720" s="1">
        <v>4.3</v>
      </c>
      <c r="H720" s="4">
        <f>IF(MONTH(calls[[#This Row],[Date of Call]])&lt;=6,YEAR(calls[[#This Row],[Date of Call]]),YEAR(calls[[#This Row],[Date of Call]])+1)</f>
        <v>2024</v>
      </c>
      <c r="I720" t="str">
        <f>TEXT(calls[[#This Row],[Date of Call]],"DDDD")</f>
        <v>Saturday</v>
      </c>
      <c r="J720" t="str" cm="1">
        <f t="array" ref="J720">_xlfn.IFS(calls[[#This Row],[Duration]]&lt;=10,"Under 10 mins",calls[[#This Row],[Duration]]&lt;=30,"10 to 30 mins",calls[[#This Row],[Duration]]&lt;=60,"30 to 60 mins",calls[[#This Row],[Duration]]&lt;=120,"1 to 2 hours",TRUE,"More than 2 hours")</f>
        <v>30 to 60 mins</v>
      </c>
      <c r="K720">
        <f>ROUND(calls[[#This Row],[Satisfaction Rating]],0)</f>
        <v>4</v>
      </c>
    </row>
    <row r="721" spans="1:11" x14ac:dyDescent="0.3">
      <c r="A721" s="4" t="s">
        <v>749</v>
      </c>
      <c r="B721" s="4" t="s">
        <v>21</v>
      </c>
      <c r="C721" s="4">
        <v>74</v>
      </c>
      <c r="D721" s="5" t="s">
        <v>27</v>
      </c>
      <c r="E721" s="6">
        <v>45178</v>
      </c>
      <c r="F721" s="4">
        <v>75</v>
      </c>
      <c r="G721" s="4">
        <v>2.8</v>
      </c>
      <c r="H721" s="4">
        <f>IF(MONTH(calls[[#This Row],[Date of Call]])&lt;=6,YEAR(calls[[#This Row],[Date of Call]]),YEAR(calls[[#This Row],[Date of Call]])+1)</f>
        <v>2024</v>
      </c>
      <c r="I721" t="str">
        <f>TEXT(calls[[#This Row],[Date of Call]],"DDDD")</f>
        <v>Saturday</v>
      </c>
      <c r="J721" t="str" cm="1">
        <f t="array" ref="J721">_xlfn.IFS(calls[[#This Row],[Duration]]&lt;=10,"Under 10 mins",calls[[#This Row],[Duration]]&lt;=30,"10 to 30 mins",calls[[#This Row],[Duration]]&lt;=60,"30 to 60 mins",calls[[#This Row],[Duration]]&lt;=120,"1 to 2 hours",TRUE,"More than 2 hours")</f>
        <v>1 to 2 hours</v>
      </c>
      <c r="K721">
        <f>ROUND(calls[[#This Row],[Satisfaction Rating]],0)</f>
        <v>3</v>
      </c>
    </row>
    <row r="722" spans="1:11" x14ac:dyDescent="0.3">
      <c r="A722" s="1" t="s">
        <v>750</v>
      </c>
      <c r="B722" s="1" t="s">
        <v>45</v>
      </c>
      <c r="C722" s="1">
        <v>143</v>
      </c>
      <c r="D722" s="2" t="s">
        <v>17</v>
      </c>
      <c r="E722" s="3">
        <v>45178</v>
      </c>
      <c r="F722" s="1">
        <v>78</v>
      </c>
      <c r="G722" s="1">
        <v>4</v>
      </c>
      <c r="H722" s="4">
        <f>IF(MONTH(calls[[#This Row],[Date of Call]])&lt;=6,YEAR(calls[[#This Row],[Date of Call]]),YEAR(calls[[#This Row],[Date of Call]])+1)</f>
        <v>2024</v>
      </c>
      <c r="I722" t="str">
        <f>TEXT(calls[[#This Row],[Date of Call]],"DDDD")</f>
        <v>Saturday</v>
      </c>
      <c r="J722" t="str" cm="1">
        <f t="array" ref="J722">_xlfn.IFS(calls[[#This Row],[Duration]]&lt;=10,"Under 10 mins",calls[[#This Row],[Duration]]&lt;=30,"10 to 30 mins",calls[[#This Row],[Duration]]&lt;=60,"30 to 60 mins",calls[[#This Row],[Duration]]&lt;=120,"1 to 2 hours",TRUE,"More than 2 hours")</f>
        <v>More than 2 hours</v>
      </c>
      <c r="K722">
        <f>ROUND(calls[[#This Row],[Satisfaction Rating]],0)</f>
        <v>4</v>
      </c>
    </row>
    <row r="723" spans="1:11" x14ac:dyDescent="0.3">
      <c r="A723" s="4" t="s">
        <v>751</v>
      </c>
      <c r="B723" s="4" t="s">
        <v>11</v>
      </c>
      <c r="C723" s="4">
        <v>94</v>
      </c>
      <c r="D723" s="5" t="s">
        <v>22</v>
      </c>
      <c r="E723" s="6">
        <v>45178</v>
      </c>
      <c r="F723" s="4">
        <v>69</v>
      </c>
      <c r="G723" s="4">
        <v>3.9</v>
      </c>
      <c r="H723" s="4">
        <f>IF(MONTH(calls[[#This Row],[Date of Call]])&lt;=6,YEAR(calls[[#This Row],[Date of Call]]),YEAR(calls[[#This Row],[Date of Call]])+1)</f>
        <v>2024</v>
      </c>
      <c r="I723" t="str">
        <f>TEXT(calls[[#This Row],[Date of Call]],"DDDD")</f>
        <v>Saturday</v>
      </c>
      <c r="J723" t="str" cm="1">
        <f t="array" ref="J723">_xlfn.IFS(calls[[#This Row],[Duration]]&lt;=10,"Under 10 mins",calls[[#This Row],[Duration]]&lt;=30,"10 to 30 mins",calls[[#This Row],[Duration]]&lt;=60,"30 to 60 mins",calls[[#This Row],[Duration]]&lt;=120,"1 to 2 hours",TRUE,"More than 2 hours")</f>
        <v>1 to 2 hours</v>
      </c>
      <c r="K723">
        <f>ROUND(calls[[#This Row],[Satisfaction Rating]],0)</f>
        <v>4</v>
      </c>
    </row>
    <row r="724" spans="1:11" x14ac:dyDescent="0.3">
      <c r="A724" s="1" t="s">
        <v>752</v>
      </c>
      <c r="B724" s="1" t="s">
        <v>50</v>
      </c>
      <c r="C724" s="1">
        <v>124</v>
      </c>
      <c r="D724" s="2" t="s">
        <v>12</v>
      </c>
      <c r="E724" s="3">
        <v>45179</v>
      </c>
      <c r="F724" s="1">
        <v>46</v>
      </c>
      <c r="G724" s="1">
        <v>3.1</v>
      </c>
      <c r="H724" s="4">
        <f>IF(MONTH(calls[[#This Row],[Date of Call]])&lt;=6,YEAR(calls[[#This Row],[Date of Call]]),YEAR(calls[[#This Row],[Date of Call]])+1)</f>
        <v>2024</v>
      </c>
      <c r="I724" t="str">
        <f>TEXT(calls[[#This Row],[Date of Call]],"DDDD")</f>
        <v>Sunday</v>
      </c>
      <c r="J724" t="str" cm="1">
        <f t="array" ref="J724">_xlfn.IFS(calls[[#This Row],[Duration]]&lt;=10,"Under 10 mins",calls[[#This Row],[Duration]]&lt;=30,"10 to 30 mins",calls[[#This Row],[Duration]]&lt;=60,"30 to 60 mins",calls[[#This Row],[Duration]]&lt;=120,"1 to 2 hours",TRUE,"More than 2 hours")</f>
        <v>More than 2 hours</v>
      </c>
      <c r="K724">
        <f>ROUND(calls[[#This Row],[Satisfaction Rating]],0)</f>
        <v>3</v>
      </c>
    </row>
    <row r="725" spans="1:11" x14ac:dyDescent="0.3">
      <c r="A725" s="4" t="s">
        <v>753</v>
      </c>
      <c r="B725" s="4" t="s">
        <v>63</v>
      </c>
      <c r="C725" s="4">
        <v>156</v>
      </c>
      <c r="D725" s="5" t="s">
        <v>31</v>
      </c>
      <c r="E725" s="6">
        <v>45179</v>
      </c>
      <c r="F725" s="4">
        <v>64</v>
      </c>
      <c r="G725" s="4">
        <v>2.7</v>
      </c>
      <c r="H725" s="4">
        <f>IF(MONTH(calls[[#This Row],[Date of Call]])&lt;=6,YEAR(calls[[#This Row],[Date of Call]]),YEAR(calls[[#This Row],[Date of Call]])+1)</f>
        <v>2024</v>
      </c>
      <c r="I725" t="str">
        <f>TEXT(calls[[#This Row],[Date of Call]],"DDDD")</f>
        <v>Sunday</v>
      </c>
      <c r="J725" t="str" cm="1">
        <f t="array" ref="J725">_xlfn.IFS(calls[[#This Row],[Duration]]&lt;=10,"Under 10 mins",calls[[#This Row],[Duration]]&lt;=30,"10 to 30 mins",calls[[#This Row],[Duration]]&lt;=60,"30 to 60 mins",calls[[#This Row],[Duration]]&lt;=120,"1 to 2 hours",TRUE,"More than 2 hours")</f>
        <v>More than 2 hours</v>
      </c>
      <c r="K725">
        <f>ROUND(calls[[#This Row],[Satisfaction Rating]],0)</f>
        <v>3</v>
      </c>
    </row>
    <row r="726" spans="1:11" x14ac:dyDescent="0.3">
      <c r="A726" s="1" t="s">
        <v>754</v>
      </c>
      <c r="B726" s="1" t="s">
        <v>30</v>
      </c>
      <c r="C726" s="1">
        <v>107</v>
      </c>
      <c r="D726" s="2" t="s">
        <v>17</v>
      </c>
      <c r="E726" s="3">
        <v>45179</v>
      </c>
      <c r="F726" s="1">
        <v>38</v>
      </c>
      <c r="G726" s="1">
        <v>4.7</v>
      </c>
      <c r="H726" s="4">
        <f>IF(MONTH(calls[[#This Row],[Date of Call]])&lt;=6,YEAR(calls[[#This Row],[Date of Call]]),YEAR(calls[[#This Row],[Date of Call]])+1)</f>
        <v>2024</v>
      </c>
      <c r="I726" t="str">
        <f>TEXT(calls[[#This Row],[Date of Call]],"DDDD")</f>
        <v>Sunday</v>
      </c>
      <c r="J726" t="str" cm="1">
        <f t="array" ref="J726">_xlfn.IFS(calls[[#This Row],[Duration]]&lt;=10,"Under 10 mins",calls[[#This Row],[Duration]]&lt;=30,"10 to 30 mins",calls[[#This Row],[Duration]]&lt;=60,"30 to 60 mins",calls[[#This Row],[Duration]]&lt;=120,"1 to 2 hours",TRUE,"More than 2 hours")</f>
        <v>1 to 2 hours</v>
      </c>
      <c r="K726">
        <f>ROUND(calls[[#This Row],[Satisfaction Rating]],0)</f>
        <v>5</v>
      </c>
    </row>
    <row r="727" spans="1:11" x14ac:dyDescent="0.3">
      <c r="A727" s="4" t="s">
        <v>755</v>
      </c>
      <c r="B727" s="4" t="s">
        <v>11</v>
      </c>
      <c r="C727" s="4">
        <v>58</v>
      </c>
      <c r="D727" s="5" t="s">
        <v>17</v>
      </c>
      <c r="E727" s="6">
        <v>45181</v>
      </c>
      <c r="F727" s="4">
        <v>90</v>
      </c>
      <c r="G727" s="4">
        <v>4.3</v>
      </c>
      <c r="H727" s="4">
        <f>IF(MONTH(calls[[#This Row],[Date of Call]])&lt;=6,YEAR(calls[[#This Row],[Date of Call]]),YEAR(calls[[#This Row],[Date of Call]])+1)</f>
        <v>2024</v>
      </c>
      <c r="I727" t="str">
        <f>TEXT(calls[[#This Row],[Date of Call]],"DDDD")</f>
        <v>Tuesday</v>
      </c>
      <c r="J727" t="str" cm="1">
        <f t="array" ref="J727">_xlfn.IFS(calls[[#This Row],[Duration]]&lt;=10,"Under 10 mins",calls[[#This Row],[Duration]]&lt;=30,"10 to 30 mins",calls[[#This Row],[Duration]]&lt;=60,"30 to 60 mins",calls[[#This Row],[Duration]]&lt;=120,"1 to 2 hours",TRUE,"More than 2 hours")</f>
        <v>30 to 60 mins</v>
      </c>
      <c r="K727">
        <f>ROUND(calls[[#This Row],[Satisfaction Rating]],0)</f>
        <v>4</v>
      </c>
    </row>
    <row r="728" spans="1:11" x14ac:dyDescent="0.3">
      <c r="A728" s="1" t="s">
        <v>756</v>
      </c>
      <c r="B728" s="1" t="s">
        <v>34</v>
      </c>
      <c r="C728" s="1">
        <v>66</v>
      </c>
      <c r="D728" s="2" t="s">
        <v>17</v>
      </c>
      <c r="E728" s="3">
        <v>45181</v>
      </c>
      <c r="F728" s="1">
        <v>32</v>
      </c>
      <c r="G728" s="1">
        <v>3.8</v>
      </c>
      <c r="H728" s="4">
        <f>IF(MONTH(calls[[#This Row],[Date of Call]])&lt;=6,YEAR(calls[[#This Row],[Date of Call]]),YEAR(calls[[#This Row],[Date of Call]])+1)</f>
        <v>2024</v>
      </c>
      <c r="I728" t="str">
        <f>TEXT(calls[[#This Row],[Date of Call]],"DDDD")</f>
        <v>Tuesday</v>
      </c>
      <c r="J728" t="str" cm="1">
        <f t="array" ref="J728">_xlfn.IFS(calls[[#This Row],[Duration]]&lt;=10,"Under 10 mins",calls[[#This Row],[Duration]]&lt;=30,"10 to 30 mins",calls[[#This Row],[Duration]]&lt;=60,"30 to 60 mins",calls[[#This Row],[Duration]]&lt;=120,"1 to 2 hours",TRUE,"More than 2 hours")</f>
        <v>1 to 2 hours</v>
      </c>
      <c r="K728">
        <f>ROUND(calls[[#This Row],[Satisfaction Rating]],0)</f>
        <v>4</v>
      </c>
    </row>
    <row r="729" spans="1:11" x14ac:dyDescent="0.3">
      <c r="A729" s="4" t="s">
        <v>757</v>
      </c>
      <c r="B729" s="4" t="s">
        <v>36</v>
      </c>
      <c r="C729" s="4">
        <v>75</v>
      </c>
      <c r="D729" s="5" t="s">
        <v>31</v>
      </c>
      <c r="E729" s="6">
        <v>45181</v>
      </c>
      <c r="F729" s="4">
        <v>120</v>
      </c>
      <c r="G729" s="4">
        <v>4.4000000000000004</v>
      </c>
      <c r="H729" s="4">
        <f>IF(MONTH(calls[[#This Row],[Date of Call]])&lt;=6,YEAR(calls[[#This Row],[Date of Call]]),YEAR(calls[[#This Row],[Date of Call]])+1)</f>
        <v>2024</v>
      </c>
      <c r="I729" t="str">
        <f>TEXT(calls[[#This Row],[Date of Call]],"DDDD")</f>
        <v>Tuesday</v>
      </c>
      <c r="J729" t="str" cm="1">
        <f t="array" ref="J729">_xlfn.IFS(calls[[#This Row],[Duration]]&lt;=10,"Under 10 mins",calls[[#This Row],[Duration]]&lt;=30,"10 to 30 mins",calls[[#This Row],[Duration]]&lt;=60,"30 to 60 mins",calls[[#This Row],[Duration]]&lt;=120,"1 to 2 hours",TRUE,"More than 2 hours")</f>
        <v>1 to 2 hours</v>
      </c>
      <c r="K729">
        <f>ROUND(calls[[#This Row],[Satisfaction Rating]],0)</f>
        <v>4</v>
      </c>
    </row>
    <row r="730" spans="1:11" x14ac:dyDescent="0.3">
      <c r="A730" s="1" t="s">
        <v>758</v>
      </c>
      <c r="B730" s="1" t="s">
        <v>30</v>
      </c>
      <c r="C730" s="1">
        <v>8</v>
      </c>
      <c r="D730" s="2" t="s">
        <v>17</v>
      </c>
      <c r="E730" s="3">
        <v>45181</v>
      </c>
      <c r="F730" s="1">
        <v>31</v>
      </c>
      <c r="G730" s="1">
        <v>3.9</v>
      </c>
      <c r="H730" s="4">
        <f>IF(MONTH(calls[[#This Row],[Date of Call]])&lt;=6,YEAR(calls[[#This Row],[Date of Call]]),YEAR(calls[[#This Row],[Date of Call]])+1)</f>
        <v>2024</v>
      </c>
      <c r="I730" t="str">
        <f>TEXT(calls[[#This Row],[Date of Call]],"DDDD")</f>
        <v>Tuesday</v>
      </c>
      <c r="J730" t="str" cm="1">
        <f t="array" ref="J730">_xlfn.IFS(calls[[#This Row],[Duration]]&lt;=10,"Under 10 mins",calls[[#This Row],[Duration]]&lt;=30,"10 to 30 mins",calls[[#This Row],[Duration]]&lt;=60,"30 to 60 mins",calls[[#This Row],[Duration]]&lt;=120,"1 to 2 hours",TRUE,"More than 2 hours")</f>
        <v>Under 10 mins</v>
      </c>
      <c r="K730">
        <f>ROUND(calls[[#This Row],[Satisfaction Rating]],0)</f>
        <v>4</v>
      </c>
    </row>
    <row r="731" spans="1:11" x14ac:dyDescent="0.3">
      <c r="A731" s="4" t="s">
        <v>759</v>
      </c>
      <c r="B731" s="4" t="s">
        <v>16</v>
      </c>
      <c r="C731" s="4">
        <v>76</v>
      </c>
      <c r="D731" s="5" t="s">
        <v>31</v>
      </c>
      <c r="E731" s="6">
        <v>45182</v>
      </c>
      <c r="F731" s="4">
        <v>108</v>
      </c>
      <c r="G731" s="4">
        <v>4.9000000000000004</v>
      </c>
      <c r="H731" s="4">
        <f>IF(MONTH(calls[[#This Row],[Date of Call]])&lt;=6,YEAR(calls[[#This Row],[Date of Call]]),YEAR(calls[[#This Row],[Date of Call]])+1)</f>
        <v>2024</v>
      </c>
      <c r="I731" t="str">
        <f>TEXT(calls[[#This Row],[Date of Call]],"DDDD")</f>
        <v>Wednesday</v>
      </c>
      <c r="J731" t="str" cm="1">
        <f t="array" ref="J731">_xlfn.IFS(calls[[#This Row],[Duration]]&lt;=10,"Under 10 mins",calls[[#This Row],[Duration]]&lt;=30,"10 to 30 mins",calls[[#This Row],[Duration]]&lt;=60,"30 to 60 mins",calls[[#This Row],[Duration]]&lt;=120,"1 to 2 hours",TRUE,"More than 2 hours")</f>
        <v>1 to 2 hours</v>
      </c>
      <c r="K731">
        <f>ROUND(calls[[#This Row],[Satisfaction Rating]],0)</f>
        <v>5</v>
      </c>
    </row>
    <row r="732" spans="1:11" x14ac:dyDescent="0.3">
      <c r="A732" s="1" t="s">
        <v>760</v>
      </c>
      <c r="B732" s="1" t="s">
        <v>11</v>
      </c>
      <c r="C732" s="1">
        <v>110</v>
      </c>
      <c r="D732" s="2" t="s">
        <v>31</v>
      </c>
      <c r="E732" s="3">
        <v>45182</v>
      </c>
      <c r="F732" s="1">
        <v>180</v>
      </c>
      <c r="G732" s="1">
        <v>4.2</v>
      </c>
      <c r="H732" s="4">
        <f>IF(MONTH(calls[[#This Row],[Date of Call]])&lt;=6,YEAR(calls[[#This Row],[Date of Call]]),YEAR(calls[[#This Row],[Date of Call]])+1)</f>
        <v>2024</v>
      </c>
      <c r="I732" t="str">
        <f>TEXT(calls[[#This Row],[Date of Call]],"DDDD")</f>
        <v>Wednesday</v>
      </c>
      <c r="J732" t="str" cm="1">
        <f t="array" ref="J732">_xlfn.IFS(calls[[#This Row],[Duration]]&lt;=10,"Under 10 mins",calls[[#This Row],[Duration]]&lt;=30,"10 to 30 mins",calls[[#This Row],[Duration]]&lt;=60,"30 to 60 mins",calls[[#This Row],[Duration]]&lt;=120,"1 to 2 hours",TRUE,"More than 2 hours")</f>
        <v>1 to 2 hours</v>
      </c>
      <c r="K732">
        <f>ROUND(calls[[#This Row],[Satisfaction Rating]],0)</f>
        <v>4</v>
      </c>
    </row>
    <row r="733" spans="1:11" x14ac:dyDescent="0.3">
      <c r="A733" s="4" t="s">
        <v>761</v>
      </c>
      <c r="B733" s="4" t="s">
        <v>34</v>
      </c>
      <c r="C733" s="4">
        <v>50</v>
      </c>
      <c r="D733" s="5" t="s">
        <v>22</v>
      </c>
      <c r="E733" s="6">
        <v>45183</v>
      </c>
      <c r="F733" s="4">
        <v>124</v>
      </c>
      <c r="G733" s="4">
        <v>4</v>
      </c>
      <c r="H733" s="4">
        <f>IF(MONTH(calls[[#This Row],[Date of Call]])&lt;=6,YEAR(calls[[#This Row],[Date of Call]]),YEAR(calls[[#This Row],[Date of Call]])+1)</f>
        <v>2024</v>
      </c>
      <c r="I733" t="str">
        <f>TEXT(calls[[#This Row],[Date of Call]],"DDDD")</f>
        <v>Thursday</v>
      </c>
      <c r="J733" t="str" cm="1">
        <f t="array" ref="J733">_xlfn.IFS(calls[[#This Row],[Duration]]&lt;=10,"Under 10 mins",calls[[#This Row],[Duration]]&lt;=30,"10 to 30 mins",calls[[#This Row],[Duration]]&lt;=60,"30 to 60 mins",calls[[#This Row],[Duration]]&lt;=120,"1 to 2 hours",TRUE,"More than 2 hours")</f>
        <v>30 to 60 mins</v>
      </c>
      <c r="K733">
        <f>ROUND(calls[[#This Row],[Satisfaction Rating]],0)</f>
        <v>4</v>
      </c>
    </row>
    <row r="734" spans="1:11" x14ac:dyDescent="0.3">
      <c r="A734" s="1" t="s">
        <v>762</v>
      </c>
      <c r="B734" s="1" t="s">
        <v>25</v>
      </c>
      <c r="C734" s="1">
        <v>78</v>
      </c>
      <c r="D734" s="2" t="s">
        <v>22</v>
      </c>
      <c r="E734" s="3">
        <v>45183</v>
      </c>
      <c r="F734" s="1">
        <v>23</v>
      </c>
      <c r="G734" s="1">
        <v>4.2</v>
      </c>
      <c r="H734" s="4">
        <f>IF(MONTH(calls[[#This Row],[Date of Call]])&lt;=6,YEAR(calls[[#This Row],[Date of Call]]),YEAR(calls[[#This Row],[Date of Call]])+1)</f>
        <v>2024</v>
      </c>
      <c r="I734" t="str">
        <f>TEXT(calls[[#This Row],[Date of Call]],"DDDD")</f>
        <v>Thursday</v>
      </c>
      <c r="J734" t="str" cm="1">
        <f t="array" ref="J734">_xlfn.IFS(calls[[#This Row],[Duration]]&lt;=10,"Under 10 mins",calls[[#This Row],[Duration]]&lt;=30,"10 to 30 mins",calls[[#This Row],[Duration]]&lt;=60,"30 to 60 mins",calls[[#This Row],[Duration]]&lt;=120,"1 to 2 hours",TRUE,"More than 2 hours")</f>
        <v>1 to 2 hours</v>
      </c>
      <c r="K734">
        <f>ROUND(calls[[#This Row],[Satisfaction Rating]],0)</f>
        <v>4</v>
      </c>
    </row>
    <row r="735" spans="1:11" x14ac:dyDescent="0.3">
      <c r="A735" s="4" t="s">
        <v>763</v>
      </c>
      <c r="B735" s="4" t="s">
        <v>53</v>
      </c>
      <c r="C735" s="4">
        <v>59</v>
      </c>
      <c r="D735" s="5" t="s">
        <v>12</v>
      </c>
      <c r="E735" s="6">
        <v>45184</v>
      </c>
      <c r="F735" s="4">
        <v>24</v>
      </c>
      <c r="G735" s="4">
        <v>4.8</v>
      </c>
      <c r="H735" s="4">
        <f>IF(MONTH(calls[[#This Row],[Date of Call]])&lt;=6,YEAR(calls[[#This Row],[Date of Call]]),YEAR(calls[[#This Row],[Date of Call]])+1)</f>
        <v>2024</v>
      </c>
      <c r="I735" t="str">
        <f>TEXT(calls[[#This Row],[Date of Call]],"DDDD")</f>
        <v>Friday</v>
      </c>
      <c r="J735" t="str" cm="1">
        <f t="array" ref="J735">_xlfn.IFS(calls[[#This Row],[Duration]]&lt;=10,"Under 10 mins",calls[[#This Row],[Duration]]&lt;=30,"10 to 30 mins",calls[[#This Row],[Duration]]&lt;=60,"30 to 60 mins",calls[[#This Row],[Duration]]&lt;=120,"1 to 2 hours",TRUE,"More than 2 hours")</f>
        <v>30 to 60 mins</v>
      </c>
      <c r="K735">
        <f>ROUND(calls[[#This Row],[Satisfaction Rating]],0)</f>
        <v>5</v>
      </c>
    </row>
    <row r="736" spans="1:11" x14ac:dyDescent="0.3">
      <c r="A736" s="1" t="s">
        <v>764</v>
      </c>
      <c r="B736" s="1" t="s">
        <v>25</v>
      </c>
      <c r="C736" s="1">
        <v>126</v>
      </c>
      <c r="D736" s="2" t="s">
        <v>17</v>
      </c>
      <c r="E736" s="3">
        <v>45185</v>
      </c>
      <c r="F736" s="1">
        <v>52</v>
      </c>
      <c r="G736" s="1">
        <v>1.1000000000000001</v>
      </c>
      <c r="H736" s="4">
        <f>IF(MONTH(calls[[#This Row],[Date of Call]])&lt;=6,YEAR(calls[[#This Row],[Date of Call]]),YEAR(calls[[#This Row],[Date of Call]])+1)</f>
        <v>2024</v>
      </c>
      <c r="I736" t="str">
        <f>TEXT(calls[[#This Row],[Date of Call]],"DDDD")</f>
        <v>Saturday</v>
      </c>
      <c r="J736" t="str" cm="1">
        <f t="array" ref="J736">_xlfn.IFS(calls[[#This Row],[Duration]]&lt;=10,"Under 10 mins",calls[[#This Row],[Duration]]&lt;=30,"10 to 30 mins",calls[[#This Row],[Duration]]&lt;=60,"30 to 60 mins",calls[[#This Row],[Duration]]&lt;=120,"1 to 2 hours",TRUE,"More than 2 hours")</f>
        <v>More than 2 hours</v>
      </c>
      <c r="K736">
        <f>ROUND(calls[[#This Row],[Satisfaction Rating]],0)</f>
        <v>1</v>
      </c>
    </row>
    <row r="737" spans="1:11" x14ac:dyDescent="0.3">
      <c r="A737" s="4" t="s">
        <v>765</v>
      </c>
      <c r="B737" s="4" t="s">
        <v>16</v>
      </c>
      <c r="C737" s="4">
        <v>43</v>
      </c>
      <c r="D737" s="5" t="s">
        <v>12</v>
      </c>
      <c r="E737" s="6">
        <v>45186</v>
      </c>
      <c r="F737" s="4">
        <v>168</v>
      </c>
      <c r="G737" s="4">
        <v>4</v>
      </c>
      <c r="H737" s="4">
        <f>IF(MONTH(calls[[#This Row],[Date of Call]])&lt;=6,YEAR(calls[[#This Row],[Date of Call]]),YEAR(calls[[#This Row],[Date of Call]])+1)</f>
        <v>2024</v>
      </c>
      <c r="I737" t="str">
        <f>TEXT(calls[[#This Row],[Date of Call]],"DDDD")</f>
        <v>Sunday</v>
      </c>
      <c r="J737" t="str" cm="1">
        <f t="array" ref="J737">_xlfn.IFS(calls[[#This Row],[Duration]]&lt;=10,"Under 10 mins",calls[[#This Row],[Duration]]&lt;=30,"10 to 30 mins",calls[[#This Row],[Duration]]&lt;=60,"30 to 60 mins",calls[[#This Row],[Duration]]&lt;=120,"1 to 2 hours",TRUE,"More than 2 hours")</f>
        <v>30 to 60 mins</v>
      </c>
      <c r="K737">
        <f>ROUND(calls[[#This Row],[Satisfaction Rating]],0)</f>
        <v>4</v>
      </c>
    </row>
    <row r="738" spans="1:11" x14ac:dyDescent="0.3">
      <c r="A738" s="1" t="s">
        <v>766</v>
      </c>
      <c r="B738" s="1" t="s">
        <v>63</v>
      </c>
      <c r="C738" s="1">
        <v>79</v>
      </c>
      <c r="D738" s="2" t="s">
        <v>31</v>
      </c>
      <c r="E738" s="3">
        <v>45188</v>
      </c>
      <c r="F738" s="1">
        <v>125</v>
      </c>
      <c r="G738" s="1">
        <v>4.8</v>
      </c>
      <c r="H738" s="4">
        <f>IF(MONTH(calls[[#This Row],[Date of Call]])&lt;=6,YEAR(calls[[#This Row],[Date of Call]]),YEAR(calls[[#This Row],[Date of Call]])+1)</f>
        <v>2024</v>
      </c>
      <c r="I738" t="str">
        <f>TEXT(calls[[#This Row],[Date of Call]],"DDDD")</f>
        <v>Tuesday</v>
      </c>
      <c r="J738" t="str" cm="1">
        <f t="array" ref="J738">_xlfn.IFS(calls[[#This Row],[Duration]]&lt;=10,"Under 10 mins",calls[[#This Row],[Duration]]&lt;=30,"10 to 30 mins",calls[[#This Row],[Duration]]&lt;=60,"30 to 60 mins",calls[[#This Row],[Duration]]&lt;=120,"1 to 2 hours",TRUE,"More than 2 hours")</f>
        <v>1 to 2 hours</v>
      </c>
      <c r="K738">
        <f>ROUND(calls[[#This Row],[Satisfaction Rating]],0)</f>
        <v>5</v>
      </c>
    </row>
    <row r="739" spans="1:11" x14ac:dyDescent="0.3">
      <c r="A739" s="4" t="s">
        <v>767</v>
      </c>
      <c r="B739" s="4" t="s">
        <v>11</v>
      </c>
      <c r="C739" s="4">
        <v>71</v>
      </c>
      <c r="D739" s="5" t="s">
        <v>12</v>
      </c>
      <c r="E739" s="6">
        <v>45189</v>
      </c>
      <c r="F739" s="4">
        <v>50</v>
      </c>
      <c r="G739" s="4">
        <v>4.2</v>
      </c>
      <c r="H739" s="4">
        <f>IF(MONTH(calls[[#This Row],[Date of Call]])&lt;=6,YEAR(calls[[#This Row],[Date of Call]]),YEAR(calls[[#This Row],[Date of Call]])+1)</f>
        <v>2024</v>
      </c>
      <c r="I739" t="str">
        <f>TEXT(calls[[#This Row],[Date of Call]],"DDDD")</f>
        <v>Wednesday</v>
      </c>
      <c r="J739" t="str" cm="1">
        <f t="array" ref="J739">_xlfn.IFS(calls[[#This Row],[Duration]]&lt;=10,"Under 10 mins",calls[[#This Row],[Duration]]&lt;=30,"10 to 30 mins",calls[[#This Row],[Duration]]&lt;=60,"30 to 60 mins",calls[[#This Row],[Duration]]&lt;=120,"1 to 2 hours",TRUE,"More than 2 hours")</f>
        <v>1 to 2 hours</v>
      </c>
      <c r="K739">
        <f>ROUND(calls[[#This Row],[Satisfaction Rating]],0)</f>
        <v>4</v>
      </c>
    </row>
    <row r="740" spans="1:11" x14ac:dyDescent="0.3">
      <c r="A740" s="1" t="s">
        <v>768</v>
      </c>
      <c r="B740" s="1" t="s">
        <v>42</v>
      </c>
      <c r="C740" s="1">
        <v>94</v>
      </c>
      <c r="D740" s="2" t="s">
        <v>17</v>
      </c>
      <c r="E740" s="3">
        <v>45190</v>
      </c>
      <c r="F740" s="1">
        <v>220</v>
      </c>
      <c r="G740" s="1">
        <v>4.5999999999999996</v>
      </c>
      <c r="H740" s="4">
        <f>IF(MONTH(calls[[#This Row],[Date of Call]])&lt;=6,YEAR(calls[[#This Row],[Date of Call]]),YEAR(calls[[#This Row],[Date of Call]])+1)</f>
        <v>2024</v>
      </c>
      <c r="I740" t="str">
        <f>TEXT(calls[[#This Row],[Date of Call]],"DDDD")</f>
        <v>Thursday</v>
      </c>
      <c r="J740" t="str" cm="1">
        <f t="array" ref="J740">_xlfn.IFS(calls[[#This Row],[Duration]]&lt;=10,"Under 10 mins",calls[[#This Row],[Duration]]&lt;=30,"10 to 30 mins",calls[[#This Row],[Duration]]&lt;=60,"30 to 60 mins",calls[[#This Row],[Duration]]&lt;=120,"1 to 2 hours",TRUE,"More than 2 hours")</f>
        <v>1 to 2 hours</v>
      </c>
      <c r="K740">
        <f>ROUND(calls[[#This Row],[Satisfaction Rating]],0)</f>
        <v>5</v>
      </c>
    </row>
    <row r="741" spans="1:11" x14ac:dyDescent="0.3">
      <c r="A741" s="4" t="s">
        <v>769</v>
      </c>
      <c r="B741" s="4" t="s">
        <v>30</v>
      </c>
      <c r="C741" s="4">
        <v>108</v>
      </c>
      <c r="D741" s="5" t="s">
        <v>12</v>
      </c>
      <c r="E741" s="6">
        <v>45190</v>
      </c>
      <c r="F741" s="4">
        <v>180</v>
      </c>
      <c r="G741" s="4">
        <v>4</v>
      </c>
      <c r="H741" s="4">
        <f>IF(MONTH(calls[[#This Row],[Date of Call]])&lt;=6,YEAR(calls[[#This Row],[Date of Call]]),YEAR(calls[[#This Row],[Date of Call]])+1)</f>
        <v>2024</v>
      </c>
      <c r="I741" t="str">
        <f>TEXT(calls[[#This Row],[Date of Call]],"DDDD")</f>
        <v>Thursday</v>
      </c>
      <c r="J741" t="str" cm="1">
        <f t="array" ref="J741">_xlfn.IFS(calls[[#This Row],[Duration]]&lt;=10,"Under 10 mins",calls[[#This Row],[Duration]]&lt;=30,"10 to 30 mins",calls[[#This Row],[Duration]]&lt;=60,"30 to 60 mins",calls[[#This Row],[Duration]]&lt;=120,"1 to 2 hours",TRUE,"More than 2 hours")</f>
        <v>1 to 2 hours</v>
      </c>
      <c r="K741">
        <f>ROUND(calls[[#This Row],[Satisfaction Rating]],0)</f>
        <v>4</v>
      </c>
    </row>
    <row r="742" spans="1:11" x14ac:dyDescent="0.3">
      <c r="A742" s="1" t="s">
        <v>770</v>
      </c>
      <c r="B742" s="1" t="s">
        <v>16</v>
      </c>
      <c r="C742" s="1">
        <v>76</v>
      </c>
      <c r="D742" s="2" t="s">
        <v>17</v>
      </c>
      <c r="E742" s="3">
        <v>45190</v>
      </c>
      <c r="F742" s="1">
        <v>110</v>
      </c>
      <c r="G742" s="1">
        <v>3.9</v>
      </c>
      <c r="H742" s="4">
        <f>IF(MONTH(calls[[#This Row],[Date of Call]])&lt;=6,YEAR(calls[[#This Row],[Date of Call]]),YEAR(calls[[#This Row],[Date of Call]])+1)</f>
        <v>2024</v>
      </c>
      <c r="I742" t="str">
        <f>TEXT(calls[[#This Row],[Date of Call]],"DDDD")</f>
        <v>Thursday</v>
      </c>
      <c r="J742" t="str" cm="1">
        <f t="array" ref="J742">_xlfn.IFS(calls[[#This Row],[Duration]]&lt;=10,"Under 10 mins",calls[[#This Row],[Duration]]&lt;=30,"10 to 30 mins",calls[[#This Row],[Duration]]&lt;=60,"30 to 60 mins",calls[[#This Row],[Duration]]&lt;=120,"1 to 2 hours",TRUE,"More than 2 hours")</f>
        <v>1 to 2 hours</v>
      </c>
      <c r="K742">
        <f>ROUND(calls[[#This Row],[Satisfaction Rating]],0)</f>
        <v>4</v>
      </c>
    </row>
    <row r="743" spans="1:11" x14ac:dyDescent="0.3">
      <c r="A743" s="4" t="s">
        <v>771</v>
      </c>
      <c r="B743" s="4" t="s">
        <v>53</v>
      </c>
      <c r="C743" s="4">
        <v>136</v>
      </c>
      <c r="D743" s="5" t="s">
        <v>12</v>
      </c>
      <c r="E743" s="6">
        <v>45190</v>
      </c>
      <c r="F743" s="4">
        <v>36</v>
      </c>
      <c r="G743" s="4">
        <v>2.8</v>
      </c>
      <c r="H743" s="4">
        <f>IF(MONTH(calls[[#This Row],[Date of Call]])&lt;=6,YEAR(calls[[#This Row],[Date of Call]]),YEAR(calls[[#This Row],[Date of Call]])+1)</f>
        <v>2024</v>
      </c>
      <c r="I743" t="str">
        <f>TEXT(calls[[#This Row],[Date of Call]],"DDDD")</f>
        <v>Thursday</v>
      </c>
      <c r="J743" t="str" cm="1">
        <f t="array" ref="J743">_xlfn.IFS(calls[[#This Row],[Duration]]&lt;=10,"Under 10 mins",calls[[#This Row],[Duration]]&lt;=30,"10 to 30 mins",calls[[#This Row],[Duration]]&lt;=60,"30 to 60 mins",calls[[#This Row],[Duration]]&lt;=120,"1 to 2 hours",TRUE,"More than 2 hours")</f>
        <v>More than 2 hours</v>
      </c>
      <c r="K743">
        <f>ROUND(calls[[#This Row],[Satisfaction Rating]],0)</f>
        <v>3</v>
      </c>
    </row>
    <row r="744" spans="1:11" x14ac:dyDescent="0.3">
      <c r="A744" s="1" t="s">
        <v>772</v>
      </c>
      <c r="B744" s="1" t="s">
        <v>14</v>
      </c>
      <c r="C744" s="1">
        <v>129</v>
      </c>
      <c r="D744" s="2" t="s">
        <v>22</v>
      </c>
      <c r="E744" s="3">
        <v>45191</v>
      </c>
      <c r="F744" s="1">
        <v>93</v>
      </c>
      <c r="G744" s="1">
        <v>4.7</v>
      </c>
      <c r="H744" s="4">
        <f>IF(MONTH(calls[[#This Row],[Date of Call]])&lt;=6,YEAR(calls[[#This Row],[Date of Call]]),YEAR(calls[[#This Row],[Date of Call]])+1)</f>
        <v>2024</v>
      </c>
      <c r="I744" t="str">
        <f>TEXT(calls[[#This Row],[Date of Call]],"DDDD")</f>
        <v>Friday</v>
      </c>
      <c r="J744" t="str" cm="1">
        <f t="array" ref="J744">_xlfn.IFS(calls[[#This Row],[Duration]]&lt;=10,"Under 10 mins",calls[[#This Row],[Duration]]&lt;=30,"10 to 30 mins",calls[[#This Row],[Duration]]&lt;=60,"30 to 60 mins",calls[[#This Row],[Duration]]&lt;=120,"1 to 2 hours",TRUE,"More than 2 hours")</f>
        <v>More than 2 hours</v>
      </c>
      <c r="K744">
        <f>ROUND(calls[[#This Row],[Satisfaction Rating]],0)</f>
        <v>5</v>
      </c>
    </row>
    <row r="745" spans="1:11" x14ac:dyDescent="0.3">
      <c r="A745" s="4" t="s">
        <v>773</v>
      </c>
      <c r="B745" s="4" t="s">
        <v>30</v>
      </c>
      <c r="C745" s="4">
        <v>120</v>
      </c>
      <c r="D745" s="5" t="s">
        <v>12</v>
      </c>
      <c r="E745" s="6">
        <v>45191</v>
      </c>
      <c r="F745" s="4">
        <v>38</v>
      </c>
      <c r="G745" s="4">
        <v>4.2</v>
      </c>
      <c r="H745" s="4">
        <f>IF(MONTH(calls[[#This Row],[Date of Call]])&lt;=6,YEAR(calls[[#This Row],[Date of Call]]),YEAR(calls[[#This Row],[Date of Call]])+1)</f>
        <v>2024</v>
      </c>
      <c r="I745" t="str">
        <f>TEXT(calls[[#This Row],[Date of Call]],"DDDD")</f>
        <v>Friday</v>
      </c>
      <c r="J745" t="str" cm="1">
        <f t="array" ref="J745">_xlfn.IFS(calls[[#This Row],[Duration]]&lt;=10,"Under 10 mins",calls[[#This Row],[Duration]]&lt;=30,"10 to 30 mins",calls[[#This Row],[Duration]]&lt;=60,"30 to 60 mins",calls[[#This Row],[Duration]]&lt;=120,"1 to 2 hours",TRUE,"More than 2 hours")</f>
        <v>1 to 2 hours</v>
      </c>
      <c r="K745">
        <f>ROUND(calls[[#This Row],[Satisfaction Rating]],0)</f>
        <v>4</v>
      </c>
    </row>
    <row r="746" spans="1:11" x14ac:dyDescent="0.3">
      <c r="A746" s="1" t="s">
        <v>774</v>
      </c>
      <c r="B746" s="1" t="s">
        <v>16</v>
      </c>
      <c r="C746" s="1">
        <v>108</v>
      </c>
      <c r="D746" s="2" t="s">
        <v>22</v>
      </c>
      <c r="E746" s="3">
        <v>45192</v>
      </c>
      <c r="F746" s="1">
        <v>66</v>
      </c>
      <c r="G746" s="1">
        <v>3.9</v>
      </c>
      <c r="H746" s="4">
        <f>IF(MONTH(calls[[#This Row],[Date of Call]])&lt;=6,YEAR(calls[[#This Row],[Date of Call]]),YEAR(calls[[#This Row],[Date of Call]])+1)</f>
        <v>2024</v>
      </c>
      <c r="I746" t="str">
        <f>TEXT(calls[[#This Row],[Date of Call]],"DDDD")</f>
        <v>Saturday</v>
      </c>
      <c r="J746" t="str" cm="1">
        <f t="array" ref="J746">_xlfn.IFS(calls[[#This Row],[Duration]]&lt;=10,"Under 10 mins",calls[[#This Row],[Duration]]&lt;=30,"10 to 30 mins",calls[[#This Row],[Duration]]&lt;=60,"30 to 60 mins",calls[[#This Row],[Duration]]&lt;=120,"1 to 2 hours",TRUE,"More than 2 hours")</f>
        <v>1 to 2 hours</v>
      </c>
      <c r="K746">
        <f>ROUND(calls[[#This Row],[Satisfaction Rating]],0)</f>
        <v>4</v>
      </c>
    </row>
    <row r="747" spans="1:11" x14ac:dyDescent="0.3">
      <c r="A747" s="4" t="s">
        <v>775</v>
      </c>
      <c r="B747" s="4" t="s">
        <v>25</v>
      </c>
      <c r="C747" s="4">
        <v>79</v>
      </c>
      <c r="D747" s="5" t="s">
        <v>12</v>
      </c>
      <c r="E747" s="6">
        <v>45192</v>
      </c>
      <c r="F747" s="4">
        <v>215</v>
      </c>
      <c r="G747" s="4">
        <v>4.5999999999999996</v>
      </c>
      <c r="H747" s="4">
        <f>IF(MONTH(calls[[#This Row],[Date of Call]])&lt;=6,YEAR(calls[[#This Row],[Date of Call]]),YEAR(calls[[#This Row],[Date of Call]])+1)</f>
        <v>2024</v>
      </c>
      <c r="I747" t="str">
        <f>TEXT(calls[[#This Row],[Date of Call]],"DDDD")</f>
        <v>Saturday</v>
      </c>
      <c r="J747" t="str" cm="1">
        <f t="array" ref="J747">_xlfn.IFS(calls[[#This Row],[Duration]]&lt;=10,"Under 10 mins",calls[[#This Row],[Duration]]&lt;=30,"10 to 30 mins",calls[[#This Row],[Duration]]&lt;=60,"30 to 60 mins",calls[[#This Row],[Duration]]&lt;=120,"1 to 2 hours",TRUE,"More than 2 hours")</f>
        <v>1 to 2 hours</v>
      </c>
      <c r="K747">
        <f>ROUND(calls[[#This Row],[Satisfaction Rating]],0)</f>
        <v>5</v>
      </c>
    </row>
    <row r="748" spans="1:11" x14ac:dyDescent="0.3">
      <c r="A748" s="1" t="s">
        <v>776</v>
      </c>
      <c r="B748" s="1" t="s">
        <v>25</v>
      </c>
      <c r="C748" s="1">
        <v>45</v>
      </c>
      <c r="D748" s="2" t="s">
        <v>22</v>
      </c>
      <c r="E748" s="3">
        <v>45192</v>
      </c>
      <c r="F748" s="1">
        <v>92</v>
      </c>
      <c r="G748" s="1">
        <v>4.3</v>
      </c>
      <c r="H748" s="4">
        <f>IF(MONTH(calls[[#This Row],[Date of Call]])&lt;=6,YEAR(calls[[#This Row],[Date of Call]]),YEAR(calls[[#This Row],[Date of Call]])+1)</f>
        <v>2024</v>
      </c>
      <c r="I748" t="str">
        <f>TEXT(calls[[#This Row],[Date of Call]],"DDDD")</f>
        <v>Saturday</v>
      </c>
      <c r="J748" t="str" cm="1">
        <f t="array" ref="J748">_xlfn.IFS(calls[[#This Row],[Duration]]&lt;=10,"Under 10 mins",calls[[#This Row],[Duration]]&lt;=30,"10 to 30 mins",calls[[#This Row],[Duration]]&lt;=60,"30 to 60 mins",calls[[#This Row],[Duration]]&lt;=120,"1 to 2 hours",TRUE,"More than 2 hours")</f>
        <v>30 to 60 mins</v>
      </c>
      <c r="K748">
        <f>ROUND(calls[[#This Row],[Satisfaction Rating]],0)</f>
        <v>4</v>
      </c>
    </row>
    <row r="749" spans="1:11" x14ac:dyDescent="0.3">
      <c r="A749" s="4" t="s">
        <v>777</v>
      </c>
      <c r="B749" s="4" t="s">
        <v>21</v>
      </c>
      <c r="C749" s="4">
        <v>96</v>
      </c>
      <c r="D749" s="5" t="s">
        <v>12</v>
      </c>
      <c r="E749" s="6">
        <v>45192</v>
      </c>
      <c r="F749" s="4">
        <v>80</v>
      </c>
      <c r="G749" s="4">
        <v>3.6</v>
      </c>
      <c r="H749" s="4">
        <f>IF(MONTH(calls[[#This Row],[Date of Call]])&lt;=6,YEAR(calls[[#This Row],[Date of Call]]),YEAR(calls[[#This Row],[Date of Call]])+1)</f>
        <v>2024</v>
      </c>
      <c r="I749" t="str">
        <f>TEXT(calls[[#This Row],[Date of Call]],"DDDD")</f>
        <v>Saturday</v>
      </c>
      <c r="J749" t="str" cm="1">
        <f t="array" ref="J749">_xlfn.IFS(calls[[#This Row],[Duration]]&lt;=10,"Under 10 mins",calls[[#This Row],[Duration]]&lt;=30,"10 to 30 mins",calls[[#This Row],[Duration]]&lt;=60,"30 to 60 mins",calls[[#This Row],[Duration]]&lt;=120,"1 to 2 hours",TRUE,"More than 2 hours")</f>
        <v>1 to 2 hours</v>
      </c>
      <c r="K749">
        <f>ROUND(calls[[#This Row],[Satisfaction Rating]],0)</f>
        <v>4</v>
      </c>
    </row>
    <row r="750" spans="1:11" x14ac:dyDescent="0.3">
      <c r="A750" s="1" t="s">
        <v>778</v>
      </c>
      <c r="B750" s="1" t="s">
        <v>21</v>
      </c>
      <c r="C750" s="1">
        <v>81</v>
      </c>
      <c r="D750" s="2" t="s">
        <v>12</v>
      </c>
      <c r="E750" s="3">
        <v>45193</v>
      </c>
      <c r="F750" s="1">
        <v>123</v>
      </c>
      <c r="G750" s="1">
        <v>4.9000000000000004</v>
      </c>
      <c r="H750" s="4">
        <f>IF(MONTH(calls[[#This Row],[Date of Call]])&lt;=6,YEAR(calls[[#This Row],[Date of Call]]),YEAR(calls[[#This Row],[Date of Call]])+1)</f>
        <v>2024</v>
      </c>
      <c r="I750" t="str">
        <f>TEXT(calls[[#This Row],[Date of Call]],"DDDD")</f>
        <v>Sunday</v>
      </c>
      <c r="J750" t="str" cm="1">
        <f t="array" ref="J750">_xlfn.IFS(calls[[#This Row],[Duration]]&lt;=10,"Under 10 mins",calls[[#This Row],[Duration]]&lt;=30,"10 to 30 mins",calls[[#This Row],[Duration]]&lt;=60,"30 to 60 mins",calls[[#This Row],[Duration]]&lt;=120,"1 to 2 hours",TRUE,"More than 2 hours")</f>
        <v>1 to 2 hours</v>
      </c>
      <c r="K750">
        <f>ROUND(calls[[#This Row],[Satisfaction Rating]],0)</f>
        <v>5</v>
      </c>
    </row>
    <row r="751" spans="1:11" x14ac:dyDescent="0.3">
      <c r="A751" s="4" t="s">
        <v>779</v>
      </c>
      <c r="B751" s="4" t="s">
        <v>53</v>
      </c>
      <c r="C751" s="4">
        <v>95</v>
      </c>
      <c r="D751" s="5" t="s">
        <v>27</v>
      </c>
      <c r="E751" s="6">
        <v>45193</v>
      </c>
      <c r="F751" s="4">
        <v>23</v>
      </c>
      <c r="G751" s="4">
        <v>2.4</v>
      </c>
      <c r="H751" s="4">
        <f>IF(MONTH(calls[[#This Row],[Date of Call]])&lt;=6,YEAR(calls[[#This Row],[Date of Call]]),YEAR(calls[[#This Row],[Date of Call]])+1)</f>
        <v>2024</v>
      </c>
      <c r="I751" t="str">
        <f>TEXT(calls[[#This Row],[Date of Call]],"DDDD")</f>
        <v>Sunday</v>
      </c>
      <c r="J751" t="str" cm="1">
        <f t="array" ref="J751">_xlfn.IFS(calls[[#This Row],[Duration]]&lt;=10,"Under 10 mins",calls[[#This Row],[Duration]]&lt;=30,"10 to 30 mins",calls[[#This Row],[Duration]]&lt;=60,"30 to 60 mins",calls[[#This Row],[Duration]]&lt;=120,"1 to 2 hours",TRUE,"More than 2 hours")</f>
        <v>1 to 2 hours</v>
      </c>
      <c r="K751">
        <f>ROUND(calls[[#This Row],[Satisfaction Rating]],0)</f>
        <v>2</v>
      </c>
    </row>
    <row r="752" spans="1:11" x14ac:dyDescent="0.3">
      <c r="A752" s="1" t="s">
        <v>780</v>
      </c>
      <c r="B752" s="1" t="s">
        <v>50</v>
      </c>
      <c r="C752" s="1">
        <v>159</v>
      </c>
      <c r="D752" s="2" t="s">
        <v>17</v>
      </c>
      <c r="E752" s="3">
        <v>45193</v>
      </c>
      <c r="F752" s="1">
        <v>63</v>
      </c>
      <c r="G752" s="1">
        <v>4.2</v>
      </c>
      <c r="H752" s="4">
        <f>IF(MONTH(calls[[#This Row],[Date of Call]])&lt;=6,YEAR(calls[[#This Row],[Date of Call]]),YEAR(calls[[#This Row],[Date of Call]])+1)</f>
        <v>2024</v>
      </c>
      <c r="I752" t="str">
        <f>TEXT(calls[[#This Row],[Date of Call]],"DDDD")</f>
        <v>Sunday</v>
      </c>
      <c r="J752" t="str" cm="1">
        <f t="array" ref="J752">_xlfn.IFS(calls[[#This Row],[Duration]]&lt;=10,"Under 10 mins",calls[[#This Row],[Duration]]&lt;=30,"10 to 30 mins",calls[[#This Row],[Duration]]&lt;=60,"30 to 60 mins",calls[[#This Row],[Duration]]&lt;=120,"1 to 2 hours",TRUE,"More than 2 hours")</f>
        <v>More than 2 hours</v>
      </c>
      <c r="K752">
        <f>ROUND(calls[[#This Row],[Satisfaction Rating]],0)</f>
        <v>4</v>
      </c>
    </row>
    <row r="753" spans="1:11" x14ac:dyDescent="0.3">
      <c r="A753" s="4" t="s">
        <v>781</v>
      </c>
      <c r="B753" s="4" t="s">
        <v>83</v>
      </c>
      <c r="C753" s="4">
        <v>109</v>
      </c>
      <c r="D753" s="5" t="s">
        <v>31</v>
      </c>
      <c r="E753" s="6">
        <v>45193</v>
      </c>
      <c r="F753" s="4">
        <v>52</v>
      </c>
      <c r="G753" s="4">
        <v>3.9</v>
      </c>
      <c r="H753" s="4">
        <f>IF(MONTH(calls[[#This Row],[Date of Call]])&lt;=6,YEAR(calls[[#This Row],[Date of Call]]),YEAR(calls[[#This Row],[Date of Call]])+1)</f>
        <v>2024</v>
      </c>
      <c r="I753" t="str">
        <f>TEXT(calls[[#This Row],[Date of Call]],"DDDD")</f>
        <v>Sunday</v>
      </c>
      <c r="J753" t="str" cm="1">
        <f t="array" ref="J753">_xlfn.IFS(calls[[#This Row],[Duration]]&lt;=10,"Under 10 mins",calls[[#This Row],[Duration]]&lt;=30,"10 to 30 mins",calls[[#This Row],[Duration]]&lt;=60,"30 to 60 mins",calls[[#This Row],[Duration]]&lt;=120,"1 to 2 hours",TRUE,"More than 2 hours")</f>
        <v>1 to 2 hours</v>
      </c>
      <c r="K753">
        <f>ROUND(calls[[#This Row],[Satisfaction Rating]],0)</f>
        <v>4</v>
      </c>
    </row>
    <row r="754" spans="1:11" x14ac:dyDescent="0.3">
      <c r="A754" s="1" t="s">
        <v>782</v>
      </c>
      <c r="B754" s="1" t="s">
        <v>25</v>
      </c>
      <c r="C754" s="1">
        <v>107</v>
      </c>
      <c r="D754" s="2" t="s">
        <v>31</v>
      </c>
      <c r="E754" s="3">
        <v>45193</v>
      </c>
      <c r="F754" s="1">
        <v>60</v>
      </c>
      <c r="G754" s="1">
        <v>4.2</v>
      </c>
      <c r="H754" s="4">
        <f>IF(MONTH(calls[[#This Row],[Date of Call]])&lt;=6,YEAR(calls[[#This Row],[Date of Call]]),YEAR(calls[[#This Row],[Date of Call]])+1)</f>
        <v>2024</v>
      </c>
      <c r="I754" t="str">
        <f>TEXT(calls[[#This Row],[Date of Call]],"DDDD")</f>
        <v>Sunday</v>
      </c>
      <c r="J754" t="str" cm="1">
        <f t="array" ref="J754">_xlfn.IFS(calls[[#This Row],[Duration]]&lt;=10,"Under 10 mins",calls[[#This Row],[Duration]]&lt;=30,"10 to 30 mins",calls[[#This Row],[Duration]]&lt;=60,"30 to 60 mins",calls[[#This Row],[Duration]]&lt;=120,"1 to 2 hours",TRUE,"More than 2 hours")</f>
        <v>1 to 2 hours</v>
      </c>
      <c r="K754">
        <f>ROUND(calls[[#This Row],[Satisfaction Rating]],0)</f>
        <v>4</v>
      </c>
    </row>
    <row r="755" spans="1:11" x14ac:dyDescent="0.3">
      <c r="A755" s="4" t="s">
        <v>783</v>
      </c>
      <c r="B755" s="4" t="s">
        <v>21</v>
      </c>
      <c r="C755" s="4">
        <v>67</v>
      </c>
      <c r="D755" s="5" t="s">
        <v>22</v>
      </c>
      <c r="E755" s="6">
        <v>45194</v>
      </c>
      <c r="F755" s="4">
        <v>87</v>
      </c>
      <c r="G755" s="4">
        <v>3.9</v>
      </c>
      <c r="H755" s="4">
        <f>IF(MONTH(calls[[#This Row],[Date of Call]])&lt;=6,YEAR(calls[[#This Row],[Date of Call]]),YEAR(calls[[#This Row],[Date of Call]])+1)</f>
        <v>2024</v>
      </c>
      <c r="I755" t="str">
        <f>TEXT(calls[[#This Row],[Date of Call]],"DDDD")</f>
        <v>Monday</v>
      </c>
      <c r="J755" t="str" cm="1">
        <f t="array" ref="J755">_xlfn.IFS(calls[[#This Row],[Duration]]&lt;=10,"Under 10 mins",calls[[#This Row],[Duration]]&lt;=30,"10 to 30 mins",calls[[#This Row],[Duration]]&lt;=60,"30 to 60 mins",calls[[#This Row],[Duration]]&lt;=120,"1 to 2 hours",TRUE,"More than 2 hours")</f>
        <v>1 to 2 hours</v>
      </c>
      <c r="K755">
        <f>ROUND(calls[[#This Row],[Satisfaction Rating]],0)</f>
        <v>4</v>
      </c>
    </row>
    <row r="756" spans="1:11" x14ac:dyDescent="0.3">
      <c r="A756" s="1" t="s">
        <v>784</v>
      </c>
      <c r="B756" s="1" t="s">
        <v>36</v>
      </c>
      <c r="C756" s="1">
        <v>96</v>
      </c>
      <c r="D756" s="2" t="s">
        <v>12</v>
      </c>
      <c r="E756" s="3">
        <v>45195</v>
      </c>
      <c r="F756" s="1">
        <v>42</v>
      </c>
      <c r="G756" s="1">
        <v>4.5</v>
      </c>
      <c r="H756" s="4">
        <f>IF(MONTH(calls[[#This Row],[Date of Call]])&lt;=6,YEAR(calls[[#This Row],[Date of Call]]),YEAR(calls[[#This Row],[Date of Call]])+1)</f>
        <v>2024</v>
      </c>
      <c r="I756" t="str">
        <f>TEXT(calls[[#This Row],[Date of Call]],"DDDD")</f>
        <v>Tuesday</v>
      </c>
      <c r="J756" t="str" cm="1">
        <f t="array" ref="J756">_xlfn.IFS(calls[[#This Row],[Duration]]&lt;=10,"Under 10 mins",calls[[#This Row],[Duration]]&lt;=30,"10 to 30 mins",calls[[#This Row],[Duration]]&lt;=60,"30 to 60 mins",calls[[#This Row],[Duration]]&lt;=120,"1 to 2 hours",TRUE,"More than 2 hours")</f>
        <v>1 to 2 hours</v>
      </c>
      <c r="K756">
        <f>ROUND(calls[[#This Row],[Satisfaction Rating]],0)</f>
        <v>5</v>
      </c>
    </row>
    <row r="757" spans="1:11" x14ac:dyDescent="0.3">
      <c r="A757" s="4" t="s">
        <v>785</v>
      </c>
      <c r="B757" s="4" t="s">
        <v>45</v>
      </c>
      <c r="C757" s="4">
        <v>142</v>
      </c>
      <c r="D757" s="5" t="s">
        <v>17</v>
      </c>
      <c r="E757" s="6">
        <v>45196</v>
      </c>
      <c r="F757" s="4">
        <v>37</v>
      </c>
      <c r="G757" s="4">
        <v>3.8</v>
      </c>
      <c r="H757" s="4">
        <f>IF(MONTH(calls[[#This Row],[Date of Call]])&lt;=6,YEAR(calls[[#This Row],[Date of Call]]),YEAR(calls[[#This Row],[Date of Call]])+1)</f>
        <v>2024</v>
      </c>
      <c r="I757" t="str">
        <f>TEXT(calls[[#This Row],[Date of Call]],"DDDD")</f>
        <v>Wednesday</v>
      </c>
      <c r="J757" t="str" cm="1">
        <f t="array" ref="J757">_xlfn.IFS(calls[[#This Row],[Duration]]&lt;=10,"Under 10 mins",calls[[#This Row],[Duration]]&lt;=30,"10 to 30 mins",calls[[#This Row],[Duration]]&lt;=60,"30 to 60 mins",calls[[#This Row],[Duration]]&lt;=120,"1 to 2 hours",TRUE,"More than 2 hours")</f>
        <v>More than 2 hours</v>
      </c>
      <c r="K757">
        <f>ROUND(calls[[#This Row],[Satisfaction Rating]],0)</f>
        <v>4</v>
      </c>
    </row>
    <row r="758" spans="1:11" x14ac:dyDescent="0.3">
      <c r="A758" s="1" t="s">
        <v>786</v>
      </c>
      <c r="B758" s="1" t="s">
        <v>45</v>
      </c>
      <c r="C758" s="1">
        <v>71</v>
      </c>
      <c r="D758" s="2" t="s">
        <v>27</v>
      </c>
      <c r="E758" s="3">
        <v>45196</v>
      </c>
      <c r="F758" s="1">
        <v>135</v>
      </c>
      <c r="G758" s="1">
        <v>3.9</v>
      </c>
      <c r="H758" s="4">
        <f>IF(MONTH(calls[[#This Row],[Date of Call]])&lt;=6,YEAR(calls[[#This Row],[Date of Call]]),YEAR(calls[[#This Row],[Date of Call]])+1)</f>
        <v>2024</v>
      </c>
      <c r="I758" t="str">
        <f>TEXT(calls[[#This Row],[Date of Call]],"DDDD")</f>
        <v>Wednesday</v>
      </c>
      <c r="J758" t="str" cm="1">
        <f t="array" ref="J758">_xlfn.IFS(calls[[#This Row],[Duration]]&lt;=10,"Under 10 mins",calls[[#This Row],[Duration]]&lt;=30,"10 to 30 mins",calls[[#This Row],[Duration]]&lt;=60,"30 to 60 mins",calls[[#This Row],[Duration]]&lt;=120,"1 to 2 hours",TRUE,"More than 2 hours")</f>
        <v>1 to 2 hours</v>
      </c>
      <c r="K758">
        <f>ROUND(calls[[#This Row],[Satisfaction Rating]],0)</f>
        <v>4</v>
      </c>
    </row>
    <row r="759" spans="1:11" x14ac:dyDescent="0.3">
      <c r="A759" s="4" t="s">
        <v>787</v>
      </c>
      <c r="B759" s="4" t="s">
        <v>36</v>
      </c>
      <c r="C759" s="4">
        <v>152</v>
      </c>
      <c r="D759" s="5" t="s">
        <v>27</v>
      </c>
      <c r="E759" s="6">
        <v>45196</v>
      </c>
      <c r="F759" s="4">
        <v>88</v>
      </c>
      <c r="G759" s="4">
        <v>4.7</v>
      </c>
      <c r="H759" s="4">
        <f>IF(MONTH(calls[[#This Row],[Date of Call]])&lt;=6,YEAR(calls[[#This Row],[Date of Call]]),YEAR(calls[[#This Row],[Date of Call]])+1)</f>
        <v>2024</v>
      </c>
      <c r="I759" t="str">
        <f>TEXT(calls[[#This Row],[Date of Call]],"DDDD")</f>
        <v>Wednesday</v>
      </c>
      <c r="J759" t="str" cm="1">
        <f t="array" ref="J759">_xlfn.IFS(calls[[#This Row],[Duration]]&lt;=10,"Under 10 mins",calls[[#This Row],[Duration]]&lt;=30,"10 to 30 mins",calls[[#This Row],[Duration]]&lt;=60,"30 to 60 mins",calls[[#This Row],[Duration]]&lt;=120,"1 to 2 hours",TRUE,"More than 2 hours")</f>
        <v>More than 2 hours</v>
      </c>
      <c r="K759">
        <f>ROUND(calls[[#This Row],[Satisfaction Rating]],0)</f>
        <v>5</v>
      </c>
    </row>
    <row r="760" spans="1:11" x14ac:dyDescent="0.3">
      <c r="A760" s="1" t="s">
        <v>788</v>
      </c>
      <c r="B760" s="1" t="s">
        <v>63</v>
      </c>
      <c r="C760" s="1">
        <v>108</v>
      </c>
      <c r="D760" s="2" t="s">
        <v>17</v>
      </c>
      <c r="E760" s="3">
        <v>45196</v>
      </c>
      <c r="F760" s="1">
        <v>190</v>
      </c>
      <c r="G760" s="1">
        <v>3.2</v>
      </c>
      <c r="H760" s="4">
        <f>IF(MONTH(calls[[#This Row],[Date of Call]])&lt;=6,YEAR(calls[[#This Row],[Date of Call]]),YEAR(calls[[#This Row],[Date of Call]])+1)</f>
        <v>2024</v>
      </c>
      <c r="I760" t="str">
        <f>TEXT(calls[[#This Row],[Date of Call]],"DDDD")</f>
        <v>Wednesday</v>
      </c>
      <c r="J760" t="str" cm="1">
        <f t="array" ref="J760">_xlfn.IFS(calls[[#This Row],[Duration]]&lt;=10,"Under 10 mins",calls[[#This Row],[Duration]]&lt;=30,"10 to 30 mins",calls[[#This Row],[Duration]]&lt;=60,"30 to 60 mins",calls[[#This Row],[Duration]]&lt;=120,"1 to 2 hours",TRUE,"More than 2 hours")</f>
        <v>1 to 2 hours</v>
      </c>
      <c r="K760">
        <f>ROUND(calls[[#This Row],[Satisfaction Rating]],0)</f>
        <v>3</v>
      </c>
    </row>
    <row r="761" spans="1:11" x14ac:dyDescent="0.3">
      <c r="A761" s="4" t="s">
        <v>789</v>
      </c>
      <c r="B761" s="4" t="s">
        <v>63</v>
      </c>
      <c r="C761" s="4">
        <v>156</v>
      </c>
      <c r="D761" s="5" t="s">
        <v>27</v>
      </c>
      <c r="E761" s="6">
        <v>45196</v>
      </c>
      <c r="F761" s="4">
        <v>81</v>
      </c>
      <c r="G761" s="4">
        <v>5</v>
      </c>
      <c r="H761" s="4">
        <f>IF(MONTH(calls[[#This Row],[Date of Call]])&lt;=6,YEAR(calls[[#This Row],[Date of Call]]),YEAR(calls[[#This Row],[Date of Call]])+1)</f>
        <v>2024</v>
      </c>
      <c r="I761" t="str">
        <f>TEXT(calls[[#This Row],[Date of Call]],"DDDD")</f>
        <v>Wednesday</v>
      </c>
      <c r="J761" t="str" cm="1">
        <f t="array" ref="J761">_xlfn.IFS(calls[[#This Row],[Duration]]&lt;=10,"Under 10 mins",calls[[#This Row],[Duration]]&lt;=30,"10 to 30 mins",calls[[#This Row],[Duration]]&lt;=60,"30 to 60 mins",calls[[#This Row],[Duration]]&lt;=120,"1 to 2 hours",TRUE,"More than 2 hours")</f>
        <v>More than 2 hours</v>
      </c>
      <c r="K761">
        <f>ROUND(calls[[#This Row],[Satisfaction Rating]],0)</f>
        <v>5</v>
      </c>
    </row>
    <row r="762" spans="1:11" x14ac:dyDescent="0.3">
      <c r="A762" s="1" t="s">
        <v>790</v>
      </c>
      <c r="B762" s="1" t="s">
        <v>45</v>
      </c>
      <c r="C762" s="1">
        <v>126</v>
      </c>
      <c r="D762" s="2" t="s">
        <v>17</v>
      </c>
      <c r="E762" s="3">
        <v>45196</v>
      </c>
      <c r="F762" s="1">
        <v>44</v>
      </c>
      <c r="G762" s="1">
        <v>3.7</v>
      </c>
      <c r="H762" s="4">
        <f>IF(MONTH(calls[[#This Row],[Date of Call]])&lt;=6,YEAR(calls[[#This Row],[Date of Call]]),YEAR(calls[[#This Row],[Date of Call]])+1)</f>
        <v>2024</v>
      </c>
      <c r="I762" t="str">
        <f>TEXT(calls[[#This Row],[Date of Call]],"DDDD")</f>
        <v>Wednesday</v>
      </c>
      <c r="J762" t="str" cm="1">
        <f t="array" ref="J762">_xlfn.IFS(calls[[#This Row],[Duration]]&lt;=10,"Under 10 mins",calls[[#This Row],[Duration]]&lt;=30,"10 to 30 mins",calls[[#This Row],[Duration]]&lt;=60,"30 to 60 mins",calls[[#This Row],[Duration]]&lt;=120,"1 to 2 hours",TRUE,"More than 2 hours")</f>
        <v>More than 2 hours</v>
      </c>
      <c r="K762">
        <f>ROUND(calls[[#This Row],[Satisfaction Rating]],0)</f>
        <v>4</v>
      </c>
    </row>
    <row r="763" spans="1:11" x14ac:dyDescent="0.3">
      <c r="A763" s="4" t="s">
        <v>791</v>
      </c>
      <c r="B763" s="4" t="s">
        <v>16</v>
      </c>
      <c r="C763" s="4">
        <v>135</v>
      </c>
      <c r="D763" s="5" t="s">
        <v>27</v>
      </c>
      <c r="E763" s="6">
        <v>45197</v>
      </c>
      <c r="F763" s="4">
        <v>92</v>
      </c>
      <c r="G763" s="4">
        <v>3.9</v>
      </c>
      <c r="H763" s="4">
        <f>IF(MONTH(calls[[#This Row],[Date of Call]])&lt;=6,YEAR(calls[[#This Row],[Date of Call]]),YEAR(calls[[#This Row],[Date of Call]])+1)</f>
        <v>2024</v>
      </c>
      <c r="I763" t="str">
        <f>TEXT(calls[[#This Row],[Date of Call]],"DDDD")</f>
        <v>Thursday</v>
      </c>
      <c r="J763" t="str" cm="1">
        <f t="array" ref="J763">_xlfn.IFS(calls[[#This Row],[Duration]]&lt;=10,"Under 10 mins",calls[[#This Row],[Duration]]&lt;=30,"10 to 30 mins",calls[[#This Row],[Duration]]&lt;=60,"30 to 60 mins",calls[[#This Row],[Duration]]&lt;=120,"1 to 2 hours",TRUE,"More than 2 hours")</f>
        <v>More than 2 hours</v>
      </c>
      <c r="K763">
        <f>ROUND(calls[[#This Row],[Satisfaction Rating]],0)</f>
        <v>4</v>
      </c>
    </row>
    <row r="764" spans="1:11" x14ac:dyDescent="0.3">
      <c r="A764" s="1" t="s">
        <v>792</v>
      </c>
      <c r="B764" s="1" t="s">
        <v>45</v>
      </c>
      <c r="C764" s="1">
        <v>110</v>
      </c>
      <c r="D764" s="2" t="s">
        <v>12</v>
      </c>
      <c r="E764" s="3">
        <v>45198</v>
      </c>
      <c r="F764" s="1">
        <v>90</v>
      </c>
      <c r="G764" s="1">
        <v>3.1</v>
      </c>
      <c r="H764" s="4">
        <f>IF(MONTH(calls[[#This Row],[Date of Call]])&lt;=6,YEAR(calls[[#This Row],[Date of Call]]),YEAR(calls[[#This Row],[Date of Call]])+1)</f>
        <v>2024</v>
      </c>
      <c r="I764" t="str">
        <f>TEXT(calls[[#This Row],[Date of Call]],"DDDD")</f>
        <v>Friday</v>
      </c>
      <c r="J764" t="str" cm="1">
        <f t="array" ref="J764">_xlfn.IFS(calls[[#This Row],[Duration]]&lt;=10,"Under 10 mins",calls[[#This Row],[Duration]]&lt;=30,"10 to 30 mins",calls[[#This Row],[Duration]]&lt;=60,"30 to 60 mins",calls[[#This Row],[Duration]]&lt;=120,"1 to 2 hours",TRUE,"More than 2 hours")</f>
        <v>1 to 2 hours</v>
      </c>
      <c r="K764">
        <f>ROUND(calls[[#This Row],[Satisfaction Rating]],0)</f>
        <v>3</v>
      </c>
    </row>
    <row r="765" spans="1:11" x14ac:dyDescent="0.3">
      <c r="A765" s="4" t="s">
        <v>793</v>
      </c>
      <c r="B765" s="4" t="s">
        <v>50</v>
      </c>
      <c r="C765" s="4">
        <v>64</v>
      </c>
      <c r="D765" s="5" t="s">
        <v>27</v>
      </c>
      <c r="E765" s="6">
        <v>45198</v>
      </c>
      <c r="F765" s="4">
        <v>112</v>
      </c>
      <c r="G765" s="4">
        <v>2</v>
      </c>
      <c r="H765" s="4">
        <f>IF(MONTH(calls[[#This Row],[Date of Call]])&lt;=6,YEAR(calls[[#This Row],[Date of Call]]),YEAR(calls[[#This Row],[Date of Call]])+1)</f>
        <v>2024</v>
      </c>
      <c r="I765" t="str">
        <f>TEXT(calls[[#This Row],[Date of Call]],"DDDD")</f>
        <v>Friday</v>
      </c>
      <c r="J765" t="str" cm="1">
        <f t="array" ref="J765">_xlfn.IFS(calls[[#This Row],[Duration]]&lt;=10,"Under 10 mins",calls[[#This Row],[Duration]]&lt;=30,"10 to 30 mins",calls[[#This Row],[Duration]]&lt;=60,"30 to 60 mins",calls[[#This Row],[Duration]]&lt;=120,"1 to 2 hours",TRUE,"More than 2 hours")</f>
        <v>1 to 2 hours</v>
      </c>
      <c r="K765">
        <f>ROUND(calls[[#This Row],[Satisfaction Rating]],0)</f>
        <v>2</v>
      </c>
    </row>
    <row r="766" spans="1:11" x14ac:dyDescent="0.3">
      <c r="A766" s="1" t="s">
        <v>794</v>
      </c>
      <c r="B766" s="1" t="s">
        <v>42</v>
      </c>
      <c r="C766" s="1">
        <v>127</v>
      </c>
      <c r="D766" s="2" t="s">
        <v>17</v>
      </c>
      <c r="E766" s="3">
        <v>45198</v>
      </c>
      <c r="F766" s="1">
        <v>112</v>
      </c>
      <c r="G766" s="1">
        <v>4.5999999999999996</v>
      </c>
      <c r="H766" s="4">
        <f>IF(MONTH(calls[[#This Row],[Date of Call]])&lt;=6,YEAR(calls[[#This Row],[Date of Call]]),YEAR(calls[[#This Row],[Date of Call]])+1)</f>
        <v>2024</v>
      </c>
      <c r="I766" t="str">
        <f>TEXT(calls[[#This Row],[Date of Call]],"DDDD")</f>
        <v>Friday</v>
      </c>
      <c r="J766" t="str" cm="1">
        <f t="array" ref="J766">_xlfn.IFS(calls[[#This Row],[Duration]]&lt;=10,"Under 10 mins",calls[[#This Row],[Duration]]&lt;=30,"10 to 30 mins",calls[[#This Row],[Duration]]&lt;=60,"30 to 60 mins",calls[[#This Row],[Duration]]&lt;=120,"1 to 2 hours",TRUE,"More than 2 hours")</f>
        <v>More than 2 hours</v>
      </c>
      <c r="K766">
        <f>ROUND(calls[[#This Row],[Satisfaction Rating]],0)</f>
        <v>5</v>
      </c>
    </row>
    <row r="767" spans="1:11" x14ac:dyDescent="0.3">
      <c r="A767" s="4" t="s">
        <v>795</v>
      </c>
      <c r="B767" s="4" t="s">
        <v>83</v>
      </c>
      <c r="C767" s="4">
        <v>124</v>
      </c>
      <c r="D767" s="5" t="s">
        <v>22</v>
      </c>
      <c r="E767" s="6">
        <v>45198</v>
      </c>
      <c r="F767" s="4">
        <v>48</v>
      </c>
      <c r="G767" s="4">
        <v>3.7</v>
      </c>
      <c r="H767" s="4">
        <f>IF(MONTH(calls[[#This Row],[Date of Call]])&lt;=6,YEAR(calls[[#This Row],[Date of Call]]),YEAR(calls[[#This Row],[Date of Call]])+1)</f>
        <v>2024</v>
      </c>
      <c r="I767" t="str">
        <f>TEXT(calls[[#This Row],[Date of Call]],"DDDD")</f>
        <v>Friday</v>
      </c>
      <c r="J767" t="str" cm="1">
        <f t="array" ref="J767">_xlfn.IFS(calls[[#This Row],[Duration]]&lt;=10,"Under 10 mins",calls[[#This Row],[Duration]]&lt;=30,"10 to 30 mins",calls[[#This Row],[Duration]]&lt;=60,"30 to 60 mins",calls[[#This Row],[Duration]]&lt;=120,"1 to 2 hours",TRUE,"More than 2 hours")</f>
        <v>More than 2 hours</v>
      </c>
      <c r="K767">
        <f>ROUND(calls[[#This Row],[Satisfaction Rating]],0)</f>
        <v>4</v>
      </c>
    </row>
    <row r="768" spans="1:11" x14ac:dyDescent="0.3">
      <c r="A768" s="1" t="s">
        <v>796</v>
      </c>
      <c r="B768" s="1" t="s">
        <v>50</v>
      </c>
      <c r="C768" s="1">
        <v>125</v>
      </c>
      <c r="D768" s="2" t="s">
        <v>17</v>
      </c>
      <c r="E768" s="3">
        <v>45198</v>
      </c>
      <c r="F768" s="1">
        <v>116</v>
      </c>
      <c r="G768" s="1">
        <v>4.4000000000000004</v>
      </c>
      <c r="H768" s="4">
        <f>IF(MONTH(calls[[#This Row],[Date of Call]])&lt;=6,YEAR(calls[[#This Row],[Date of Call]]),YEAR(calls[[#This Row],[Date of Call]])+1)</f>
        <v>2024</v>
      </c>
      <c r="I768" t="str">
        <f>TEXT(calls[[#This Row],[Date of Call]],"DDDD")</f>
        <v>Friday</v>
      </c>
      <c r="J768" t="str" cm="1">
        <f t="array" ref="J768">_xlfn.IFS(calls[[#This Row],[Duration]]&lt;=10,"Under 10 mins",calls[[#This Row],[Duration]]&lt;=30,"10 to 30 mins",calls[[#This Row],[Duration]]&lt;=60,"30 to 60 mins",calls[[#This Row],[Duration]]&lt;=120,"1 to 2 hours",TRUE,"More than 2 hours")</f>
        <v>More than 2 hours</v>
      </c>
      <c r="K768">
        <f>ROUND(calls[[#This Row],[Satisfaction Rating]],0)</f>
        <v>4</v>
      </c>
    </row>
    <row r="769" spans="1:11" x14ac:dyDescent="0.3">
      <c r="A769" s="4" t="s">
        <v>797</v>
      </c>
      <c r="B769" s="4" t="s">
        <v>14</v>
      </c>
      <c r="C769" s="4">
        <v>70</v>
      </c>
      <c r="D769" s="5" t="s">
        <v>17</v>
      </c>
      <c r="E769" s="6">
        <v>45198</v>
      </c>
      <c r="F769" s="4">
        <v>29</v>
      </c>
      <c r="G769" s="4">
        <v>2.1</v>
      </c>
      <c r="H769" s="4">
        <f>IF(MONTH(calls[[#This Row],[Date of Call]])&lt;=6,YEAR(calls[[#This Row],[Date of Call]]),YEAR(calls[[#This Row],[Date of Call]])+1)</f>
        <v>2024</v>
      </c>
      <c r="I769" t="str">
        <f>TEXT(calls[[#This Row],[Date of Call]],"DDDD")</f>
        <v>Friday</v>
      </c>
      <c r="J769" t="str" cm="1">
        <f t="array" ref="J769">_xlfn.IFS(calls[[#This Row],[Duration]]&lt;=10,"Under 10 mins",calls[[#This Row],[Duration]]&lt;=30,"10 to 30 mins",calls[[#This Row],[Duration]]&lt;=60,"30 to 60 mins",calls[[#This Row],[Duration]]&lt;=120,"1 to 2 hours",TRUE,"More than 2 hours")</f>
        <v>1 to 2 hours</v>
      </c>
      <c r="K769">
        <f>ROUND(calls[[#This Row],[Satisfaction Rating]],0)</f>
        <v>2</v>
      </c>
    </row>
    <row r="770" spans="1:11" x14ac:dyDescent="0.3">
      <c r="A770" s="1" t="s">
        <v>798</v>
      </c>
      <c r="B770" s="1" t="s">
        <v>42</v>
      </c>
      <c r="C770" s="1">
        <v>93</v>
      </c>
      <c r="D770" s="2" t="s">
        <v>27</v>
      </c>
      <c r="E770" s="3">
        <v>45199</v>
      </c>
      <c r="F770" s="1">
        <v>170</v>
      </c>
      <c r="G770" s="1">
        <v>2.2000000000000002</v>
      </c>
      <c r="H770" s="4">
        <f>IF(MONTH(calls[[#This Row],[Date of Call]])&lt;=6,YEAR(calls[[#This Row],[Date of Call]]),YEAR(calls[[#This Row],[Date of Call]])+1)</f>
        <v>2024</v>
      </c>
      <c r="I770" t="str">
        <f>TEXT(calls[[#This Row],[Date of Call]],"DDDD")</f>
        <v>Saturday</v>
      </c>
      <c r="J770" t="str" cm="1">
        <f t="array" ref="J770">_xlfn.IFS(calls[[#This Row],[Duration]]&lt;=10,"Under 10 mins",calls[[#This Row],[Duration]]&lt;=30,"10 to 30 mins",calls[[#This Row],[Duration]]&lt;=60,"30 to 60 mins",calls[[#This Row],[Duration]]&lt;=120,"1 to 2 hours",TRUE,"More than 2 hours")</f>
        <v>1 to 2 hours</v>
      </c>
      <c r="K770">
        <f>ROUND(calls[[#This Row],[Satisfaction Rating]],0)</f>
        <v>2</v>
      </c>
    </row>
    <row r="771" spans="1:11" x14ac:dyDescent="0.3">
      <c r="A771" s="4" t="s">
        <v>799</v>
      </c>
      <c r="B771" s="4" t="s">
        <v>14</v>
      </c>
      <c r="C771" s="4">
        <v>120</v>
      </c>
      <c r="D771" s="5" t="s">
        <v>31</v>
      </c>
      <c r="E771" s="6">
        <v>45199</v>
      </c>
      <c r="F771" s="4">
        <v>68</v>
      </c>
      <c r="G771" s="4">
        <v>3.4</v>
      </c>
      <c r="H771" s="4">
        <f>IF(MONTH(calls[[#This Row],[Date of Call]])&lt;=6,YEAR(calls[[#This Row],[Date of Call]]),YEAR(calls[[#This Row],[Date of Call]])+1)</f>
        <v>2024</v>
      </c>
      <c r="I771" t="str">
        <f>TEXT(calls[[#This Row],[Date of Call]],"DDDD")</f>
        <v>Saturday</v>
      </c>
      <c r="J771" t="str" cm="1">
        <f t="array" ref="J771">_xlfn.IFS(calls[[#This Row],[Duration]]&lt;=10,"Under 10 mins",calls[[#This Row],[Duration]]&lt;=30,"10 to 30 mins",calls[[#This Row],[Duration]]&lt;=60,"30 to 60 mins",calls[[#This Row],[Duration]]&lt;=120,"1 to 2 hours",TRUE,"More than 2 hours")</f>
        <v>1 to 2 hours</v>
      </c>
      <c r="K771">
        <f>ROUND(calls[[#This Row],[Satisfaction Rating]],0)</f>
        <v>3</v>
      </c>
    </row>
    <row r="772" spans="1:11" x14ac:dyDescent="0.3">
      <c r="A772" s="1" t="s">
        <v>800</v>
      </c>
      <c r="B772" s="1" t="s">
        <v>21</v>
      </c>
      <c r="C772" s="1">
        <v>96</v>
      </c>
      <c r="D772" s="2" t="s">
        <v>12</v>
      </c>
      <c r="E772" s="3">
        <v>45199</v>
      </c>
      <c r="F772" s="1">
        <v>195</v>
      </c>
      <c r="G772" s="1">
        <v>2.7</v>
      </c>
      <c r="H772" s="4">
        <f>IF(MONTH(calls[[#This Row],[Date of Call]])&lt;=6,YEAR(calls[[#This Row],[Date of Call]]),YEAR(calls[[#This Row],[Date of Call]])+1)</f>
        <v>2024</v>
      </c>
      <c r="I772" t="str">
        <f>TEXT(calls[[#This Row],[Date of Call]],"DDDD")</f>
        <v>Saturday</v>
      </c>
      <c r="J772" t="str" cm="1">
        <f t="array" ref="J772">_xlfn.IFS(calls[[#This Row],[Duration]]&lt;=10,"Under 10 mins",calls[[#This Row],[Duration]]&lt;=30,"10 to 30 mins",calls[[#This Row],[Duration]]&lt;=60,"30 to 60 mins",calls[[#This Row],[Duration]]&lt;=120,"1 to 2 hours",TRUE,"More than 2 hours")</f>
        <v>1 to 2 hours</v>
      </c>
      <c r="K772">
        <f>ROUND(calls[[#This Row],[Satisfaction Rating]],0)</f>
        <v>3</v>
      </c>
    </row>
    <row r="773" spans="1:11" x14ac:dyDescent="0.3">
      <c r="A773" s="4" t="s">
        <v>801</v>
      </c>
      <c r="B773" s="4" t="s">
        <v>19</v>
      </c>
      <c r="C773" s="4">
        <v>67</v>
      </c>
      <c r="D773" s="5" t="s">
        <v>12</v>
      </c>
      <c r="E773" s="6">
        <v>45199</v>
      </c>
      <c r="F773" s="4">
        <v>96</v>
      </c>
      <c r="G773" s="4">
        <v>3.7</v>
      </c>
      <c r="H773" s="4">
        <f>IF(MONTH(calls[[#This Row],[Date of Call]])&lt;=6,YEAR(calls[[#This Row],[Date of Call]]),YEAR(calls[[#This Row],[Date of Call]])+1)</f>
        <v>2024</v>
      </c>
      <c r="I773" t="str">
        <f>TEXT(calls[[#This Row],[Date of Call]],"DDDD")</f>
        <v>Saturday</v>
      </c>
      <c r="J773" t="str" cm="1">
        <f t="array" ref="J773">_xlfn.IFS(calls[[#This Row],[Duration]]&lt;=10,"Under 10 mins",calls[[#This Row],[Duration]]&lt;=30,"10 to 30 mins",calls[[#This Row],[Duration]]&lt;=60,"30 to 60 mins",calls[[#This Row],[Duration]]&lt;=120,"1 to 2 hours",TRUE,"More than 2 hours")</f>
        <v>1 to 2 hours</v>
      </c>
      <c r="K773">
        <f>ROUND(calls[[#This Row],[Satisfaction Rating]],0)</f>
        <v>4</v>
      </c>
    </row>
    <row r="774" spans="1:11" x14ac:dyDescent="0.3">
      <c r="A774" s="1" t="s">
        <v>802</v>
      </c>
      <c r="B774" s="1" t="s">
        <v>50</v>
      </c>
      <c r="C774" s="1">
        <v>119</v>
      </c>
      <c r="D774" s="2" t="s">
        <v>12</v>
      </c>
      <c r="E774" s="3">
        <v>45199</v>
      </c>
      <c r="F774" s="1">
        <v>96</v>
      </c>
      <c r="G774" s="1">
        <v>3.1</v>
      </c>
      <c r="H774" s="4">
        <f>IF(MONTH(calls[[#This Row],[Date of Call]])&lt;=6,YEAR(calls[[#This Row],[Date of Call]]),YEAR(calls[[#This Row],[Date of Call]])+1)</f>
        <v>2024</v>
      </c>
      <c r="I774" t="str">
        <f>TEXT(calls[[#This Row],[Date of Call]],"DDDD")</f>
        <v>Saturday</v>
      </c>
      <c r="J774" t="str" cm="1">
        <f t="array" ref="J774">_xlfn.IFS(calls[[#This Row],[Duration]]&lt;=10,"Under 10 mins",calls[[#This Row],[Duration]]&lt;=30,"10 to 30 mins",calls[[#This Row],[Duration]]&lt;=60,"30 to 60 mins",calls[[#This Row],[Duration]]&lt;=120,"1 to 2 hours",TRUE,"More than 2 hours")</f>
        <v>1 to 2 hours</v>
      </c>
      <c r="K774">
        <f>ROUND(calls[[#This Row],[Satisfaction Rating]],0)</f>
        <v>3</v>
      </c>
    </row>
    <row r="775" spans="1:11" x14ac:dyDescent="0.3">
      <c r="A775" s="4" t="s">
        <v>803</v>
      </c>
      <c r="B775" s="4" t="s">
        <v>83</v>
      </c>
      <c r="C775" s="4">
        <v>61</v>
      </c>
      <c r="D775" s="5" t="s">
        <v>22</v>
      </c>
      <c r="E775" s="6">
        <v>45199</v>
      </c>
      <c r="F775" s="4">
        <v>117</v>
      </c>
      <c r="G775" s="4">
        <v>4.0999999999999996</v>
      </c>
      <c r="H775" s="4">
        <f>IF(MONTH(calls[[#This Row],[Date of Call]])&lt;=6,YEAR(calls[[#This Row],[Date of Call]]),YEAR(calls[[#This Row],[Date of Call]])+1)</f>
        <v>2024</v>
      </c>
      <c r="I775" t="str">
        <f>TEXT(calls[[#This Row],[Date of Call]],"DDDD")</f>
        <v>Saturday</v>
      </c>
      <c r="J775" t="str" cm="1">
        <f t="array" ref="J775">_xlfn.IFS(calls[[#This Row],[Duration]]&lt;=10,"Under 10 mins",calls[[#This Row],[Duration]]&lt;=30,"10 to 30 mins",calls[[#This Row],[Duration]]&lt;=60,"30 to 60 mins",calls[[#This Row],[Duration]]&lt;=120,"1 to 2 hours",TRUE,"More than 2 hours")</f>
        <v>1 to 2 hours</v>
      </c>
      <c r="K775">
        <f>ROUND(calls[[#This Row],[Satisfaction Rating]],0)</f>
        <v>4</v>
      </c>
    </row>
    <row r="776" spans="1:11" x14ac:dyDescent="0.3">
      <c r="A776" s="1" t="s">
        <v>804</v>
      </c>
      <c r="B776" s="1" t="s">
        <v>21</v>
      </c>
      <c r="C776" s="1">
        <v>29</v>
      </c>
      <c r="D776" s="2" t="s">
        <v>27</v>
      </c>
      <c r="E776" s="3">
        <v>45199</v>
      </c>
      <c r="F776" s="1">
        <v>80</v>
      </c>
      <c r="G776" s="1">
        <v>4.8</v>
      </c>
      <c r="H776" s="4">
        <f>IF(MONTH(calls[[#This Row],[Date of Call]])&lt;=6,YEAR(calls[[#This Row],[Date of Call]]),YEAR(calls[[#This Row],[Date of Call]])+1)</f>
        <v>2024</v>
      </c>
      <c r="I776" t="str">
        <f>TEXT(calls[[#This Row],[Date of Call]],"DDDD")</f>
        <v>Saturday</v>
      </c>
      <c r="J776" t="str" cm="1">
        <f t="array" ref="J776">_xlfn.IFS(calls[[#This Row],[Duration]]&lt;=10,"Under 10 mins",calls[[#This Row],[Duration]]&lt;=30,"10 to 30 mins",calls[[#This Row],[Duration]]&lt;=60,"30 to 60 mins",calls[[#This Row],[Duration]]&lt;=120,"1 to 2 hours",TRUE,"More than 2 hours")</f>
        <v>10 to 30 mins</v>
      </c>
      <c r="K776">
        <f>ROUND(calls[[#This Row],[Satisfaction Rating]],0)</f>
        <v>5</v>
      </c>
    </row>
    <row r="777" spans="1:11" x14ac:dyDescent="0.3">
      <c r="A777" s="4" t="s">
        <v>805</v>
      </c>
      <c r="B777" s="4" t="s">
        <v>36</v>
      </c>
      <c r="C777" s="4">
        <v>134</v>
      </c>
      <c r="D777" s="5" t="s">
        <v>31</v>
      </c>
      <c r="E777" s="6">
        <v>45199</v>
      </c>
      <c r="F777" s="4">
        <v>117</v>
      </c>
      <c r="G777" s="4">
        <v>4</v>
      </c>
      <c r="H777" s="4">
        <f>IF(MONTH(calls[[#This Row],[Date of Call]])&lt;=6,YEAR(calls[[#This Row],[Date of Call]]),YEAR(calls[[#This Row],[Date of Call]])+1)</f>
        <v>2024</v>
      </c>
      <c r="I777" t="str">
        <f>TEXT(calls[[#This Row],[Date of Call]],"DDDD")</f>
        <v>Saturday</v>
      </c>
      <c r="J777" t="str" cm="1">
        <f t="array" ref="J777">_xlfn.IFS(calls[[#This Row],[Duration]]&lt;=10,"Under 10 mins",calls[[#This Row],[Duration]]&lt;=30,"10 to 30 mins",calls[[#This Row],[Duration]]&lt;=60,"30 to 60 mins",calls[[#This Row],[Duration]]&lt;=120,"1 to 2 hours",TRUE,"More than 2 hours")</f>
        <v>More than 2 hours</v>
      </c>
      <c r="K777">
        <f>ROUND(calls[[#This Row],[Satisfaction Rating]],0)</f>
        <v>4</v>
      </c>
    </row>
    <row r="778" spans="1:11" x14ac:dyDescent="0.3">
      <c r="A778" s="1" t="s">
        <v>806</v>
      </c>
      <c r="B778" s="1" t="s">
        <v>45</v>
      </c>
      <c r="C778" s="1">
        <v>113</v>
      </c>
      <c r="D778" s="2" t="s">
        <v>12</v>
      </c>
      <c r="E778" s="3">
        <v>45200</v>
      </c>
      <c r="F778" s="1">
        <v>40</v>
      </c>
      <c r="G778" s="1">
        <v>3</v>
      </c>
      <c r="H778" s="4">
        <f>IF(MONTH(calls[[#This Row],[Date of Call]])&lt;=6,YEAR(calls[[#This Row],[Date of Call]]),YEAR(calls[[#This Row],[Date of Call]])+1)</f>
        <v>2024</v>
      </c>
      <c r="I778" t="str">
        <f>TEXT(calls[[#This Row],[Date of Call]],"DDDD")</f>
        <v>Sunday</v>
      </c>
      <c r="J778" t="str" cm="1">
        <f t="array" ref="J778">_xlfn.IFS(calls[[#This Row],[Duration]]&lt;=10,"Under 10 mins",calls[[#This Row],[Duration]]&lt;=30,"10 to 30 mins",calls[[#This Row],[Duration]]&lt;=60,"30 to 60 mins",calls[[#This Row],[Duration]]&lt;=120,"1 to 2 hours",TRUE,"More than 2 hours")</f>
        <v>1 to 2 hours</v>
      </c>
      <c r="K778">
        <f>ROUND(calls[[#This Row],[Satisfaction Rating]],0)</f>
        <v>3</v>
      </c>
    </row>
    <row r="779" spans="1:11" x14ac:dyDescent="0.3">
      <c r="A779" s="4" t="s">
        <v>807</v>
      </c>
      <c r="B779" s="4" t="s">
        <v>63</v>
      </c>
      <c r="C779" s="4">
        <v>12</v>
      </c>
      <c r="D779" s="5" t="s">
        <v>31</v>
      </c>
      <c r="E779" s="6">
        <v>45200</v>
      </c>
      <c r="F779" s="4">
        <v>117</v>
      </c>
      <c r="G779" s="4">
        <v>4.8</v>
      </c>
      <c r="H779" s="4">
        <f>IF(MONTH(calls[[#This Row],[Date of Call]])&lt;=6,YEAR(calls[[#This Row],[Date of Call]]),YEAR(calls[[#This Row],[Date of Call]])+1)</f>
        <v>2024</v>
      </c>
      <c r="I779" t="str">
        <f>TEXT(calls[[#This Row],[Date of Call]],"DDDD")</f>
        <v>Sunday</v>
      </c>
      <c r="J779" t="str" cm="1">
        <f t="array" ref="J779">_xlfn.IFS(calls[[#This Row],[Duration]]&lt;=10,"Under 10 mins",calls[[#This Row],[Duration]]&lt;=30,"10 to 30 mins",calls[[#This Row],[Duration]]&lt;=60,"30 to 60 mins",calls[[#This Row],[Duration]]&lt;=120,"1 to 2 hours",TRUE,"More than 2 hours")</f>
        <v>10 to 30 mins</v>
      </c>
      <c r="K779">
        <f>ROUND(calls[[#This Row],[Satisfaction Rating]],0)</f>
        <v>5</v>
      </c>
    </row>
    <row r="780" spans="1:11" x14ac:dyDescent="0.3">
      <c r="A780" s="1" t="s">
        <v>808</v>
      </c>
      <c r="B780" s="1" t="s">
        <v>34</v>
      </c>
      <c r="C780" s="1">
        <v>78</v>
      </c>
      <c r="D780" s="2" t="s">
        <v>27</v>
      </c>
      <c r="E780" s="3">
        <v>45200</v>
      </c>
      <c r="F780" s="1">
        <v>135</v>
      </c>
      <c r="G780" s="1">
        <v>4.0999999999999996</v>
      </c>
      <c r="H780" s="4">
        <f>IF(MONTH(calls[[#This Row],[Date of Call]])&lt;=6,YEAR(calls[[#This Row],[Date of Call]]),YEAR(calls[[#This Row],[Date of Call]])+1)</f>
        <v>2024</v>
      </c>
      <c r="I780" t="str">
        <f>TEXT(calls[[#This Row],[Date of Call]],"DDDD")</f>
        <v>Sunday</v>
      </c>
      <c r="J780" t="str" cm="1">
        <f t="array" ref="J780">_xlfn.IFS(calls[[#This Row],[Duration]]&lt;=10,"Under 10 mins",calls[[#This Row],[Duration]]&lt;=30,"10 to 30 mins",calls[[#This Row],[Duration]]&lt;=60,"30 to 60 mins",calls[[#This Row],[Duration]]&lt;=120,"1 to 2 hours",TRUE,"More than 2 hours")</f>
        <v>1 to 2 hours</v>
      </c>
      <c r="K780">
        <f>ROUND(calls[[#This Row],[Satisfaction Rating]],0)</f>
        <v>4</v>
      </c>
    </row>
    <row r="781" spans="1:11" x14ac:dyDescent="0.3">
      <c r="A781" s="4" t="s">
        <v>809</v>
      </c>
      <c r="B781" s="4" t="s">
        <v>50</v>
      </c>
      <c r="C781" s="4">
        <v>82</v>
      </c>
      <c r="D781" s="5" t="s">
        <v>17</v>
      </c>
      <c r="E781" s="6">
        <v>45200</v>
      </c>
      <c r="F781" s="4">
        <v>99</v>
      </c>
      <c r="G781" s="4">
        <v>4.2</v>
      </c>
      <c r="H781" s="4">
        <f>IF(MONTH(calls[[#This Row],[Date of Call]])&lt;=6,YEAR(calls[[#This Row],[Date of Call]]),YEAR(calls[[#This Row],[Date of Call]])+1)</f>
        <v>2024</v>
      </c>
      <c r="I781" t="str">
        <f>TEXT(calls[[#This Row],[Date of Call]],"DDDD")</f>
        <v>Sunday</v>
      </c>
      <c r="J781" t="str" cm="1">
        <f t="array" ref="J781">_xlfn.IFS(calls[[#This Row],[Duration]]&lt;=10,"Under 10 mins",calls[[#This Row],[Duration]]&lt;=30,"10 to 30 mins",calls[[#This Row],[Duration]]&lt;=60,"30 to 60 mins",calls[[#This Row],[Duration]]&lt;=120,"1 to 2 hours",TRUE,"More than 2 hours")</f>
        <v>1 to 2 hours</v>
      </c>
      <c r="K781">
        <f>ROUND(calls[[#This Row],[Satisfaction Rating]],0)</f>
        <v>4</v>
      </c>
    </row>
    <row r="782" spans="1:11" x14ac:dyDescent="0.3">
      <c r="A782" s="1" t="s">
        <v>810</v>
      </c>
      <c r="B782" s="1" t="s">
        <v>30</v>
      </c>
      <c r="C782" s="1">
        <v>149</v>
      </c>
      <c r="D782" s="2" t="s">
        <v>22</v>
      </c>
      <c r="E782" s="3">
        <v>45200</v>
      </c>
      <c r="F782" s="1">
        <v>130</v>
      </c>
      <c r="G782" s="1">
        <v>3.3</v>
      </c>
      <c r="H782" s="4">
        <f>IF(MONTH(calls[[#This Row],[Date of Call]])&lt;=6,YEAR(calls[[#This Row],[Date of Call]]),YEAR(calls[[#This Row],[Date of Call]])+1)</f>
        <v>2024</v>
      </c>
      <c r="I782" t="str">
        <f>TEXT(calls[[#This Row],[Date of Call]],"DDDD")</f>
        <v>Sunday</v>
      </c>
      <c r="J782" t="str" cm="1">
        <f t="array" ref="J782">_xlfn.IFS(calls[[#This Row],[Duration]]&lt;=10,"Under 10 mins",calls[[#This Row],[Duration]]&lt;=30,"10 to 30 mins",calls[[#This Row],[Duration]]&lt;=60,"30 to 60 mins",calls[[#This Row],[Duration]]&lt;=120,"1 to 2 hours",TRUE,"More than 2 hours")</f>
        <v>More than 2 hours</v>
      </c>
      <c r="K782">
        <f>ROUND(calls[[#This Row],[Satisfaction Rating]],0)</f>
        <v>3</v>
      </c>
    </row>
    <row r="783" spans="1:11" x14ac:dyDescent="0.3">
      <c r="A783" s="4" t="s">
        <v>811</v>
      </c>
      <c r="B783" s="4" t="s">
        <v>25</v>
      </c>
      <c r="C783" s="4">
        <v>56</v>
      </c>
      <c r="D783" s="5" t="s">
        <v>31</v>
      </c>
      <c r="E783" s="6">
        <v>45200</v>
      </c>
      <c r="F783" s="4">
        <v>96</v>
      </c>
      <c r="G783" s="4">
        <v>4.7</v>
      </c>
      <c r="H783" s="4">
        <f>IF(MONTH(calls[[#This Row],[Date of Call]])&lt;=6,YEAR(calls[[#This Row],[Date of Call]]),YEAR(calls[[#This Row],[Date of Call]])+1)</f>
        <v>2024</v>
      </c>
      <c r="I783" t="str">
        <f>TEXT(calls[[#This Row],[Date of Call]],"DDDD")</f>
        <v>Sunday</v>
      </c>
      <c r="J783" t="str" cm="1">
        <f t="array" ref="J783">_xlfn.IFS(calls[[#This Row],[Duration]]&lt;=10,"Under 10 mins",calls[[#This Row],[Duration]]&lt;=30,"10 to 30 mins",calls[[#This Row],[Duration]]&lt;=60,"30 to 60 mins",calls[[#This Row],[Duration]]&lt;=120,"1 to 2 hours",TRUE,"More than 2 hours")</f>
        <v>30 to 60 mins</v>
      </c>
      <c r="K783">
        <f>ROUND(calls[[#This Row],[Satisfaction Rating]],0)</f>
        <v>5</v>
      </c>
    </row>
    <row r="784" spans="1:11" x14ac:dyDescent="0.3">
      <c r="A784" s="1" t="s">
        <v>812</v>
      </c>
      <c r="B784" s="1" t="s">
        <v>21</v>
      </c>
      <c r="C784" s="1">
        <v>80</v>
      </c>
      <c r="D784" s="2" t="s">
        <v>22</v>
      </c>
      <c r="E784" s="3">
        <v>45200</v>
      </c>
      <c r="F784" s="1">
        <v>128</v>
      </c>
      <c r="G784" s="1">
        <v>3.7</v>
      </c>
      <c r="H784" s="4">
        <f>IF(MONTH(calls[[#This Row],[Date of Call]])&lt;=6,YEAR(calls[[#This Row],[Date of Call]]),YEAR(calls[[#This Row],[Date of Call]])+1)</f>
        <v>2024</v>
      </c>
      <c r="I784" t="str">
        <f>TEXT(calls[[#This Row],[Date of Call]],"DDDD")</f>
        <v>Sunday</v>
      </c>
      <c r="J784" t="str" cm="1">
        <f t="array" ref="J784">_xlfn.IFS(calls[[#This Row],[Duration]]&lt;=10,"Under 10 mins",calls[[#This Row],[Duration]]&lt;=30,"10 to 30 mins",calls[[#This Row],[Duration]]&lt;=60,"30 to 60 mins",calls[[#This Row],[Duration]]&lt;=120,"1 to 2 hours",TRUE,"More than 2 hours")</f>
        <v>1 to 2 hours</v>
      </c>
      <c r="K784">
        <f>ROUND(calls[[#This Row],[Satisfaction Rating]],0)</f>
        <v>4</v>
      </c>
    </row>
    <row r="785" spans="1:11" x14ac:dyDescent="0.3">
      <c r="A785" s="4" t="s">
        <v>813</v>
      </c>
      <c r="B785" s="4" t="s">
        <v>83</v>
      </c>
      <c r="C785" s="4">
        <v>131</v>
      </c>
      <c r="D785" s="5" t="s">
        <v>12</v>
      </c>
      <c r="E785" s="6">
        <v>45200</v>
      </c>
      <c r="F785" s="4">
        <v>69</v>
      </c>
      <c r="G785" s="4">
        <v>4.7</v>
      </c>
      <c r="H785" s="4">
        <f>IF(MONTH(calls[[#This Row],[Date of Call]])&lt;=6,YEAR(calls[[#This Row],[Date of Call]]),YEAR(calls[[#This Row],[Date of Call]])+1)</f>
        <v>2024</v>
      </c>
      <c r="I785" t="str">
        <f>TEXT(calls[[#This Row],[Date of Call]],"DDDD")</f>
        <v>Sunday</v>
      </c>
      <c r="J785" t="str" cm="1">
        <f t="array" ref="J785">_xlfn.IFS(calls[[#This Row],[Duration]]&lt;=10,"Under 10 mins",calls[[#This Row],[Duration]]&lt;=30,"10 to 30 mins",calls[[#This Row],[Duration]]&lt;=60,"30 to 60 mins",calls[[#This Row],[Duration]]&lt;=120,"1 to 2 hours",TRUE,"More than 2 hours")</f>
        <v>More than 2 hours</v>
      </c>
      <c r="K785">
        <f>ROUND(calls[[#This Row],[Satisfaction Rating]],0)</f>
        <v>5</v>
      </c>
    </row>
    <row r="786" spans="1:11" x14ac:dyDescent="0.3">
      <c r="A786" s="1" t="s">
        <v>814</v>
      </c>
      <c r="B786" s="1" t="s">
        <v>83</v>
      </c>
      <c r="C786" s="1">
        <v>109</v>
      </c>
      <c r="D786" s="2" t="s">
        <v>12</v>
      </c>
      <c r="E786" s="3">
        <v>45200</v>
      </c>
      <c r="F786" s="1">
        <v>44</v>
      </c>
      <c r="G786" s="1">
        <v>4.5999999999999996</v>
      </c>
      <c r="H786" s="4">
        <f>IF(MONTH(calls[[#This Row],[Date of Call]])&lt;=6,YEAR(calls[[#This Row],[Date of Call]]),YEAR(calls[[#This Row],[Date of Call]])+1)</f>
        <v>2024</v>
      </c>
      <c r="I786" t="str">
        <f>TEXT(calls[[#This Row],[Date of Call]],"DDDD")</f>
        <v>Sunday</v>
      </c>
      <c r="J786" t="str" cm="1">
        <f t="array" ref="J786">_xlfn.IFS(calls[[#This Row],[Duration]]&lt;=10,"Under 10 mins",calls[[#This Row],[Duration]]&lt;=30,"10 to 30 mins",calls[[#This Row],[Duration]]&lt;=60,"30 to 60 mins",calls[[#This Row],[Duration]]&lt;=120,"1 to 2 hours",TRUE,"More than 2 hours")</f>
        <v>1 to 2 hours</v>
      </c>
      <c r="K786">
        <f>ROUND(calls[[#This Row],[Satisfaction Rating]],0)</f>
        <v>5</v>
      </c>
    </row>
    <row r="787" spans="1:11" x14ac:dyDescent="0.3">
      <c r="A787" s="4" t="s">
        <v>815</v>
      </c>
      <c r="B787" s="4" t="s">
        <v>25</v>
      </c>
      <c r="C787" s="4">
        <v>142</v>
      </c>
      <c r="D787" s="5" t="s">
        <v>12</v>
      </c>
      <c r="E787" s="6">
        <v>45200</v>
      </c>
      <c r="F787" s="4">
        <v>44</v>
      </c>
      <c r="G787" s="4">
        <v>4.8</v>
      </c>
      <c r="H787" s="4">
        <f>IF(MONTH(calls[[#This Row],[Date of Call]])&lt;=6,YEAR(calls[[#This Row],[Date of Call]]),YEAR(calls[[#This Row],[Date of Call]])+1)</f>
        <v>2024</v>
      </c>
      <c r="I787" t="str">
        <f>TEXT(calls[[#This Row],[Date of Call]],"DDDD")</f>
        <v>Sunday</v>
      </c>
      <c r="J787" t="str" cm="1">
        <f t="array" ref="J787">_xlfn.IFS(calls[[#This Row],[Duration]]&lt;=10,"Under 10 mins",calls[[#This Row],[Duration]]&lt;=30,"10 to 30 mins",calls[[#This Row],[Duration]]&lt;=60,"30 to 60 mins",calls[[#This Row],[Duration]]&lt;=120,"1 to 2 hours",TRUE,"More than 2 hours")</f>
        <v>More than 2 hours</v>
      </c>
      <c r="K787">
        <f>ROUND(calls[[#This Row],[Satisfaction Rating]],0)</f>
        <v>5</v>
      </c>
    </row>
    <row r="788" spans="1:11" x14ac:dyDescent="0.3">
      <c r="A788" s="1" t="s">
        <v>816</v>
      </c>
      <c r="B788" s="1" t="s">
        <v>42</v>
      </c>
      <c r="C788" s="1">
        <v>114</v>
      </c>
      <c r="D788" s="2" t="s">
        <v>31</v>
      </c>
      <c r="E788" s="3">
        <v>45201</v>
      </c>
      <c r="F788" s="1">
        <v>135</v>
      </c>
      <c r="G788" s="1">
        <v>2</v>
      </c>
      <c r="H788" s="4">
        <f>IF(MONTH(calls[[#This Row],[Date of Call]])&lt;=6,YEAR(calls[[#This Row],[Date of Call]]),YEAR(calls[[#This Row],[Date of Call]])+1)</f>
        <v>2024</v>
      </c>
      <c r="I788" t="str">
        <f>TEXT(calls[[#This Row],[Date of Call]],"DDDD")</f>
        <v>Monday</v>
      </c>
      <c r="J788" t="str" cm="1">
        <f t="array" ref="J788">_xlfn.IFS(calls[[#This Row],[Duration]]&lt;=10,"Under 10 mins",calls[[#This Row],[Duration]]&lt;=30,"10 to 30 mins",calls[[#This Row],[Duration]]&lt;=60,"30 to 60 mins",calls[[#This Row],[Duration]]&lt;=120,"1 to 2 hours",TRUE,"More than 2 hours")</f>
        <v>1 to 2 hours</v>
      </c>
      <c r="K788">
        <f>ROUND(calls[[#This Row],[Satisfaction Rating]],0)</f>
        <v>2</v>
      </c>
    </row>
    <row r="789" spans="1:11" x14ac:dyDescent="0.3">
      <c r="A789" s="4" t="s">
        <v>817</v>
      </c>
      <c r="B789" s="4" t="s">
        <v>19</v>
      </c>
      <c r="C789" s="4">
        <v>93</v>
      </c>
      <c r="D789" s="5" t="s">
        <v>22</v>
      </c>
      <c r="E789" s="6">
        <v>45201</v>
      </c>
      <c r="F789" s="4">
        <v>45</v>
      </c>
      <c r="G789" s="4">
        <v>3.9</v>
      </c>
      <c r="H789" s="4">
        <f>IF(MONTH(calls[[#This Row],[Date of Call]])&lt;=6,YEAR(calls[[#This Row],[Date of Call]]),YEAR(calls[[#This Row],[Date of Call]])+1)</f>
        <v>2024</v>
      </c>
      <c r="I789" t="str">
        <f>TEXT(calls[[#This Row],[Date of Call]],"DDDD")</f>
        <v>Monday</v>
      </c>
      <c r="J789" t="str" cm="1">
        <f t="array" ref="J789">_xlfn.IFS(calls[[#This Row],[Duration]]&lt;=10,"Under 10 mins",calls[[#This Row],[Duration]]&lt;=30,"10 to 30 mins",calls[[#This Row],[Duration]]&lt;=60,"30 to 60 mins",calls[[#This Row],[Duration]]&lt;=120,"1 to 2 hours",TRUE,"More than 2 hours")</f>
        <v>1 to 2 hours</v>
      </c>
      <c r="K789">
        <f>ROUND(calls[[#This Row],[Satisfaction Rating]],0)</f>
        <v>4</v>
      </c>
    </row>
    <row r="790" spans="1:11" x14ac:dyDescent="0.3">
      <c r="A790" s="1" t="s">
        <v>818</v>
      </c>
      <c r="B790" s="1" t="s">
        <v>63</v>
      </c>
      <c r="C790" s="1">
        <v>43</v>
      </c>
      <c r="D790" s="2" t="s">
        <v>22</v>
      </c>
      <c r="E790" s="3">
        <v>45201</v>
      </c>
      <c r="F790" s="1">
        <v>87</v>
      </c>
      <c r="G790" s="1">
        <v>3</v>
      </c>
      <c r="H790" s="4">
        <f>IF(MONTH(calls[[#This Row],[Date of Call]])&lt;=6,YEAR(calls[[#This Row],[Date of Call]]),YEAR(calls[[#This Row],[Date of Call]])+1)</f>
        <v>2024</v>
      </c>
      <c r="I790" t="str">
        <f>TEXT(calls[[#This Row],[Date of Call]],"DDDD")</f>
        <v>Monday</v>
      </c>
      <c r="J790" t="str" cm="1">
        <f t="array" ref="J790">_xlfn.IFS(calls[[#This Row],[Duration]]&lt;=10,"Under 10 mins",calls[[#This Row],[Duration]]&lt;=30,"10 to 30 mins",calls[[#This Row],[Duration]]&lt;=60,"30 to 60 mins",calls[[#This Row],[Duration]]&lt;=120,"1 to 2 hours",TRUE,"More than 2 hours")</f>
        <v>30 to 60 mins</v>
      </c>
      <c r="K790">
        <f>ROUND(calls[[#This Row],[Satisfaction Rating]],0)</f>
        <v>3</v>
      </c>
    </row>
    <row r="791" spans="1:11" x14ac:dyDescent="0.3">
      <c r="A791" s="4" t="s">
        <v>819</v>
      </c>
      <c r="B791" s="4" t="s">
        <v>36</v>
      </c>
      <c r="C791" s="4">
        <v>78</v>
      </c>
      <c r="D791" s="5" t="s">
        <v>27</v>
      </c>
      <c r="E791" s="6">
        <v>45202</v>
      </c>
      <c r="F791" s="4">
        <v>84</v>
      </c>
      <c r="G791" s="4">
        <v>4.5999999999999996</v>
      </c>
      <c r="H791" s="4">
        <f>IF(MONTH(calls[[#This Row],[Date of Call]])&lt;=6,YEAR(calls[[#This Row],[Date of Call]]),YEAR(calls[[#This Row],[Date of Call]])+1)</f>
        <v>2024</v>
      </c>
      <c r="I791" t="str">
        <f>TEXT(calls[[#This Row],[Date of Call]],"DDDD")</f>
        <v>Tuesday</v>
      </c>
      <c r="J791" t="str" cm="1">
        <f t="array" ref="J791">_xlfn.IFS(calls[[#This Row],[Duration]]&lt;=10,"Under 10 mins",calls[[#This Row],[Duration]]&lt;=30,"10 to 30 mins",calls[[#This Row],[Duration]]&lt;=60,"30 to 60 mins",calls[[#This Row],[Duration]]&lt;=120,"1 to 2 hours",TRUE,"More than 2 hours")</f>
        <v>1 to 2 hours</v>
      </c>
      <c r="K791">
        <f>ROUND(calls[[#This Row],[Satisfaction Rating]],0)</f>
        <v>5</v>
      </c>
    </row>
    <row r="792" spans="1:11" x14ac:dyDescent="0.3">
      <c r="A792" s="1" t="s">
        <v>820</v>
      </c>
      <c r="B792" s="1" t="s">
        <v>42</v>
      </c>
      <c r="C792" s="1">
        <v>89</v>
      </c>
      <c r="D792" s="2" t="s">
        <v>12</v>
      </c>
      <c r="E792" s="3">
        <v>45202</v>
      </c>
      <c r="F792" s="1">
        <v>81</v>
      </c>
      <c r="G792" s="1">
        <v>3.8</v>
      </c>
      <c r="H792" s="4">
        <f>IF(MONTH(calls[[#This Row],[Date of Call]])&lt;=6,YEAR(calls[[#This Row],[Date of Call]]),YEAR(calls[[#This Row],[Date of Call]])+1)</f>
        <v>2024</v>
      </c>
      <c r="I792" t="str">
        <f>TEXT(calls[[#This Row],[Date of Call]],"DDDD")</f>
        <v>Tuesday</v>
      </c>
      <c r="J792" t="str" cm="1">
        <f t="array" ref="J792">_xlfn.IFS(calls[[#This Row],[Duration]]&lt;=10,"Under 10 mins",calls[[#This Row],[Duration]]&lt;=30,"10 to 30 mins",calls[[#This Row],[Duration]]&lt;=60,"30 to 60 mins",calls[[#This Row],[Duration]]&lt;=120,"1 to 2 hours",TRUE,"More than 2 hours")</f>
        <v>1 to 2 hours</v>
      </c>
      <c r="K792">
        <f>ROUND(calls[[#This Row],[Satisfaction Rating]],0)</f>
        <v>4</v>
      </c>
    </row>
    <row r="793" spans="1:11" x14ac:dyDescent="0.3">
      <c r="A793" s="4" t="s">
        <v>821</v>
      </c>
      <c r="B793" s="4" t="s">
        <v>25</v>
      </c>
      <c r="C793" s="4">
        <v>82</v>
      </c>
      <c r="D793" s="5" t="s">
        <v>17</v>
      </c>
      <c r="E793" s="6">
        <v>45202</v>
      </c>
      <c r="F793" s="4">
        <v>130</v>
      </c>
      <c r="G793" s="4">
        <v>4.4000000000000004</v>
      </c>
      <c r="H793" s="4">
        <f>IF(MONTH(calls[[#This Row],[Date of Call]])&lt;=6,YEAR(calls[[#This Row],[Date of Call]]),YEAR(calls[[#This Row],[Date of Call]])+1)</f>
        <v>2024</v>
      </c>
      <c r="I793" t="str">
        <f>TEXT(calls[[#This Row],[Date of Call]],"DDDD")</f>
        <v>Tuesday</v>
      </c>
      <c r="J793" t="str" cm="1">
        <f t="array" ref="J793">_xlfn.IFS(calls[[#This Row],[Duration]]&lt;=10,"Under 10 mins",calls[[#This Row],[Duration]]&lt;=30,"10 to 30 mins",calls[[#This Row],[Duration]]&lt;=60,"30 to 60 mins",calls[[#This Row],[Duration]]&lt;=120,"1 to 2 hours",TRUE,"More than 2 hours")</f>
        <v>1 to 2 hours</v>
      </c>
      <c r="K793">
        <f>ROUND(calls[[#This Row],[Satisfaction Rating]],0)</f>
        <v>4</v>
      </c>
    </row>
    <row r="794" spans="1:11" x14ac:dyDescent="0.3">
      <c r="A794" s="1" t="s">
        <v>822</v>
      </c>
      <c r="B794" s="1" t="s">
        <v>21</v>
      </c>
      <c r="C794" s="1">
        <v>86</v>
      </c>
      <c r="D794" s="2" t="s">
        <v>12</v>
      </c>
      <c r="E794" s="3">
        <v>45203</v>
      </c>
      <c r="F794" s="1">
        <v>92</v>
      </c>
      <c r="G794" s="1">
        <v>2.4</v>
      </c>
      <c r="H794" s="4">
        <f>IF(MONTH(calls[[#This Row],[Date of Call]])&lt;=6,YEAR(calls[[#This Row],[Date of Call]]),YEAR(calls[[#This Row],[Date of Call]])+1)</f>
        <v>2024</v>
      </c>
      <c r="I794" t="str">
        <f>TEXT(calls[[#This Row],[Date of Call]],"DDDD")</f>
        <v>Wednesday</v>
      </c>
      <c r="J794" t="str" cm="1">
        <f t="array" ref="J794">_xlfn.IFS(calls[[#This Row],[Duration]]&lt;=10,"Under 10 mins",calls[[#This Row],[Duration]]&lt;=30,"10 to 30 mins",calls[[#This Row],[Duration]]&lt;=60,"30 to 60 mins",calls[[#This Row],[Duration]]&lt;=120,"1 to 2 hours",TRUE,"More than 2 hours")</f>
        <v>1 to 2 hours</v>
      </c>
      <c r="K794">
        <f>ROUND(calls[[#This Row],[Satisfaction Rating]],0)</f>
        <v>2</v>
      </c>
    </row>
    <row r="795" spans="1:11" x14ac:dyDescent="0.3">
      <c r="A795" s="4" t="s">
        <v>823</v>
      </c>
      <c r="B795" s="4" t="s">
        <v>53</v>
      </c>
      <c r="C795" s="4">
        <v>57</v>
      </c>
      <c r="D795" s="5" t="s">
        <v>27</v>
      </c>
      <c r="E795" s="6">
        <v>45203</v>
      </c>
      <c r="F795" s="4">
        <v>48</v>
      </c>
      <c r="G795" s="4">
        <v>4.5</v>
      </c>
      <c r="H795" s="4">
        <f>IF(MONTH(calls[[#This Row],[Date of Call]])&lt;=6,YEAR(calls[[#This Row],[Date of Call]]),YEAR(calls[[#This Row],[Date of Call]])+1)</f>
        <v>2024</v>
      </c>
      <c r="I795" t="str">
        <f>TEXT(calls[[#This Row],[Date of Call]],"DDDD")</f>
        <v>Wednesday</v>
      </c>
      <c r="J795" t="str" cm="1">
        <f t="array" ref="J795">_xlfn.IFS(calls[[#This Row],[Duration]]&lt;=10,"Under 10 mins",calls[[#This Row],[Duration]]&lt;=30,"10 to 30 mins",calls[[#This Row],[Duration]]&lt;=60,"30 to 60 mins",calls[[#This Row],[Duration]]&lt;=120,"1 to 2 hours",TRUE,"More than 2 hours")</f>
        <v>30 to 60 mins</v>
      </c>
      <c r="K795">
        <f>ROUND(calls[[#This Row],[Satisfaction Rating]],0)</f>
        <v>5</v>
      </c>
    </row>
    <row r="796" spans="1:11" x14ac:dyDescent="0.3">
      <c r="A796" s="1" t="s">
        <v>824</v>
      </c>
      <c r="B796" s="1" t="s">
        <v>19</v>
      </c>
      <c r="C796" s="1">
        <v>103</v>
      </c>
      <c r="D796" s="2" t="s">
        <v>31</v>
      </c>
      <c r="E796" s="3">
        <v>45203</v>
      </c>
      <c r="F796" s="1">
        <v>160</v>
      </c>
      <c r="G796" s="1">
        <v>4.5</v>
      </c>
      <c r="H796" s="4">
        <f>IF(MONTH(calls[[#This Row],[Date of Call]])&lt;=6,YEAR(calls[[#This Row],[Date of Call]]),YEAR(calls[[#This Row],[Date of Call]])+1)</f>
        <v>2024</v>
      </c>
      <c r="I796" t="str">
        <f>TEXT(calls[[#This Row],[Date of Call]],"DDDD")</f>
        <v>Wednesday</v>
      </c>
      <c r="J796" t="str" cm="1">
        <f t="array" ref="J796">_xlfn.IFS(calls[[#This Row],[Duration]]&lt;=10,"Under 10 mins",calls[[#This Row],[Duration]]&lt;=30,"10 to 30 mins",calls[[#This Row],[Duration]]&lt;=60,"30 to 60 mins",calls[[#This Row],[Duration]]&lt;=120,"1 to 2 hours",TRUE,"More than 2 hours")</f>
        <v>1 to 2 hours</v>
      </c>
      <c r="K796">
        <f>ROUND(calls[[#This Row],[Satisfaction Rating]],0)</f>
        <v>5</v>
      </c>
    </row>
    <row r="797" spans="1:11" x14ac:dyDescent="0.3">
      <c r="A797" s="4" t="s">
        <v>825</v>
      </c>
      <c r="B797" s="4" t="s">
        <v>34</v>
      </c>
      <c r="C797" s="4">
        <v>138</v>
      </c>
      <c r="D797" s="5" t="s">
        <v>27</v>
      </c>
      <c r="E797" s="6">
        <v>45204</v>
      </c>
      <c r="F797" s="4">
        <v>155</v>
      </c>
      <c r="G797" s="4">
        <v>2.7</v>
      </c>
      <c r="H797" s="4">
        <f>IF(MONTH(calls[[#This Row],[Date of Call]])&lt;=6,YEAR(calls[[#This Row],[Date of Call]]),YEAR(calls[[#This Row],[Date of Call]])+1)</f>
        <v>2024</v>
      </c>
      <c r="I797" t="str">
        <f>TEXT(calls[[#This Row],[Date of Call]],"DDDD")</f>
        <v>Thursday</v>
      </c>
      <c r="J797" t="str" cm="1">
        <f t="array" ref="J797">_xlfn.IFS(calls[[#This Row],[Duration]]&lt;=10,"Under 10 mins",calls[[#This Row],[Duration]]&lt;=30,"10 to 30 mins",calls[[#This Row],[Duration]]&lt;=60,"30 to 60 mins",calls[[#This Row],[Duration]]&lt;=120,"1 to 2 hours",TRUE,"More than 2 hours")</f>
        <v>More than 2 hours</v>
      </c>
      <c r="K797">
        <f>ROUND(calls[[#This Row],[Satisfaction Rating]],0)</f>
        <v>3</v>
      </c>
    </row>
    <row r="798" spans="1:11" x14ac:dyDescent="0.3">
      <c r="A798" s="1" t="s">
        <v>826</v>
      </c>
      <c r="B798" s="1" t="s">
        <v>30</v>
      </c>
      <c r="C798" s="1">
        <v>88</v>
      </c>
      <c r="D798" s="2" t="s">
        <v>17</v>
      </c>
      <c r="E798" s="3">
        <v>45204</v>
      </c>
      <c r="F798" s="1">
        <v>100</v>
      </c>
      <c r="G798" s="1">
        <v>4.9000000000000004</v>
      </c>
      <c r="H798" s="4">
        <f>IF(MONTH(calls[[#This Row],[Date of Call]])&lt;=6,YEAR(calls[[#This Row],[Date of Call]]),YEAR(calls[[#This Row],[Date of Call]])+1)</f>
        <v>2024</v>
      </c>
      <c r="I798" t="str">
        <f>TEXT(calls[[#This Row],[Date of Call]],"DDDD")</f>
        <v>Thursday</v>
      </c>
      <c r="J798" t="str" cm="1">
        <f t="array" ref="J798">_xlfn.IFS(calls[[#This Row],[Duration]]&lt;=10,"Under 10 mins",calls[[#This Row],[Duration]]&lt;=30,"10 to 30 mins",calls[[#This Row],[Duration]]&lt;=60,"30 to 60 mins",calls[[#This Row],[Duration]]&lt;=120,"1 to 2 hours",TRUE,"More than 2 hours")</f>
        <v>1 to 2 hours</v>
      </c>
      <c r="K798">
        <f>ROUND(calls[[#This Row],[Satisfaction Rating]],0)</f>
        <v>5</v>
      </c>
    </row>
    <row r="799" spans="1:11" x14ac:dyDescent="0.3">
      <c r="A799" s="4" t="s">
        <v>827</v>
      </c>
      <c r="B799" s="4" t="s">
        <v>42</v>
      </c>
      <c r="C799" s="4">
        <v>118</v>
      </c>
      <c r="D799" s="5" t="s">
        <v>22</v>
      </c>
      <c r="E799" s="6">
        <v>45204</v>
      </c>
      <c r="F799" s="4">
        <v>56</v>
      </c>
      <c r="G799" s="4">
        <v>3.7</v>
      </c>
      <c r="H799" s="4">
        <f>IF(MONTH(calls[[#This Row],[Date of Call]])&lt;=6,YEAR(calls[[#This Row],[Date of Call]]),YEAR(calls[[#This Row],[Date of Call]])+1)</f>
        <v>2024</v>
      </c>
      <c r="I799" t="str">
        <f>TEXT(calls[[#This Row],[Date of Call]],"DDDD")</f>
        <v>Thursday</v>
      </c>
      <c r="J799" t="str" cm="1">
        <f t="array" ref="J799">_xlfn.IFS(calls[[#This Row],[Duration]]&lt;=10,"Under 10 mins",calls[[#This Row],[Duration]]&lt;=30,"10 to 30 mins",calls[[#This Row],[Duration]]&lt;=60,"30 to 60 mins",calls[[#This Row],[Duration]]&lt;=120,"1 to 2 hours",TRUE,"More than 2 hours")</f>
        <v>1 to 2 hours</v>
      </c>
      <c r="K799">
        <f>ROUND(calls[[#This Row],[Satisfaction Rating]],0)</f>
        <v>4</v>
      </c>
    </row>
    <row r="800" spans="1:11" x14ac:dyDescent="0.3">
      <c r="A800" s="1" t="s">
        <v>828</v>
      </c>
      <c r="B800" s="1" t="s">
        <v>21</v>
      </c>
      <c r="C800" s="1">
        <v>4</v>
      </c>
      <c r="D800" s="2" t="s">
        <v>12</v>
      </c>
      <c r="E800" s="3">
        <v>45204</v>
      </c>
      <c r="F800" s="1">
        <v>170</v>
      </c>
      <c r="G800" s="1">
        <v>3.9</v>
      </c>
      <c r="H800" s="4">
        <f>IF(MONTH(calls[[#This Row],[Date of Call]])&lt;=6,YEAR(calls[[#This Row],[Date of Call]]),YEAR(calls[[#This Row],[Date of Call]])+1)</f>
        <v>2024</v>
      </c>
      <c r="I800" t="str">
        <f>TEXT(calls[[#This Row],[Date of Call]],"DDDD")</f>
        <v>Thursday</v>
      </c>
      <c r="J800" t="str" cm="1">
        <f t="array" ref="J800">_xlfn.IFS(calls[[#This Row],[Duration]]&lt;=10,"Under 10 mins",calls[[#This Row],[Duration]]&lt;=30,"10 to 30 mins",calls[[#This Row],[Duration]]&lt;=60,"30 to 60 mins",calls[[#This Row],[Duration]]&lt;=120,"1 to 2 hours",TRUE,"More than 2 hours")</f>
        <v>Under 10 mins</v>
      </c>
      <c r="K800">
        <f>ROUND(calls[[#This Row],[Satisfaction Rating]],0)</f>
        <v>4</v>
      </c>
    </row>
    <row r="801" spans="1:11" x14ac:dyDescent="0.3">
      <c r="A801" s="4" t="s">
        <v>829</v>
      </c>
      <c r="B801" s="4" t="s">
        <v>63</v>
      </c>
      <c r="C801" s="4">
        <v>78</v>
      </c>
      <c r="D801" s="5" t="s">
        <v>31</v>
      </c>
      <c r="E801" s="6">
        <v>45205</v>
      </c>
      <c r="F801" s="4">
        <v>74</v>
      </c>
      <c r="G801" s="4">
        <v>3.5</v>
      </c>
      <c r="H801" s="4">
        <f>IF(MONTH(calls[[#This Row],[Date of Call]])&lt;=6,YEAR(calls[[#This Row],[Date of Call]]),YEAR(calls[[#This Row],[Date of Call]])+1)</f>
        <v>2024</v>
      </c>
      <c r="I801" t="str">
        <f>TEXT(calls[[#This Row],[Date of Call]],"DDDD")</f>
        <v>Friday</v>
      </c>
      <c r="J801" t="str" cm="1">
        <f t="array" ref="J801">_xlfn.IFS(calls[[#This Row],[Duration]]&lt;=10,"Under 10 mins",calls[[#This Row],[Duration]]&lt;=30,"10 to 30 mins",calls[[#This Row],[Duration]]&lt;=60,"30 to 60 mins",calls[[#This Row],[Duration]]&lt;=120,"1 to 2 hours",TRUE,"More than 2 hours")</f>
        <v>1 to 2 hours</v>
      </c>
      <c r="K801">
        <f>ROUND(calls[[#This Row],[Satisfaction Rating]],0)</f>
        <v>4</v>
      </c>
    </row>
    <row r="802" spans="1:11" x14ac:dyDescent="0.3">
      <c r="A802" s="1" t="s">
        <v>830</v>
      </c>
      <c r="B802" s="1" t="s">
        <v>45</v>
      </c>
      <c r="C802" s="1">
        <v>69</v>
      </c>
      <c r="D802" s="2" t="s">
        <v>12</v>
      </c>
      <c r="E802" s="3">
        <v>45205</v>
      </c>
      <c r="F802" s="1">
        <v>99</v>
      </c>
      <c r="G802" s="1">
        <v>2.7</v>
      </c>
      <c r="H802" s="4">
        <f>IF(MONTH(calls[[#This Row],[Date of Call]])&lt;=6,YEAR(calls[[#This Row],[Date of Call]]),YEAR(calls[[#This Row],[Date of Call]])+1)</f>
        <v>2024</v>
      </c>
      <c r="I802" t="str">
        <f>TEXT(calls[[#This Row],[Date of Call]],"DDDD")</f>
        <v>Friday</v>
      </c>
      <c r="J802" t="str" cm="1">
        <f t="array" ref="J802">_xlfn.IFS(calls[[#This Row],[Duration]]&lt;=10,"Under 10 mins",calls[[#This Row],[Duration]]&lt;=30,"10 to 30 mins",calls[[#This Row],[Duration]]&lt;=60,"30 to 60 mins",calls[[#This Row],[Duration]]&lt;=120,"1 to 2 hours",TRUE,"More than 2 hours")</f>
        <v>1 to 2 hours</v>
      </c>
      <c r="K802">
        <f>ROUND(calls[[#This Row],[Satisfaction Rating]],0)</f>
        <v>3</v>
      </c>
    </row>
    <row r="803" spans="1:11" x14ac:dyDescent="0.3">
      <c r="A803" s="4" t="s">
        <v>831</v>
      </c>
      <c r="B803" s="4" t="s">
        <v>25</v>
      </c>
      <c r="C803" s="4">
        <v>90</v>
      </c>
      <c r="D803" s="5" t="s">
        <v>27</v>
      </c>
      <c r="E803" s="6">
        <v>45205</v>
      </c>
      <c r="F803" s="4">
        <v>84</v>
      </c>
      <c r="G803" s="4">
        <v>3.9</v>
      </c>
      <c r="H803" s="4">
        <f>IF(MONTH(calls[[#This Row],[Date of Call]])&lt;=6,YEAR(calls[[#This Row],[Date of Call]]),YEAR(calls[[#This Row],[Date of Call]])+1)</f>
        <v>2024</v>
      </c>
      <c r="I803" t="str">
        <f>TEXT(calls[[#This Row],[Date of Call]],"DDDD")</f>
        <v>Friday</v>
      </c>
      <c r="J803" t="str" cm="1">
        <f t="array" ref="J803">_xlfn.IFS(calls[[#This Row],[Duration]]&lt;=10,"Under 10 mins",calls[[#This Row],[Duration]]&lt;=30,"10 to 30 mins",calls[[#This Row],[Duration]]&lt;=60,"30 to 60 mins",calls[[#This Row],[Duration]]&lt;=120,"1 to 2 hours",TRUE,"More than 2 hours")</f>
        <v>1 to 2 hours</v>
      </c>
      <c r="K803">
        <f>ROUND(calls[[#This Row],[Satisfaction Rating]],0)</f>
        <v>4</v>
      </c>
    </row>
    <row r="804" spans="1:11" x14ac:dyDescent="0.3">
      <c r="A804" s="1" t="s">
        <v>832</v>
      </c>
      <c r="B804" s="1" t="s">
        <v>45</v>
      </c>
      <c r="C804" s="1">
        <v>134</v>
      </c>
      <c r="D804" s="2" t="s">
        <v>12</v>
      </c>
      <c r="E804" s="3">
        <v>45205</v>
      </c>
      <c r="F804" s="1">
        <v>35</v>
      </c>
      <c r="G804" s="1">
        <v>3.4</v>
      </c>
      <c r="H804" s="4">
        <f>IF(MONTH(calls[[#This Row],[Date of Call]])&lt;=6,YEAR(calls[[#This Row],[Date of Call]]),YEAR(calls[[#This Row],[Date of Call]])+1)</f>
        <v>2024</v>
      </c>
      <c r="I804" t="str">
        <f>TEXT(calls[[#This Row],[Date of Call]],"DDDD")</f>
        <v>Friday</v>
      </c>
      <c r="J804" t="str" cm="1">
        <f t="array" ref="J804">_xlfn.IFS(calls[[#This Row],[Duration]]&lt;=10,"Under 10 mins",calls[[#This Row],[Duration]]&lt;=30,"10 to 30 mins",calls[[#This Row],[Duration]]&lt;=60,"30 to 60 mins",calls[[#This Row],[Duration]]&lt;=120,"1 to 2 hours",TRUE,"More than 2 hours")</f>
        <v>More than 2 hours</v>
      </c>
      <c r="K804">
        <f>ROUND(calls[[#This Row],[Satisfaction Rating]],0)</f>
        <v>3</v>
      </c>
    </row>
    <row r="805" spans="1:11" x14ac:dyDescent="0.3">
      <c r="A805" s="4" t="s">
        <v>833</v>
      </c>
      <c r="B805" s="4" t="s">
        <v>14</v>
      </c>
      <c r="C805" s="4">
        <v>65</v>
      </c>
      <c r="D805" s="5" t="s">
        <v>22</v>
      </c>
      <c r="E805" s="6">
        <v>45205</v>
      </c>
      <c r="F805" s="4">
        <v>150</v>
      </c>
      <c r="G805" s="4">
        <v>5</v>
      </c>
      <c r="H805" s="4">
        <f>IF(MONTH(calls[[#This Row],[Date of Call]])&lt;=6,YEAR(calls[[#This Row],[Date of Call]]),YEAR(calls[[#This Row],[Date of Call]])+1)</f>
        <v>2024</v>
      </c>
      <c r="I805" t="str">
        <f>TEXT(calls[[#This Row],[Date of Call]],"DDDD")</f>
        <v>Friday</v>
      </c>
      <c r="J805" t="str" cm="1">
        <f t="array" ref="J805">_xlfn.IFS(calls[[#This Row],[Duration]]&lt;=10,"Under 10 mins",calls[[#This Row],[Duration]]&lt;=30,"10 to 30 mins",calls[[#This Row],[Duration]]&lt;=60,"30 to 60 mins",calls[[#This Row],[Duration]]&lt;=120,"1 to 2 hours",TRUE,"More than 2 hours")</f>
        <v>1 to 2 hours</v>
      </c>
      <c r="K805">
        <f>ROUND(calls[[#This Row],[Satisfaction Rating]],0)</f>
        <v>5</v>
      </c>
    </row>
    <row r="806" spans="1:11" x14ac:dyDescent="0.3">
      <c r="A806" s="1" t="s">
        <v>834</v>
      </c>
      <c r="B806" s="1" t="s">
        <v>16</v>
      </c>
      <c r="C806" s="1">
        <v>54</v>
      </c>
      <c r="D806" s="2" t="s">
        <v>31</v>
      </c>
      <c r="E806" s="3">
        <v>45206</v>
      </c>
      <c r="F806" s="1">
        <v>176</v>
      </c>
      <c r="G806" s="1">
        <v>4.4000000000000004</v>
      </c>
      <c r="H806" s="4">
        <f>IF(MONTH(calls[[#This Row],[Date of Call]])&lt;=6,YEAR(calls[[#This Row],[Date of Call]]),YEAR(calls[[#This Row],[Date of Call]])+1)</f>
        <v>2024</v>
      </c>
      <c r="I806" t="str">
        <f>TEXT(calls[[#This Row],[Date of Call]],"DDDD")</f>
        <v>Saturday</v>
      </c>
      <c r="J806" t="str" cm="1">
        <f t="array" ref="J806">_xlfn.IFS(calls[[#This Row],[Duration]]&lt;=10,"Under 10 mins",calls[[#This Row],[Duration]]&lt;=30,"10 to 30 mins",calls[[#This Row],[Duration]]&lt;=60,"30 to 60 mins",calls[[#This Row],[Duration]]&lt;=120,"1 to 2 hours",TRUE,"More than 2 hours")</f>
        <v>30 to 60 mins</v>
      </c>
      <c r="K806">
        <f>ROUND(calls[[#This Row],[Satisfaction Rating]],0)</f>
        <v>4</v>
      </c>
    </row>
    <row r="807" spans="1:11" x14ac:dyDescent="0.3">
      <c r="A807" s="4" t="s">
        <v>835</v>
      </c>
      <c r="B807" s="4" t="s">
        <v>16</v>
      </c>
      <c r="C807" s="4">
        <v>90</v>
      </c>
      <c r="D807" s="5" t="s">
        <v>31</v>
      </c>
      <c r="E807" s="6">
        <v>45206</v>
      </c>
      <c r="F807" s="4">
        <v>84</v>
      </c>
      <c r="G807" s="4">
        <v>4.3</v>
      </c>
      <c r="H807" s="4">
        <f>IF(MONTH(calls[[#This Row],[Date of Call]])&lt;=6,YEAR(calls[[#This Row],[Date of Call]]),YEAR(calls[[#This Row],[Date of Call]])+1)</f>
        <v>2024</v>
      </c>
      <c r="I807" t="str">
        <f>TEXT(calls[[#This Row],[Date of Call]],"DDDD")</f>
        <v>Saturday</v>
      </c>
      <c r="J807" t="str" cm="1">
        <f t="array" ref="J807">_xlfn.IFS(calls[[#This Row],[Duration]]&lt;=10,"Under 10 mins",calls[[#This Row],[Duration]]&lt;=30,"10 to 30 mins",calls[[#This Row],[Duration]]&lt;=60,"30 to 60 mins",calls[[#This Row],[Duration]]&lt;=120,"1 to 2 hours",TRUE,"More than 2 hours")</f>
        <v>1 to 2 hours</v>
      </c>
      <c r="K807">
        <f>ROUND(calls[[#This Row],[Satisfaction Rating]],0)</f>
        <v>4</v>
      </c>
    </row>
    <row r="808" spans="1:11" x14ac:dyDescent="0.3">
      <c r="A808" s="1" t="s">
        <v>836</v>
      </c>
      <c r="B808" s="1" t="s">
        <v>25</v>
      </c>
      <c r="C808" s="1">
        <v>66</v>
      </c>
      <c r="D808" s="2" t="s">
        <v>31</v>
      </c>
      <c r="E808" s="3">
        <v>45206</v>
      </c>
      <c r="F808" s="1">
        <v>136</v>
      </c>
      <c r="G808" s="1">
        <v>4.7</v>
      </c>
      <c r="H808" s="4">
        <f>IF(MONTH(calls[[#This Row],[Date of Call]])&lt;=6,YEAR(calls[[#This Row],[Date of Call]]),YEAR(calls[[#This Row],[Date of Call]])+1)</f>
        <v>2024</v>
      </c>
      <c r="I808" t="str">
        <f>TEXT(calls[[#This Row],[Date of Call]],"DDDD")</f>
        <v>Saturday</v>
      </c>
      <c r="J808" t="str" cm="1">
        <f t="array" ref="J808">_xlfn.IFS(calls[[#This Row],[Duration]]&lt;=10,"Under 10 mins",calls[[#This Row],[Duration]]&lt;=30,"10 to 30 mins",calls[[#This Row],[Duration]]&lt;=60,"30 to 60 mins",calls[[#This Row],[Duration]]&lt;=120,"1 to 2 hours",TRUE,"More than 2 hours")</f>
        <v>1 to 2 hours</v>
      </c>
      <c r="K808">
        <f>ROUND(calls[[#This Row],[Satisfaction Rating]],0)</f>
        <v>5</v>
      </c>
    </row>
    <row r="809" spans="1:11" x14ac:dyDescent="0.3">
      <c r="A809" s="4" t="s">
        <v>837</v>
      </c>
      <c r="B809" s="4" t="s">
        <v>21</v>
      </c>
      <c r="C809" s="4">
        <v>150</v>
      </c>
      <c r="D809" s="5" t="s">
        <v>31</v>
      </c>
      <c r="E809" s="6">
        <v>45207</v>
      </c>
      <c r="F809" s="4">
        <v>70</v>
      </c>
      <c r="G809" s="4">
        <v>4.0999999999999996</v>
      </c>
      <c r="H809" s="4">
        <f>IF(MONTH(calls[[#This Row],[Date of Call]])&lt;=6,YEAR(calls[[#This Row],[Date of Call]]),YEAR(calls[[#This Row],[Date of Call]])+1)</f>
        <v>2024</v>
      </c>
      <c r="I809" t="str">
        <f>TEXT(calls[[#This Row],[Date of Call]],"DDDD")</f>
        <v>Sunday</v>
      </c>
      <c r="J809" t="str" cm="1">
        <f t="array" ref="J809">_xlfn.IFS(calls[[#This Row],[Duration]]&lt;=10,"Under 10 mins",calls[[#This Row],[Duration]]&lt;=30,"10 to 30 mins",calls[[#This Row],[Duration]]&lt;=60,"30 to 60 mins",calls[[#This Row],[Duration]]&lt;=120,"1 to 2 hours",TRUE,"More than 2 hours")</f>
        <v>More than 2 hours</v>
      </c>
      <c r="K809">
        <f>ROUND(calls[[#This Row],[Satisfaction Rating]],0)</f>
        <v>4</v>
      </c>
    </row>
    <row r="810" spans="1:11" x14ac:dyDescent="0.3">
      <c r="A810" s="1" t="s">
        <v>838</v>
      </c>
      <c r="B810" s="1" t="s">
        <v>36</v>
      </c>
      <c r="C810" s="1">
        <v>18</v>
      </c>
      <c r="D810" s="2" t="s">
        <v>22</v>
      </c>
      <c r="E810" s="3">
        <v>45207</v>
      </c>
      <c r="F810" s="1">
        <v>96</v>
      </c>
      <c r="G810" s="1">
        <v>4.8</v>
      </c>
      <c r="H810" s="4">
        <f>IF(MONTH(calls[[#This Row],[Date of Call]])&lt;=6,YEAR(calls[[#This Row],[Date of Call]]),YEAR(calls[[#This Row],[Date of Call]])+1)</f>
        <v>2024</v>
      </c>
      <c r="I810" t="str">
        <f>TEXT(calls[[#This Row],[Date of Call]],"DDDD")</f>
        <v>Sunday</v>
      </c>
      <c r="J810" t="str" cm="1">
        <f t="array" ref="J810">_xlfn.IFS(calls[[#This Row],[Duration]]&lt;=10,"Under 10 mins",calls[[#This Row],[Duration]]&lt;=30,"10 to 30 mins",calls[[#This Row],[Duration]]&lt;=60,"30 to 60 mins",calls[[#This Row],[Duration]]&lt;=120,"1 to 2 hours",TRUE,"More than 2 hours")</f>
        <v>10 to 30 mins</v>
      </c>
      <c r="K810">
        <f>ROUND(calls[[#This Row],[Satisfaction Rating]],0)</f>
        <v>5</v>
      </c>
    </row>
    <row r="811" spans="1:11" x14ac:dyDescent="0.3">
      <c r="A811" s="4" t="s">
        <v>839</v>
      </c>
      <c r="B811" s="4" t="s">
        <v>16</v>
      </c>
      <c r="C811" s="4">
        <v>87</v>
      </c>
      <c r="D811" s="5" t="s">
        <v>22</v>
      </c>
      <c r="E811" s="6">
        <v>45207</v>
      </c>
      <c r="F811" s="4">
        <v>23</v>
      </c>
      <c r="G811" s="4">
        <v>4.2</v>
      </c>
      <c r="H811" s="4">
        <f>IF(MONTH(calls[[#This Row],[Date of Call]])&lt;=6,YEAR(calls[[#This Row],[Date of Call]]),YEAR(calls[[#This Row],[Date of Call]])+1)</f>
        <v>2024</v>
      </c>
      <c r="I811" t="str">
        <f>TEXT(calls[[#This Row],[Date of Call]],"DDDD")</f>
        <v>Sunday</v>
      </c>
      <c r="J811" t="str" cm="1">
        <f t="array" ref="J811">_xlfn.IFS(calls[[#This Row],[Duration]]&lt;=10,"Under 10 mins",calls[[#This Row],[Duration]]&lt;=30,"10 to 30 mins",calls[[#This Row],[Duration]]&lt;=60,"30 to 60 mins",calls[[#This Row],[Duration]]&lt;=120,"1 to 2 hours",TRUE,"More than 2 hours")</f>
        <v>1 to 2 hours</v>
      </c>
      <c r="K811">
        <f>ROUND(calls[[#This Row],[Satisfaction Rating]],0)</f>
        <v>4</v>
      </c>
    </row>
    <row r="812" spans="1:11" x14ac:dyDescent="0.3">
      <c r="A812" s="1" t="s">
        <v>840</v>
      </c>
      <c r="B812" s="1" t="s">
        <v>34</v>
      </c>
      <c r="C812" s="1">
        <v>94</v>
      </c>
      <c r="D812" s="2" t="s">
        <v>31</v>
      </c>
      <c r="E812" s="3">
        <v>45208</v>
      </c>
      <c r="F812" s="1">
        <v>120</v>
      </c>
      <c r="G812" s="1">
        <v>3.4</v>
      </c>
      <c r="H812" s="4">
        <f>IF(MONTH(calls[[#This Row],[Date of Call]])&lt;=6,YEAR(calls[[#This Row],[Date of Call]]),YEAR(calls[[#This Row],[Date of Call]])+1)</f>
        <v>2024</v>
      </c>
      <c r="I812" t="str">
        <f>TEXT(calls[[#This Row],[Date of Call]],"DDDD")</f>
        <v>Monday</v>
      </c>
      <c r="J812" t="str" cm="1">
        <f t="array" ref="J812">_xlfn.IFS(calls[[#This Row],[Duration]]&lt;=10,"Under 10 mins",calls[[#This Row],[Duration]]&lt;=30,"10 to 30 mins",calls[[#This Row],[Duration]]&lt;=60,"30 to 60 mins",calls[[#This Row],[Duration]]&lt;=120,"1 to 2 hours",TRUE,"More than 2 hours")</f>
        <v>1 to 2 hours</v>
      </c>
      <c r="K812">
        <f>ROUND(calls[[#This Row],[Satisfaction Rating]],0)</f>
        <v>3</v>
      </c>
    </row>
    <row r="813" spans="1:11" x14ac:dyDescent="0.3">
      <c r="A813" s="4" t="s">
        <v>841</v>
      </c>
      <c r="B813" s="4" t="s">
        <v>53</v>
      </c>
      <c r="C813" s="4">
        <v>56</v>
      </c>
      <c r="D813" s="5" t="s">
        <v>31</v>
      </c>
      <c r="E813" s="6">
        <v>45208</v>
      </c>
      <c r="F813" s="4">
        <v>205</v>
      </c>
      <c r="G813" s="4">
        <v>3.3</v>
      </c>
      <c r="H813" s="4">
        <f>IF(MONTH(calls[[#This Row],[Date of Call]])&lt;=6,YEAR(calls[[#This Row],[Date of Call]]),YEAR(calls[[#This Row],[Date of Call]])+1)</f>
        <v>2024</v>
      </c>
      <c r="I813" t="str">
        <f>TEXT(calls[[#This Row],[Date of Call]],"DDDD")</f>
        <v>Monday</v>
      </c>
      <c r="J813" t="str" cm="1">
        <f t="array" ref="J813">_xlfn.IFS(calls[[#This Row],[Duration]]&lt;=10,"Under 10 mins",calls[[#This Row],[Duration]]&lt;=30,"10 to 30 mins",calls[[#This Row],[Duration]]&lt;=60,"30 to 60 mins",calls[[#This Row],[Duration]]&lt;=120,"1 to 2 hours",TRUE,"More than 2 hours")</f>
        <v>30 to 60 mins</v>
      </c>
      <c r="K813">
        <f>ROUND(calls[[#This Row],[Satisfaction Rating]],0)</f>
        <v>3</v>
      </c>
    </row>
    <row r="814" spans="1:11" x14ac:dyDescent="0.3">
      <c r="A814" s="1" t="s">
        <v>842</v>
      </c>
      <c r="B814" s="1" t="s">
        <v>42</v>
      </c>
      <c r="C814" s="1">
        <v>41</v>
      </c>
      <c r="D814" s="2" t="s">
        <v>17</v>
      </c>
      <c r="E814" s="3">
        <v>45209</v>
      </c>
      <c r="F814" s="1">
        <v>42</v>
      </c>
      <c r="G814" s="1">
        <v>3.8</v>
      </c>
      <c r="H814" s="4">
        <f>IF(MONTH(calls[[#This Row],[Date of Call]])&lt;=6,YEAR(calls[[#This Row],[Date of Call]]),YEAR(calls[[#This Row],[Date of Call]])+1)</f>
        <v>2024</v>
      </c>
      <c r="I814" t="str">
        <f>TEXT(calls[[#This Row],[Date of Call]],"DDDD")</f>
        <v>Tuesday</v>
      </c>
      <c r="J814" t="str" cm="1">
        <f t="array" ref="J814">_xlfn.IFS(calls[[#This Row],[Duration]]&lt;=10,"Under 10 mins",calls[[#This Row],[Duration]]&lt;=30,"10 to 30 mins",calls[[#This Row],[Duration]]&lt;=60,"30 to 60 mins",calls[[#This Row],[Duration]]&lt;=120,"1 to 2 hours",TRUE,"More than 2 hours")</f>
        <v>30 to 60 mins</v>
      </c>
      <c r="K814">
        <f>ROUND(calls[[#This Row],[Satisfaction Rating]],0)</f>
        <v>4</v>
      </c>
    </row>
    <row r="815" spans="1:11" x14ac:dyDescent="0.3">
      <c r="A815" s="4" t="s">
        <v>843</v>
      </c>
      <c r="B815" s="4" t="s">
        <v>21</v>
      </c>
      <c r="C815" s="4">
        <v>119</v>
      </c>
      <c r="D815" s="5" t="s">
        <v>27</v>
      </c>
      <c r="E815" s="6">
        <v>45209</v>
      </c>
      <c r="F815" s="4">
        <v>111</v>
      </c>
      <c r="G815" s="4">
        <v>3.9</v>
      </c>
      <c r="H815" s="4">
        <f>IF(MONTH(calls[[#This Row],[Date of Call]])&lt;=6,YEAR(calls[[#This Row],[Date of Call]]),YEAR(calls[[#This Row],[Date of Call]])+1)</f>
        <v>2024</v>
      </c>
      <c r="I815" t="str">
        <f>TEXT(calls[[#This Row],[Date of Call]],"DDDD")</f>
        <v>Tuesday</v>
      </c>
      <c r="J815" t="str" cm="1">
        <f t="array" ref="J815">_xlfn.IFS(calls[[#This Row],[Duration]]&lt;=10,"Under 10 mins",calls[[#This Row],[Duration]]&lt;=30,"10 to 30 mins",calls[[#This Row],[Duration]]&lt;=60,"30 to 60 mins",calls[[#This Row],[Duration]]&lt;=120,"1 to 2 hours",TRUE,"More than 2 hours")</f>
        <v>1 to 2 hours</v>
      </c>
      <c r="K815">
        <f>ROUND(calls[[#This Row],[Satisfaction Rating]],0)</f>
        <v>4</v>
      </c>
    </row>
    <row r="816" spans="1:11" x14ac:dyDescent="0.3">
      <c r="A816" s="1" t="s">
        <v>844</v>
      </c>
      <c r="B816" s="1" t="s">
        <v>19</v>
      </c>
      <c r="C816" s="1">
        <v>108</v>
      </c>
      <c r="D816" s="2" t="s">
        <v>31</v>
      </c>
      <c r="E816" s="3">
        <v>45209</v>
      </c>
      <c r="F816" s="1">
        <v>68</v>
      </c>
      <c r="G816" s="1">
        <v>2.5</v>
      </c>
      <c r="H816" s="4">
        <f>IF(MONTH(calls[[#This Row],[Date of Call]])&lt;=6,YEAR(calls[[#This Row],[Date of Call]]),YEAR(calls[[#This Row],[Date of Call]])+1)</f>
        <v>2024</v>
      </c>
      <c r="I816" t="str">
        <f>TEXT(calls[[#This Row],[Date of Call]],"DDDD")</f>
        <v>Tuesday</v>
      </c>
      <c r="J816" t="str" cm="1">
        <f t="array" ref="J816">_xlfn.IFS(calls[[#This Row],[Duration]]&lt;=10,"Under 10 mins",calls[[#This Row],[Duration]]&lt;=30,"10 to 30 mins",calls[[#This Row],[Duration]]&lt;=60,"30 to 60 mins",calls[[#This Row],[Duration]]&lt;=120,"1 to 2 hours",TRUE,"More than 2 hours")</f>
        <v>1 to 2 hours</v>
      </c>
      <c r="K816">
        <f>ROUND(calls[[#This Row],[Satisfaction Rating]],0)</f>
        <v>3</v>
      </c>
    </row>
    <row r="817" spans="1:11" x14ac:dyDescent="0.3">
      <c r="A817" s="4" t="s">
        <v>845</v>
      </c>
      <c r="B817" s="4" t="s">
        <v>63</v>
      </c>
      <c r="C817" s="4">
        <v>63</v>
      </c>
      <c r="D817" s="5" t="s">
        <v>12</v>
      </c>
      <c r="E817" s="6">
        <v>45209</v>
      </c>
      <c r="F817" s="4">
        <v>172</v>
      </c>
      <c r="G817" s="4">
        <v>4.9000000000000004</v>
      </c>
      <c r="H817" s="4">
        <f>IF(MONTH(calls[[#This Row],[Date of Call]])&lt;=6,YEAR(calls[[#This Row],[Date of Call]]),YEAR(calls[[#This Row],[Date of Call]])+1)</f>
        <v>2024</v>
      </c>
      <c r="I817" t="str">
        <f>TEXT(calls[[#This Row],[Date of Call]],"DDDD")</f>
        <v>Tuesday</v>
      </c>
      <c r="J817" t="str" cm="1">
        <f t="array" ref="J817">_xlfn.IFS(calls[[#This Row],[Duration]]&lt;=10,"Under 10 mins",calls[[#This Row],[Duration]]&lt;=30,"10 to 30 mins",calls[[#This Row],[Duration]]&lt;=60,"30 to 60 mins",calls[[#This Row],[Duration]]&lt;=120,"1 to 2 hours",TRUE,"More than 2 hours")</f>
        <v>1 to 2 hours</v>
      </c>
      <c r="K817">
        <f>ROUND(calls[[#This Row],[Satisfaction Rating]],0)</f>
        <v>5</v>
      </c>
    </row>
    <row r="818" spans="1:11" x14ac:dyDescent="0.3">
      <c r="A818" s="1" t="s">
        <v>846</v>
      </c>
      <c r="B818" s="1" t="s">
        <v>50</v>
      </c>
      <c r="C818" s="1">
        <v>59</v>
      </c>
      <c r="D818" s="2" t="s">
        <v>31</v>
      </c>
      <c r="E818" s="3">
        <v>45209</v>
      </c>
      <c r="F818" s="1">
        <v>152</v>
      </c>
      <c r="G818" s="1">
        <v>4.8</v>
      </c>
      <c r="H818" s="4">
        <f>IF(MONTH(calls[[#This Row],[Date of Call]])&lt;=6,YEAR(calls[[#This Row],[Date of Call]]),YEAR(calls[[#This Row],[Date of Call]])+1)</f>
        <v>2024</v>
      </c>
      <c r="I818" t="str">
        <f>TEXT(calls[[#This Row],[Date of Call]],"DDDD")</f>
        <v>Tuesday</v>
      </c>
      <c r="J818" t="str" cm="1">
        <f t="array" ref="J818">_xlfn.IFS(calls[[#This Row],[Duration]]&lt;=10,"Under 10 mins",calls[[#This Row],[Duration]]&lt;=30,"10 to 30 mins",calls[[#This Row],[Duration]]&lt;=60,"30 to 60 mins",calls[[#This Row],[Duration]]&lt;=120,"1 to 2 hours",TRUE,"More than 2 hours")</f>
        <v>30 to 60 mins</v>
      </c>
      <c r="K818">
        <f>ROUND(calls[[#This Row],[Satisfaction Rating]],0)</f>
        <v>5</v>
      </c>
    </row>
    <row r="819" spans="1:11" x14ac:dyDescent="0.3">
      <c r="A819" s="4" t="s">
        <v>847</v>
      </c>
      <c r="B819" s="4" t="s">
        <v>50</v>
      </c>
      <c r="C819" s="4">
        <v>90</v>
      </c>
      <c r="D819" s="5" t="s">
        <v>17</v>
      </c>
      <c r="E819" s="6">
        <v>45209</v>
      </c>
      <c r="F819" s="4">
        <v>48</v>
      </c>
      <c r="G819" s="4">
        <v>4.7</v>
      </c>
      <c r="H819" s="4">
        <f>IF(MONTH(calls[[#This Row],[Date of Call]])&lt;=6,YEAR(calls[[#This Row],[Date of Call]]),YEAR(calls[[#This Row],[Date of Call]])+1)</f>
        <v>2024</v>
      </c>
      <c r="I819" t="str">
        <f>TEXT(calls[[#This Row],[Date of Call]],"DDDD")</f>
        <v>Tuesday</v>
      </c>
      <c r="J819" t="str" cm="1">
        <f t="array" ref="J819">_xlfn.IFS(calls[[#This Row],[Duration]]&lt;=10,"Under 10 mins",calls[[#This Row],[Duration]]&lt;=30,"10 to 30 mins",calls[[#This Row],[Duration]]&lt;=60,"30 to 60 mins",calls[[#This Row],[Duration]]&lt;=120,"1 to 2 hours",TRUE,"More than 2 hours")</f>
        <v>1 to 2 hours</v>
      </c>
      <c r="K819">
        <f>ROUND(calls[[#This Row],[Satisfaction Rating]],0)</f>
        <v>5</v>
      </c>
    </row>
    <row r="820" spans="1:11" x14ac:dyDescent="0.3">
      <c r="A820" s="1" t="s">
        <v>848</v>
      </c>
      <c r="B820" s="1" t="s">
        <v>30</v>
      </c>
      <c r="C820" s="1">
        <v>55</v>
      </c>
      <c r="D820" s="2" t="s">
        <v>17</v>
      </c>
      <c r="E820" s="3">
        <v>45209</v>
      </c>
      <c r="F820" s="1">
        <v>25</v>
      </c>
      <c r="G820" s="1">
        <v>4.7</v>
      </c>
      <c r="H820" s="4">
        <f>IF(MONTH(calls[[#This Row],[Date of Call]])&lt;=6,YEAR(calls[[#This Row],[Date of Call]]),YEAR(calls[[#This Row],[Date of Call]])+1)</f>
        <v>2024</v>
      </c>
      <c r="I820" t="str">
        <f>TEXT(calls[[#This Row],[Date of Call]],"DDDD")</f>
        <v>Tuesday</v>
      </c>
      <c r="J820" t="str" cm="1">
        <f t="array" ref="J820">_xlfn.IFS(calls[[#This Row],[Duration]]&lt;=10,"Under 10 mins",calls[[#This Row],[Duration]]&lt;=30,"10 to 30 mins",calls[[#This Row],[Duration]]&lt;=60,"30 to 60 mins",calls[[#This Row],[Duration]]&lt;=120,"1 to 2 hours",TRUE,"More than 2 hours")</f>
        <v>30 to 60 mins</v>
      </c>
      <c r="K820">
        <f>ROUND(calls[[#This Row],[Satisfaction Rating]],0)</f>
        <v>5</v>
      </c>
    </row>
    <row r="821" spans="1:11" x14ac:dyDescent="0.3">
      <c r="A821" s="4" t="s">
        <v>849</v>
      </c>
      <c r="B821" s="4" t="s">
        <v>19</v>
      </c>
      <c r="C821" s="4">
        <v>84</v>
      </c>
      <c r="D821" s="5" t="s">
        <v>27</v>
      </c>
      <c r="E821" s="6">
        <v>45210</v>
      </c>
      <c r="F821" s="4">
        <v>54</v>
      </c>
      <c r="G821" s="4">
        <v>3.3</v>
      </c>
      <c r="H821" s="4">
        <f>IF(MONTH(calls[[#This Row],[Date of Call]])&lt;=6,YEAR(calls[[#This Row],[Date of Call]]),YEAR(calls[[#This Row],[Date of Call]])+1)</f>
        <v>2024</v>
      </c>
      <c r="I821" t="str">
        <f>TEXT(calls[[#This Row],[Date of Call]],"DDDD")</f>
        <v>Wednesday</v>
      </c>
      <c r="J821" t="str" cm="1">
        <f t="array" ref="J821">_xlfn.IFS(calls[[#This Row],[Duration]]&lt;=10,"Under 10 mins",calls[[#This Row],[Duration]]&lt;=30,"10 to 30 mins",calls[[#This Row],[Duration]]&lt;=60,"30 to 60 mins",calls[[#This Row],[Duration]]&lt;=120,"1 to 2 hours",TRUE,"More than 2 hours")</f>
        <v>1 to 2 hours</v>
      </c>
      <c r="K821">
        <f>ROUND(calls[[#This Row],[Satisfaction Rating]],0)</f>
        <v>3</v>
      </c>
    </row>
    <row r="822" spans="1:11" x14ac:dyDescent="0.3">
      <c r="A822" s="1" t="s">
        <v>850</v>
      </c>
      <c r="B822" s="1" t="s">
        <v>19</v>
      </c>
      <c r="C822" s="1">
        <v>150</v>
      </c>
      <c r="D822" s="2" t="s">
        <v>22</v>
      </c>
      <c r="E822" s="3">
        <v>45210</v>
      </c>
      <c r="F822" s="1">
        <v>108</v>
      </c>
      <c r="G822" s="1">
        <v>4.7</v>
      </c>
      <c r="H822" s="4">
        <f>IF(MONTH(calls[[#This Row],[Date of Call]])&lt;=6,YEAR(calls[[#This Row],[Date of Call]]),YEAR(calls[[#This Row],[Date of Call]])+1)</f>
        <v>2024</v>
      </c>
      <c r="I822" t="str">
        <f>TEXT(calls[[#This Row],[Date of Call]],"DDDD")</f>
        <v>Wednesday</v>
      </c>
      <c r="J822" t="str" cm="1">
        <f t="array" ref="J822">_xlfn.IFS(calls[[#This Row],[Duration]]&lt;=10,"Under 10 mins",calls[[#This Row],[Duration]]&lt;=30,"10 to 30 mins",calls[[#This Row],[Duration]]&lt;=60,"30 to 60 mins",calls[[#This Row],[Duration]]&lt;=120,"1 to 2 hours",TRUE,"More than 2 hours")</f>
        <v>More than 2 hours</v>
      </c>
      <c r="K822">
        <f>ROUND(calls[[#This Row],[Satisfaction Rating]],0)</f>
        <v>5</v>
      </c>
    </row>
    <row r="823" spans="1:11" x14ac:dyDescent="0.3">
      <c r="A823" s="4" t="s">
        <v>851</v>
      </c>
      <c r="B823" s="4" t="s">
        <v>83</v>
      </c>
      <c r="C823" s="4">
        <v>69</v>
      </c>
      <c r="D823" s="5" t="s">
        <v>31</v>
      </c>
      <c r="E823" s="6">
        <v>45210</v>
      </c>
      <c r="F823" s="4">
        <v>36</v>
      </c>
      <c r="G823" s="4">
        <v>4.5</v>
      </c>
      <c r="H823" s="4">
        <f>IF(MONTH(calls[[#This Row],[Date of Call]])&lt;=6,YEAR(calls[[#This Row],[Date of Call]]),YEAR(calls[[#This Row],[Date of Call]])+1)</f>
        <v>2024</v>
      </c>
      <c r="I823" t="str">
        <f>TEXT(calls[[#This Row],[Date of Call]],"DDDD")</f>
        <v>Wednesday</v>
      </c>
      <c r="J823" t="str" cm="1">
        <f t="array" ref="J823">_xlfn.IFS(calls[[#This Row],[Duration]]&lt;=10,"Under 10 mins",calls[[#This Row],[Duration]]&lt;=30,"10 to 30 mins",calls[[#This Row],[Duration]]&lt;=60,"30 to 60 mins",calls[[#This Row],[Duration]]&lt;=120,"1 to 2 hours",TRUE,"More than 2 hours")</f>
        <v>1 to 2 hours</v>
      </c>
      <c r="K823">
        <f>ROUND(calls[[#This Row],[Satisfaction Rating]],0)</f>
        <v>5</v>
      </c>
    </row>
    <row r="824" spans="1:11" x14ac:dyDescent="0.3">
      <c r="A824" s="1" t="s">
        <v>852</v>
      </c>
      <c r="B824" s="1" t="s">
        <v>11</v>
      </c>
      <c r="C824" s="1">
        <v>120</v>
      </c>
      <c r="D824" s="2" t="s">
        <v>17</v>
      </c>
      <c r="E824" s="3">
        <v>45211</v>
      </c>
      <c r="F824" s="1">
        <v>140</v>
      </c>
      <c r="G824" s="1">
        <v>4.5999999999999996</v>
      </c>
      <c r="H824" s="4">
        <f>IF(MONTH(calls[[#This Row],[Date of Call]])&lt;=6,YEAR(calls[[#This Row],[Date of Call]]),YEAR(calls[[#This Row],[Date of Call]])+1)</f>
        <v>2024</v>
      </c>
      <c r="I824" t="str">
        <f>TEXT(calls[[#This Row],[Date of Call]],"DDDD")</f>
        <v>Thursday</v>
      </c>
      <c r="J824" t="str" cm="1">
        <f t="array" ref="J824">_xlfn.IFS(calls[[#This Row],[Duration]]&lt;=10,"Under 10 mins",calls[[#This Row],[Duration]]&lt;=30,"10 to 30 mins",calls[[#This Row],[Duration]]&lt;=60,"30 to 60 mins",calls[[#This Row],[Duration]]&lt;=120,"1 to 2 hours",TRUE,"More than 2 hours")</f>
        <v>1 to 2 hours</v>
      </c>
      <c r="K824">
        <f>ROUND(calls[[#This Row],[Satisfaction Rating]],0)</f>
        <v>5</v>
      </c>
    </row>
    <row r="825" spans="1:11" x14ac:dyDescent="0.3">
      <c r="A825" s="4" t="s">
        <v>853</v>
      </c>
      <c r="B825" s="4" t="s">
        <v>16</v>
      </c>
      <c r="C825" s="4">
        <v>126</v>
      </c>
      <c r="D825" s="5" t="s">
        <v>27</v>
      </c>
      <c r="E825" s="6">
        <v>45211</v>
      </c>
      <c r="F825" s="4">
        <v>50</v>
      </c>
      <c r="G825" s="4">
        <v>4.8</v>
      </c>
      <c r="H825" s="4">
        <f>IF(MONTH(calls[[#This Row],[Date of Call]])&lt;=6,YEAR(calls[[#This Row],[Date of Call]]),YEAR(calls[[#This Row],[Date of Call]])+1)</f>
        <v>2024</v>
      </c>
      <c r="I825" t="str">
        <f>TEXT(calls[[#This Row],[Date of Call]],"DDDD")</f>
        <v>Thursday</v>
      </c>
      <c r="J825" t="str" cm="1">
        <f t="array" ref="J825">_xlfn.IFS(calls[[#This Row],[Duration]]&lt;=10,"Under 10 mins",calls[[#This Row],[Duration]]&lt;=30,"10 to 30 mins",calls[[#This Row],[Duration]]&lt;=60,"30 to 60 mins",calls[[#This Row],[Duration]]&lt;=120,"1 to 2 hours",TRUE,"More than 2 hours")</f>
        <v>More than 2 hours</v>
      </c>
      <c r="K825">
        <f>ROUND(calls[[#This Row],[Satisfaction Rating]],0)</f>
        <v>5</v>
      </c>
    </row>
    <row r="826" spans="1:11" x14ac:dyDescent="0.3">
      <c r="A826" s="1" t="s">
        <v>854</v>
      </c>
      <c r="B826" s="1" t="s">
        <v>83</v>
      </c>
      <c r="C826" s="1">
        <v>120</v>
      </c>
      <c r="D826" s="2" t="s">
        <v>12</v>
      </c>
      <c r="E826" s="3">
        <v>45211</v>
      </c>
      <c r="F826" s="1">
        <v>195</v>
      </c>
      <c r="G826" s="1">
        <v>4.3</v>
      </c>
      <c r="H826" s="4">
        <f>IF(MONTH(calls[[#This Row],[Date of Call]])&lt;=6,YEAR(calls[[#This Row],[Date of Call]]),YEAR(calls[[#This Row],[Date of Call]])+1)</f>
        <v>2024</v>
      </c>
      <c r="I826" t="str">
        <f>TEXT(calls[[#This Row],[Date of Call]],"DDDD")</f>
        <v>Thursday</v>
      </c>
      <c r="J826" t="str" cm="1">
        <f t="array" ref="J826">_xlfn.IFS(calls[[#This Row],[Duration]]&lt;=10,"Under 10 mins",calls[[#This Row],[Duration]]&lt;=30,"10 to 30 mins",calls[[#This Row],[Duration]]&lt;=60,"30 to 60 mins",calls[[#This Row],[Duration]]&lt;=120,"1 to 2 hours",TRUE,"More than 2 hours")</f>
        <v>1 to 2 hours</v>
      </c>
      <c r="K826">
        <f>ROUND(calls[[#This Row],[Satisfaction Rating]],0)</f>
        <v>4</v>
      </c>
    </row>
    <row r="827" spans="1:11" x14ac:dyDescent="0.3">
      <c r="A827" s="4" t="s">
        <v>855</v>
      </c>
      <c r="B827" s="4" t="s">
        <v>16</v>
      </c>
      <c r="C827" s="4">
        <v>139</v>
      </c>
      <c r="D827" s="5" t="s">
        <v>17</v>
      </c>
      <c r="E827" s="6">
        <v>45212</v>
      </c>
      <c r="F827" s="4">
        <v>48</v>
      </c>
      <c r="G827" s="4">
        <v>4.7</v>
      </c>
      <c r="H827" s="4">
        <f>IF(MONTH(calls[[#This Row],[Date of Call]])&lt;=6,YEAR(calls[[#This Row],[Date of Call]]),YEAR(calls[[#This Row],[Date of Call]])+1)</f>
        <v>2024</v>
      </c>
      <c r="I827" t="str">
        <f>TEXT(calls[[#This Row],[Date of Call]],"DDDD")</f>
        <v>Friday</v>
      </c>
      <c r="J827" t="str" cm="1">
        <f t="array" ref="J827">_xlfn.IFS(calls[[#This Row],[Duration]]&lt;=10,"Under 10 mins",calls[[#This Row],[Duration]]&lt;=30,"10 to 30 mins",calls[[#This Row],[Duration]]&lt;=60,"30 to 60 mins",calls[[#This Row],[Duration]]&lt;=120,"1 to 2 hours",TRUE,"More than 2 hours")</f>
        <v>More than 2 hours</v>
      </c>
      <c r="K827">
        <f>ROUND(calls[[#This Row],[Satisfaction Rating]],0)</f>
        <v>5</v>
      </c>
    </row>
    <row r="828" spans="1:11" x14ac:dyDescent="0.3">
      <c r="A828" s="1" t="s">
        <v>856</v>
      </c>
      <c r="B828" s="1" t="s">
        <v>30</v>
      </c>
      <c r="C828" s="1">
        <v>124</v>
      </c>
      <c r="D828" s="2" t="s">
        <v>31</v>
      </c>
      <c r="E828" s="3">
        <v>45213</v>
      </c>
      <c r="F828" s="1">
        <v>29</v>
      </c>
      <c r="G828" s="1">
        <v>4.8</v>
      </c>
      <c r="H828" s="4">
        <f>IF(MONTH(calls[[#This Row],[Date of Call]])&lt;=6,YEAR(calls[[#This Row],[Date of Call]]),YEAR(calls[[#This Row],[Date of Call]])+1)</f>
        <v>2024</v>
      </c>
      <c r="I828" t="str">
        <f>TEXT(calls[[#This Row],[Date of Call]],"DDDD")</f>
        <v>Saturday</v>
      </c>
      <c r="J828" t="str" cm="1">
        <f t="array" ref="J828">_xlfn.IFS(calls[[#This Row],[Duration]]&lt;=10,"Under 10 mins",calls[[#This Row],[Duration]]&lt;=30,"10 to 30 mins",calls[[#This Row],[Duration]]&lt;=60,"30 to 60 mins",calls[[#This Row],[Duration]]&lt;=120,"1 to 2 hours",TRUE,"More than 2 hours")</f>
        <v>More than 2 hours</v>
      </c>
      <c r="K828">
        <f>ROUND(calls[[#This Row],[Satisfaction Rating]],0)</f>
        <v>5</v>
      </c>
    </row>
    <row r="829" spans="1:11" x14ac:dyDescent="0.3">
      <c r="A829" s="4" t="s">
        <v>857</v>
      </c>
      <c r="B829" s="4" t="s">
        <v>11</v>
      </c>
      <c r="C829" s="4">
        <v>108</v>
      </c>
      <c r="D829" s="5" t="s">
        <v>12</v>
      </c>
      <c r="E829" s="6">
        <v>45213</v>
      </c>
      <c r="F829" s="4">
        <v>44</v>
      </c>
      <c r="G829" s="4">
        <v>4.7</v>
      </c>
      <c r="H829" s="4">
        <f>IF(MONTH(calls[[#This Row],[Date of Call]])&lt;=6,YEAR(calls[[#This Row],[Date of Call]]),YEAR(calls[[#This Row],[Date of Call]])+1)</f>
        <v>2024</v>
      </c>
      <c r="I829" t="str">
        <f>TEXT(calls[[#This Row],[Date of Call]],"DDDD")</f>
        <v>Saturday</v>
      </c>
      <c r="J829" t="str" cm="1">
        <f t="array" ref="J829">_xlfn.IFS(calls[[#This Row],[Duration]]&lt;=10,"Under 10 mins",calls[[#This Row],[Duration]]&lt;=30,"10 to 30 mins",calls[[#This Row],[Duration]]&lt;=60,"30 to 60 mins",calls[[#This Row],[Duration]]&lt;=120,"1 to 2 hours",TRUE,"More than 2 hours")</f>
        <v>1 to 2 hours</v>
      </c>
      <c r="K829">
        <f>ROUND(calls[[#This Row],[Satisfaction Rating]],0)</f>
        <v>5</v>
      </c>
    </row>
    <row r="830" spans="1:11" x14ac:dyDescent="0.3">
      <c r="A830" s="1" t="s">
        <v>858</v>
      </c>
      <c r="B830" s="1" t="s">
        <v>14</v>
      </c>
      <c r="C830" s="1">
        <v>132</v>
      </c>
      <c r="D830" s="2" t="s">
        <v>22</v>
      </c>
      <c r="E830" s="3">
        <v>45213</v>
      </c>
      <c r="F830" s="1">
        <v>140</v>
      </c>
      <c r="G830" s="1">
        <v>4.3</v>
      </c>
      <c r="H830" s="4">
        <f>IF(MONTH(calls[[#This Row],[Date of Call]])&lt;=6,YEAR(calls[[#This Row],[Date of Call]]),YEAR(calls[[#This Row],[Date of Call]])+1)</f>
        <v>2024</v>
      </c>
      <c r="I830" t="str">
        <f>TEXT(calls[[#This Row],[Date of Call]],"DDDD")</f>
        <v>Saturday</v>
      </c>
      <c r="J830" t="str" cm="1">
        <f t="array" ref="J830">_xlfn.IFS(calls[[#This Row],[Duration]]&lt;=10,"Under 10 mins",calls[[#This Row],[Duration]]&lt;=30,"10 to 30 mins",calls[[#This Row],[Duration]]&lt;=60,"30 to 60 mins",calls[[#This Row],[Duration]]&lt;=120,"1 to 2 hours",TRUE,"More than 2 hours")</f>
        <v>More than 2 hours</v>
      </c>
      <c r="K830">
        <f>ROUND(calls[[#This Row],[Satisfaction Rating]],0)</f>
        <v>4</v>
      </c>
    </row>
    <row r="831" spans="1:11" x14ac:dyDescent="0.3">
      <c r="A831" s="4" t="s">
        <v>859</v>
      </c>
      <c r="B831" s="4" t="s">
        <v>63</v>
      </c>
      <c r="C831" s="4">
        <v>67</v>
      </c>
      <c r="D831" s="5" t="s">
        <v>22</v>
      </c>
      <c r="E831" s="6">
        <v>45213</v>
      </c>
      <c r="F831" s="4">
        <v>105</v>
      </c>
      <c r="G831" s="4">
        <v>3.8</v>
      </c>
      <c r="H831" s="4">
        <f>IF(MONTH(calls[[#This Row],[Date of Call]])&lt;=6,YEAR(calls[[#This Row],[Date of Call]]),YEAR(calls[[#This Row],[Date of Call]])+1)</f>
        <v>2024</v>
      </c>
      <c r="I831" t="str">
        <f>TEXT(calls[[#This Row],[Date of Call]],"DDDD")</f>
        <v>Saturday</v>
      </c>
      <c r="J831" t="str" cm="1">
        <f t="array" ref="J831">_xlfn.IFS(calls[[#This Row],[Duration]]&lt;=10,"Under 10 mins",calls[[#This Row],[Duration]]&lt;=30,"10 to 30 mins",calls[[#This Row],[Duration]]&lt;=60,"30 to 60 mins",calls[[#This Row],[Duration]]&lt;=120,"1 to 2 hours",TRUE,"More than 2 hours")</f>
        <v>1 to 2 hours</v>
      </c>
      <c r="K831">
        <f>ROUND(calls[[#This Row],[Satisfaction Rating]],0)</f>
        <v>4</v>
      </c>
    </row>
    <row r="832" spans="1:11" x14ac:dyDescent="0.3">
      <c r="A832" s="1" t="s">
        <v>860</v>
      </c>
      <c r="B832" s="1" t="s">
        <v>25</v>
      </c>
      <c r="C832" s="1">
        <v>125</v>
      </c>
      <c r="D832" s="2" t="s">
        <v>22</v>
      </c>
      <c r="E832" s="3">
        <v>45213</v>
      </c>
      <c r="F832" s="1">
        <v>82</v>
      </c>
      <c r="G832" s="1">
        <v>4.5999999999999996</v>
      </c>
      <c r="H832" s="4">
        <f>IF(MONTH(calls[[#This Row],[Date of Call]])&lt;=6,YEAR(calls[[#This Row],[Date of Call]]),YEAR(calls[[#This Row],[Date of Call]])+1)</f>
        <v>2024</v>
      </c>
      <c r="I832" t="str">
        <f>TEXT(calls[[#This Row],[Date of Call]],"DDDD")</f>
        <v>Saturday</v>
      </c>
      <c r="J832" t="str" cm="1">
        <f t="array" ref="J832">_xlfn.IFS(calls[[#This Row],[Duration]]&lt;=10,"Under 10 mins",calls[[#This Row],[Duration]]&lt;=30,"10 to 30 mins",calls[[#This Row],[Duration]]&lt;=60,"30 to 60 mins",calls[[#This Row],[Duration]]&lt;=120,"1 to 2 hours",TRUE,"More than 2 hours")</f>
        <v>More than 2 hours</v>
      </c>
      <c r="K832">
        <f>ROUND(calls[[#This Row],[Satisfaction Rating]],0)</f>
        <v>5</v>
      </c>
    </row>
    <row r="833" spans="1:11" x14ac:dyDescent="0.3">
      <c r="A833" s="4" t="s">
        <v>861</v>
      </c>
      <c r="B833" s="4" t="s">
        <v>11</v>
      </c>
      <c r="C833" s="4">
        <v>23</v>
      </c>
      <c r="D833" s="5" t="s">
        <v>12</v>
      </c>
      <c r="E833" s="6">
        <v>45213</v>
      </c>
      <c r="F833" s="4">
        <v>24</v>
      </c>
      <c r="G833" s="4">
        <v>2.9</v>
      </c>
      <c r="H833" s="4">
        <f>IF(MONTH(calls[[#This Row],[Date of Call]])&lt;=6,YEAR(calls[[#This Row],[Date of Call]]),YEAR(calls[[#This Row],[Date of Call]])+1)</f>
        <v>2024</v>
      </c>
      <c r="I833" t="str">
        <f>TEXT(calls[[#This Row],[Date of Call]],"DDDD")</f>
        <v>Saturday</v>
      </c>
      <c r="J833" t="str" cm="1">
        <f t="array" ref="J833">_xlfn.IFS(calls[[#This Row],[Duration]]&lt;=10,"Under 10 mins",calls[[#This Row],[Duration]]&lt;=30,"10 to 30 mins",calls[[#This Row],[Duration]]&lt;=60,"30 to 60 mins",calls[[#This Row],[Duration]]&lt;=120,"1 to 2 hours",TRUE,"More than 2 hours")</f>
        <v>10 to 30 mins</v>
      </c>
      <c r="K833">
        <f>ROUND(calls[[#This Row],[Satisfaction Rating]],0)</f>
        <v>3</v>
      </c>
    </row>
    <row r="834" spans="1:11" x14ac:dyDescent="0.3">
      <c r="A834" s="1" t="s">
        <v>862</v>
      </c>
      <c r="B834" s="1" t="s">
        <v>21</v>
      </c>
      <c r="C834" s="1">
        <v>131</v>
      </c>
      <c r="D834" s="2" t="s">
        <v>31</v>
      </c>
      <c r="E834" s="3">
        <v>45214</v>
      </c>
      <c r="F834" s="1">
        <v>205</v>
      </c>
      <c r="G834" s="1">
        <v>4.8</v>
      </c>
      <c r="H834" s="4">
        <f>IF(MONTH(calls[[#This Row],[Date of Call]])&lt;=6,YEAR(calls[[#This Row],[Date of Call]]),YEAR(calls[[#This Row],[Date of Call]])+1)</f>
        <v>2024</v>
      </c>
      <c r="I834" t="str">
        <f>TEXT(calls[[#This Row],[Date of Call]],"DDDD")</f>
        <v>Sunday</v>
      </c>
      <c r="J834" t="str" cm="1">
        <f t="array" ref="J834">_xlfn.IFS(calls[[#This Row],[Duration]]&lt;=10,"Under 10 mins",calls[[#This Row],[Duration]]&lt;=30,"10 to 30 mins",calls[[#This Row],[Duration]]&lt;=60,"30 to 60 mins",calls[[#This Row],[Duration]]&lt;=120,"1 to 2 hours",TRUE,"More than 2 hours")</f>
        <v>More than 2 hours</v>
      </c>
      <c r="K834">
        <f>ROUND(calls[[#This Row],[Satisfaction Rating]],0)</f>
        <v>5</v>
      </c>
    </row>
    <row r="835" spans="1:11" x14ac:dyDescent="0.3">
      <c r="A835" s="4" t="s">
        <v>863</v>
      </c>
      <c r="B835" s="4" t="s">
        <v>14</v>
      </c>
      <c r="C835" s="4">
        <v>56</v>
      </c>
      <c r="D835" s="5" t="s">
        <v>17</v>
      </c>
      <c r="E835" s="6">
        <v>45214</v>
      </c>
      <c r="F835" s="4">
        <v>225</v>
      </c>
      <c r="G835" s="4">
        <v>4.9000000000000004</v>
      </c>
      <c r="H835" s="4">
        <f>IF(MONTH(calls[[#This Row],[Date of Call]])&lt;=6,YEAR(calls[[#This Row],[Date of Call]]),YEAR(calls[[#This Row],[Date of Call]])+1)</f>
        <v>2024</v>
      </c>
      <c r="I835" t="str">
        <f>TEXT(calls[[#This Row],[Date of Call]],"DDDD")</f>
        <v>Sunday</v>
      </c>
      <c r="J835" t="str" cm="1">
        <f t="array" ref="J835">_xlfn.IFS(calls[[#This Row],[Duration]]&lt;=10,"Under 10 mins",calls[[#This Row],[Duration]]&lt;=30,"10 to 30 mins",calls[[#This Row],[Duration]]&lt;=60,"30 to 60 mins",calls[[#This Row],[Duration]]&lt;=120,"1 to 2 hours",TRUE,"More than 2 hours")</f>
        <v>30 to 60 mins</v>
      </c>
      <c r="K835">
        <f>ROUND(calls[[#This Row],[Satisfaction Rating]],0)</f>
        <v>5</v>
      </c>
    </row>
    <row r="836" spans="1:11" x14ac:dyDescent="0.3">
      <c r="A836" s="1" t="s">
        <v>864</v>
      </c>
      <c r="B836" s="1" t="s">
        <v>21</v>
      </c>
      <c r="C836" s="1">
        <v>70</v>
      </c>
      <c r="D836" s="2" t="s">
        <v>31</v>
      </c>
      <c r="E836" s="3">
        <v>45214</v>
      </c>
      <c r="F836" s="1">
        <v>50</v>
      </c>
      <c r="G836" s="1">
        <v>3.4</v>
      </c>
      <c r="H836" s="4">
        <f>IF(MONTH(calls[[#This Row],[Date of Call]])&lt;=6,YEAR(calls[[#This Row],[Date of Call]]),YEAR(calls[[#This Row],[Date of Call]])+1)</f>
        <v>2024</v>
      </c>
      <c r="I836" t="str">
        <f>TEXT(calls[[#This Row],[Date of Call]],"DDDD")</f>
        <v>Sunday</v>
      </c>
      <c r="J836" t="str" cm="1">
        <f t="array" ref="J836">_xlfn.IFS(calls[[#This Row],[Duration]]&lt;=10,"Under 10 mins",calls[[#This Row],[Duration]]&lt;=30,"10 to 30 mins",calls[[#This Row],[Duration]]&lt;=60,"30 to 60 mins",calls[[#This Row],[Duration]]&lt;=120,"1 to 2 hours",TRUE,"More than 2 hours")</f>
        <v>1 to 2 hours</v>
      </c>
      <c r="K836">
        <f>ROUND(calls[[#This Row],[Satisfaction Rating]],0)</f>
        <v>3</v>
      </c>
    </row>
    <row r="837" spans="1:11" x14ac:dyDescent="0.3">
      <c r="A837" s="4" t="s">
        <v>865</v>
      </c>
      <c r="B837" s="4" t="s">
        <v>21</v>
      </c>
      <c r="C837" s="4">
        <v>55</v>
      </c>
      <c r="D837" s="5" t="s">
        <v>22</v>
      </c>
      <c r="E837" s="6">
        <v>45214</v>
      </c>
      <c r="F837" s="4">
        <v>80</v>
      </c>
      <c r="G837" s="4">
        <v>4.3</v>
      </c>
      <c r="H837" s="4">
        <f>IF(MONTH(calls[[#This Row],[Date of Call]])&lt;=6,YEAR(calls[[#This Row],[Date of Call]]),YEAR(calls[[#This Row],[Date of Call]])+1)</f>
        <v>2024</v>
      </c>
      <c r="I837" t="str">
        <f>TEXT(calls[[#This Row],[Date of Call]],"DDDD")</f>
        <v>Sunday</v>
      </c>
      <c r="J837" t="str" cm="1">
        <f t="array" ref="J837">_xlfn.IFS(calls[[#This Row],[Duration]]&lt;=10,"Under 10 mins",calls[[#This Row],[Duration]]&lt;=30,"10 to 30 mins",calls[[#This Row],[Duration]]&lt;=60,"30 to 60 mins",calls[[#This Row],[Duration]]&lt;=120,"1 to 2 hours",TRUE,"More than 2 hours")</f>
        <v>30 to 60 mins</v>
      </c>
      <c r="K837">
        <f>ROUND(calls[[#This Row],[Satisfaction Rating]],0)</f>
        <v>4</v>
      </c>
    </row>
    <row r="838" spans="1:11" x14ac:dyDescent="0.3">
      <c r="A838" s="1" t="s">
        <v>866</v>
      </c>
      <c r="B838" s="1" t="s">
        <v>25</v>
      </c>
      <c r="C838" s="1">
        <v>77</v>
      </c>
      <c r="D838" s="2" t="s">
        <v>17</v>
      </c>
      <c r="E838" s="3">
        <v>45214</v>
      </c>
      <c r="F838" s="1">
        <v>78</v>
      </c>
      <c r="G838" s="1">
        <v>3.9</v>
      </c>
      <c r="H838" s="4">
        <f>IF(MONTH(calls[[#This Row],[Date of Call]])&lt;=6,YEAR(calls[[#This Row],[Date of Call]]),YEAR(calls[[#This Row],[Date of Call]])+1)</f>
        <v>2024</v>
      </c>
      <c r="I838" t="str">
        <f>TEXT(calls[[#This Row],[Date of Call]],"DDDD")</f>
        <v>Sunday</v>
      </c>
      <c r="J838" t="str" cm="1">
        <f t="array" ref="J838">_xlfn.IFS(calls[[#This Row],[Duration]]&lt;=10,"Under 10 mins",calls[[#This Row],[Duration]]&lt;=30,"10 to 30 mins",calls[[#This Row],[Duration]]&lt;=60,"30 to 60 mins",calls[[#This Row],[Duration]]&lt;=120,"1 to 2 hours",TRUE,"More than 2 hours")</f>
        <v>1 to 2 hours</v>
      </c>
      <c r="K838">
        <f>ROUND(calls[[#This Row],[Satisfaction Rating]],0)</f>
        <v>4</v>
      </c>
    </row>
    <row r="839" spans="1:11" x14ac:dyDescent="0.3">
      <c r="A839" s="4" t="s">
        <v>867</v>
      </c>
      <c r="B839" s="4" t="s">
        <v>19</v>
      </c>
      <c r="C839" s="4">
        <v>133</v>
      </c>
      <c r="D839" s="5" t="s">
        <v>31</v>
      </c>
      <c r="E839" s="6">
        <v>45215</v>
      </c>
      <c r="F839" s="4">
        <v>40</v>
      </c>
      <c r="G839" s="4">
        <v>3.9</v>
      </c>
      <c r="H839" s="4">
        <f>IF(MONTH(calls[[#This Row],[Date of Call]])&lt;=6,YEAR(calls[[#This Row],[Date of Call]]),YEAR(calls[[#This Row],[Date of Call]])+1)</f>
        <v>2024</v>
      </c>
      <c r="I839" t="str">
        <f>TEXT(calls[[#This Row],[Date of Call]],"DDDD")</f>
        <v>Monday</v>
      </c>
      <c r="J839" t="str" cm="1">
        <f t="array" ref="J839">_xlfn.IFS(calls[[#This Row],[Duration]]&lt;=10,"Under 10 mins",calls[[#This Row],[Duration]]&lt;=30,"10 to 30 mins",calls[[#This Row],[Duration]]&lt;=60,"30 to 60 mins",calls[[#This Row],[Duration]]&lt;=120,"1 to 2 hours",TRUE,"More than 2 hours")</f>
        <v>More than 2 hours</v>
      </c>
      <c r="K839">
        <f>ROUND(calls[[#This Row],[Satisfaction Rating]],0)</f>
        <v>4</v>
      </c>
    </row>
    <row r="840" spans="1:11" x14ac:dyDescent="0.3">
      <c r="A840" s="1" t="s">
        <v>868</v>
      </c>
      <c r="B840" s="1" t="s">
        <v>25</v>
      </c>
      <c r="C840" s="1">
        <v>77</v>
      </c>
      <c r="D840" s="2" t="s">
        <v>17</v>
      </c>
      <c r="E840" s="3">
        <v>45215</v>
      </c>
      <c r="F840" s="1">
        <v>176</v>
      </c>
      <c r="G840" s="1">
        <v>1.5</v>
      </c>
      <c r="H840" s="4">
        <f>IF(MONTH(calls[[#This Row],[Date of Call]])&lt;=6,YEAR(calls[[#This Row],[Date of Call]]),YEAR(calls[[#This Row],[Date of Call]])+1)</f>
        <v>2024</v>
      </c>
      <c r="I840" t="str">
        <f>TEXT(calls[[#This Row],[Date of Call]],"DDDD")</f>
        <v>Monday</v>
      </c>
      <c r="J840" t="str" cm="1">
        <f t="array" ref="J840">_xlfn.IFS(calls[[#This Row],[Duration]]&lt;=10,"Under 10 mins",calls[[#This Row],[Duration]]&lt;=30,"10 to 30 mins",calls[[#This Row],[Duration]]&lt;=60,"30 to 60 mins",calls[[#This Row],[Duration]]&lt;=120,"1 to 2 hours",TRUE,"More than 2 hours")</f>
        <v>1 to 2 hours</v>
      </c>
      <c r="K840">
        <f>ROUND(calls[[#This Row],[Satisfaction Rating]],0)</f>
        <v>2</v>
      </c>
    </row>
    <row r="841" spans="1:11" x14ac:dyDescent="0.3">
      <c r="A841" s="4" t="s">
        <v>869</v>
      </c>
      <c r="B841" s="4" t="s">
        <v>50</v>
      </c>
      <c r="C841" s="4">
        <v>103</v>
      </c>
      <c r="D841" s="5" t="s">
        <v>31</v>
      </c>
      <c r="E841" s="6">
        <v>45215</v>
      </c>
      <c r="F841" s="4">
        <v>78</v>
      </c>
      <c r="G841" s="4">
        <v>3</v>
      </c>
      <c r="H841" s="4">
        <f>IF(MONTH(calls[[#This Row],[Date of Call]])&lt;=6,YEAR(calls[[#This Row],[Date of Call]]),YEAR(calls[[#This Row],[Date of Call]])+1)</f>
        <v>2024</v>
      </c>
      <c r="I841" t="str">
        <f>TEXT(calls[[#This Row],[Date of Call]],"DDDD")</f>
        <v>Monday</v>
      </c>
      <c r="J841" t="str" cm="1">
        <f t="array" ref="J841">_xlfn.IFS(calls[[#This Row],[Duration]]&lt;=10,"Under 10 mins",calls[[#This Row],[Duration]]&lt;=30,"10 to 30 mins",calls[[#This Row],[Duration]]&lt;=60,"30 to 60 mins",calls[[#This Row],[Duration]]&lt;=120,"1 to 2 hours",TRUE,"More than 2 hours")</f>
        <v>1 to 2 hours</v>
      </c>
      <c r="K841">
        <f>ROUND(calls[[#This Row],[Satisfaction Rating]],0)</f>
        <v>3</v>
      </c>
    </row>
    <row r="842" spans="1:11" x14ac:dyDescent="0.3">
      <c r="A842" s="1" t="s">
        <v>870</v>
      </c>
      <c r="B842" s="1" t="s">
        <v>83</v>
      </c>
      <c r="C842" s="1">
        <v>32</v>
      </c>
      <c r="D842" s="2" t="s">
        <v>17</v>
      </c>
      <c r="E842" s="3">
        <v>45215</v>
      </c>
      <c r="F842" s="1">
        <v>42</v>
      </c>
      <c r="G842" s="1">
        <v>4.2</v>
      </c>
      <c r="H842" s="4">
        <f>IF(MONTH(calls[[#This Row],[Date of Call]])&lt;=6,YEAR(calls[[#This Row],[Date of Call]]),YEAR(calls[[#This Row],[Date of Call]])+1)</f>
        <v>2024</v>
      </c>
      <c r="I842" t="str">
        <f>TEXT(calls[[#This Row],[Date of Call]],"DDDD")</f>
        <v>Monday</v>
      </c>
      <c r="J842" t="str" cm="1">
        <f t="array" ref="J842">_xlfn.IFS(calls[[#This Row],[Duration]]&lt;=10,"Under 10 mins",calls[[#This Row],[Duration]]&lt;=30,"10 to 30 mins",calls[[#This Row],[Duration]]&lt;=60,"30 to 60 mins",calls[[#This Row],[Duration]]&lt;=120,"1 to 2 hours",TRUE,"More than 2 hours")</f>
        <v>30 to 60 mins</v>
      </c>
      <c r="K842">
        <f>ROUND(calls[[#This Row],[Satisfaction Rating]],0)</f>
        <v>4</v>
      </c>
    </row>
    <row r="843" spans="1:11" x14ac:dyDescent="0.3">
      <c r="A843" s="4" t="s">
        <v>871</v>
      </c>
      <c r="B843" s="4" t="s">
        <v>19</v>
      </c>
      <c r="C843" s="4">
        <v>30</v>
      </c>
      <c r="D843" s="5" t="s">
        <v>31</v>
      </c>
      <c r="E843" s="6">
        <v>45215</v>
      </c>
      <c r="F843" s="4">
        <v>38</v>
      </c>
      <c r="G843" s="4">
        <v>3.7</v>
      </c>
      <c r="H843" s="4">
        <f>IF(MONTH(calls[[#This Row],[Date of Call]])&lt;=6,YEAR(calls[[#This Row],[Date of Call]]),YEAR(calls[[#This Row],[Date of Call]])+1)</f>
        <v>2024</v>
      </c>
      <c r="I843" t="str">
        <f>TEXT(calls[[#This Row],[Date of Call]],"DDDD")</f>
        <v>Monday</v>
      </c>
      <c r="J843" t="str" cm="1">
        <f t="array" ref="J843">_xlfn.IFS(calls[[#This Row],[Duration]]&lt;=10,"Under 10 mins",calls[[#This Row],[Duration]]&lt;=30,"10 to 30 mins",calls[[#This Row],[Duration]]&lt;=60,"30 to 60 mins",calls[[#This Row],[Duration]]&lt;=120,"1 to 2 hours",TRUE,"More than 2 hours")</f>
        <v>10 to 30 mins</v>
      </c>
      <c r="K843">
        <f>ROUND(calls[[#This Row],[Satisfaction Rating]],0)</f>
        <v>4</v>
      </c>
    </row>
    <row r="844" spans="1:11" x14ac:dyDescent="0.3">
      <c r="A844" s="1" t="s">
        <v>872</v>
      </c>
      <c r="B844" s="1" t="s">
        <v>16</v>
      </c>
      <c r="C844" s="1">
        <v>87</v>
      </c>
      <c r="D844" s="2" t="s">
        <v>27</v>
      </c>
      <c r="E844" s="3">
        <v>45215</v>
      </c>
      <c r="F844" s="1">
        <v>27</v>
      </c>
      <c r="G844" s="1">
        <v>4.2</v>
      </c>
      <c r="H844" s="4">
        <f>IF(MONTH(calls[[#This Row],[Date of Call]])&lt;=6,YEAR(calls[[#This Row],[Date of Call]]),YEAR(calls[[#This Row],[Date of Call]])+1)</f>
        <v>2024</v>
      </c>
      <c r="I844" t="str">
        <f>TEXT(calls[[#This Row],[Date of Call]],"DDDD")</f>
        <v>Monday</v>
      </c>
      <c r="J844" t="str" cm="1">
        <f t="array" ref="J844">_xlfn.IFS(calls[[#This Row],[Duration]]&lt;=10,"Under 10 mins",calls[[#This Row],[Duration]]&lt;=30,"10 to 30 mins",calls[[#This Row],[Duration]]&lt;=60,"30 to 60 mins",calls[[#This Row],[Duration]]&lt;=120,"1 to 2 hours",TRUE,"More than 2 hours")</f>
        <v>1 to 2 hours</v>
      </c>
      <c r="K844">
        <f>ROUND(calls[[#This Row],[Satisfaction Rating]],0)</f>
        <v>4</v>
      </c>
    </row>
    <row r="845" spans="1:11" x14ac:dyDescent="0.3">
      <c r="A845" s="4" t="s">
        <v>873</v>
      </c>
      <c r="B845" s="4" t="s">
        <v>25</v>
      </c>
      <c r="C845" s="4">
        <v>137</v>
      </c>
      <c r="D845" s="5" t="s">
        <v>12</v>
      </c>
      <c r="E845" s="6">
        <v>45216</v>
      </c>
      <c r="F845" s="4">
        <v>45</v>
      </c>
      <c r="G845" s="4">
        <v>4.4000000000000004</v>
      </c>
      <c r="H845" s="4">
        <f>IF(MONTH(calls[[#This Row],[Date of Call]])&lt;=6,YEAR(calls[[#This Row],[Date of Call]]),YEAR(calls[[#This Row],[Date of Call]])+1)</f>
        <v>2024</v>
      </c>
      <c r="I845" t="str">
        <f>TEXT(calls[[#This Row],[Date of Call]],"DDDD")</f>
        <v>Tuesday</v>
      </c>
      <c r="J845" t="str" cm="1">
        <f t="array" ref="J845">_xlfn.IFS(calls[[#This Row],[Duration]]&lt;=10,"Under 10 mins",calls[[#This Row],[Duration]]&lt;=30,"10 to 30 mins",calls[[#This Row],[Duration]]&lt;=60,"30 to 60 mins",calls[[#This Row],[Duration]]&lt;=120,"1 to 2 hours",TRUE,"More than 2 hours")</f>
        <v>More than 2 hours</v>
      </c>
      <c r="K845">
        <f>ROUND(calls[[#This Row],[Satisfaction Rating]],0)</f>
        <v>4</v>
      </c>
    </row>
    <row r="846" spans="1:11" x14ac:dyDescent="0.3">
      <c r="A846" s="1" t="s">
        <v>874</v>
      </c>
      <c r="B846" s="1" t="s">
        <v>34</v>
      </c>
      <c r="C846" s="1">
        <v>96</v>
      </c>
      <c r="D846" s="2" t="s">
        <v>31</v>
      </c>
      <c r="E846" s="3">
        <v>45216</v>
      </c>
      <c r="F846" s="1">
        <v>215</v>
      </c>
      <c r="G846" s="1">
        <v>4</v>
      </c>
      <c r="H846" s="4">
        <f>IF(MONTH(calls[[#This Row],[Date of Call]])&lt;=6,YEAR(calls[[#This Row],[Date of Call]]),YEAR(calls[[#This Row],[Date of Call]])+1)</f>
        <v>2024</v>
      </c>
      <c r="I846" t="str">
        <f>TEXT(calls[[#This Row],[Date of Call]],"DDDD")</f>
        <v>Tuesday</v>
      </c>
      <c r="J846" t="str" cm="1">
        <f t="array" ref="J846">_xlfn.IFS(calls[[#This Row],[Duration]]&lt;=10,"Under 10 mins",calls[[#This Row],[Duration]]&lt;=30,"10 to 30 mins",calls[[#This Row],[Duration]]&lt;=60,"30 to 60 mins",calls[[#This Row],[Duration]]&lt;=120,"1 to 2 hours",TRUE,"More than 2 hours")</f>
        <v>1 to 2 hours</v>
      </c>
      <c r="K846">
        <f>ROUND(calls[[#This Row],[Satisfaction Rating]],0)</f>
        <v>4</v>
      </c>
    </row>
    <row r="847" spans="1:11" x14ac:dyDescent="0.3">
      <c r="A847" s="4" t="s">
        <v>875</v>
      </c>
      <c r="B847" s="4" t="s">
        <v>30</v>
      </c>
      <c r="C847" s="4">
        <v>155</v>
      </c>
      <c r="D847" s="5" t="s">
        <v>31</v>
      </c>
      <c r="E847" s="6">
        <v>45217</v>
      </c>
      <c r="F847" s="4">
        <v>72</v>
      </c>
      <c r="G847" s="4">
        <v>4.7</v>
      </c>
      <c r="H847" s="4">
        <f>IF(MONTH(calls[[#This Row],[Date of Call]])&lt;=6,YEAR(calls[[#This Row],[Date of Call]]),YEAR(calls[[#This Row],[Date of Call]])+1)</f>
        <v>2024</v>
      </c>
      <c r="I847" t="str">
        <f>TEXT(calls[[#This Row],[Date of Call]],"DDDD")</f>
        <v>Wednesday</v>
      </c>
      <c r="J847" t="str" cm="1">
        <f t="array" ref="J847">_xlfn.IFS(calls[[#This Row],[Duration]]&lt;=10,"Under 10 mins",calls[[#This Row],[Duration]]&lt;=30,"10 to 30 mins",calls[[#This Row],[Duration]]&lt;=60,"30 to 60 mins",calls[[#This Row],[Duration]]&lt;=120,"1 to 2 hours",TRUE,"More than 2 hours")</f>
        <v>More than 2 hours</v>
      </c>
      <c r="K847">
        <f>ROUND(calls[[#This Row],[Satisfaction Rating]],0)</f>
        <v>5</v>
      </c>
    </row>
    <row r="848" spans="1:11" x14ac:dyDescent="0.3">
      <c r="A848" s="1" t="s">
        <v>876</v>
      </c>
      <c r="B848" s="1" t="s">
        <v>19</v>
      </c>
      <c r="C848" s="1">
        <v>173</v>
      </c>
      <c r="D848" s="2" t="s">
        <v>22</v>
      </c>
      <c r="E848" s="3">
        <v>45217</v>
      </c>
      <c r="F848" s="1">
        <v>160</v>
      </c>
      <c r="G848" s="1">
        <v>2.8</v>
      </c>
      <c r="H848" s="4">
        <f>IF(MONTH(calls[[#This Row],[Date of Call]])&lt;=6,YEAR(calls[[#This Row],[Date of Call]]),YEAR(calls[[#This Row],[Date of Call]])+1)</f>
        <v>2024</v>
      </c>
      <c r="I848" t="str">
        <f>TEXT(calls[[#This Row],[Date of Call]],"DDDD")</f>
        <v>Wednesday</v>
      </c>
      <c r="J848" t="str" cm="1">
        <f t="array" ref="J848">_xlfn.IFS(calls[[#This Row],[Duration]]&lt;=10,"Under 10 mins",calls[[#This Row],[Duration]]&lt;=30,"10 to 30 mins",calls[[#This Row],[Duration]]&lt;=60,"30 to 60 mins",calls[[#This Row],[Duration]]&lt;=120,"1 to 2 hours",TRUE,"More than 2 hours")</f>
        <v>More than 2 hours</v>
      </c>
      <c r="K848">
        <f>ROUND(calls[[#This Row],[Satisfaction Rating]],0)</f>
        <v>3</v>
      </c>
    </row>
    <row r="849" spans="1:11" x14ac:dyDescent="0.3">
      <c r="A849" s="4" t="s">
        <v>877</v>
      </c>
      <c r="B849" s="4" t="s">
        <v>30</v>
      </c>
      <c r="C849" s="4">
        <v>127</v>
      </c>
      <c r="D849" s="5" t="s">
        <v>31</v>
      </c>
      <c r="E849" s="6">
        <v>45217</v>
      </c>
      <c r="F849" s="4">
        <v>165</v>
      </c>
      <c r="G849" s="4">
        <v>2.5</v>
      </c>
      <c r="H849" s="4">
        <f>IF(MONTH(calls[[#This Row],[Date of Call]])&lt;=6,YEAR(calls[[#This Row],[Date of Call]]),YEAR(calls[[#This Row],[Date of Call]])+1)</f>
        <v>2024</v>
      </c>
      <c r="I849" t="str">
        <f>TEXT(calls[[#This Row],[Date of Call]],"DDDD")</f>
        <v>Wednesday</v>
      </c>
      <c r="J849" t="str" cm="1">
        <f t="array" ref="J849">_xlfn.IFS(calls[[#This Row],[Duration]]&lt;=10,"Under 10 mins",calls[[#This Row],[Duration]]&lt;=30,"10 to 30 mins",calls[[#This Row],[Duration]]&lt;=60,"30 to 60 mins",calls[[#This Row],[Duration]]&lt;=120,"1 to 2 hours",TRUE,"More than 2 hours")</f>
        <v>More than 2 hours</v>
      </c>
      <c r="K849">
        <f>ROUND(calls[[#This Row],[Satisfaction Rating]],0)</f>
        <v>3</v>
      </c>
    </row>
    <row r="850" spans="1:11" x14ac:dyDescent="0.3">
      <c r="A850" s="1" t="s">
        <v>878</v>
      </c>
      <c r="B850" s="1" t="s">
        <v>14</v>
      </c>
      <c r="C850" s="1">
        <v>117</v>
      </c>
      <c r="D850" s="2" t="s">
        <v>22</v>
      </c>
      <c r="E850" s="3">
        <v>45217</v>
      </c>
      <c r="F850" s="1">
        <v>120</v>
      </c>
      <c r="G850" s="1">
        <v>3.4</v>
      </c>
      <c r="H850" s="4">
        <f>IF(MONTH(calls[[#This Row],[Date of Call]])&lt;=6,YEAR(calls[[#This Row],[Date of Call]]),YEAR(calls[[#This Row],[Date of Call]])+1)</f>
        <v>2024</v>
      </c>
      <c r="I850" t="str">
        <f>TEXT(calls[[#This Row],[Date of Call]],"DDDD")</f>
        <v>Wednesday</v>
      </c>
      <c r="J850" t="str" cm="1">
        <f t="array" ref="J850">_xlfn.IFS(calls[[#This Row],[Duration]]&lt;=10,"Under 10 mins",calls[[#This Row],[Duration]]&lt;=30,"10 to 30 mins",calls[[#This Row],[Duration]]&lt;=60,"30 to 60 mins",calls[[#This Row],[Duration]]&lt;=120,"1 to 2 hours",TRUE,"More than 2 hours")</f>
        <v>1 to 2 hours</v>
      </c>
      <c r="K850">
        <f>ROUND(calls[[#This Row],[Satisfaction Rating]],0)</f>
        <v>3</v>
      </c>
    </row>
    <row r="851" spans="1:11" x14ac:dyDescent="0.3">
      <c r="A851" s="4" t="s">
        <v>879</v>
      </c>
      <c r="B851" s="4" t="s">
        <v>11</v>
      </c>
      <c r="C851" s="4">
        <v>133</v>
      </c>
      <c r="D851" s="5" t="s">
        <v>17</v>
      </c>
      <c r="E851" s="6">
        <v>45217</v>
      </c>
      <c r="F851" s="4">
        <v>117</v>
      </c>
      <c r="G851" s="4">
        <v>4.8</v>
      </c>
      <c r="H851" s="4">
        <f>IF(MONTH(calls[[#This Row],[Date of Call]])&lt;=6,YEAR(calls[[#This Row],[Date of Call]]),YEAR(calls[[#This Row],[Date of Call]])+1)</f>
        <v>2024</v>
      </c>
      <c r="I851" t="str">
        <f>TEXT(calls[[#This Row],[Date of Call]],"DDDD")</f>
        <v>Wednesday</v>
      </c>
      <c r="J851" t="str" cm="1">
        <f t="array" ref="J851">_xlfn.IFS(calls[[#This Row],[Duration]]&lt;=10,"Under 10 mins",calls[[#This Row],[Duration]]&lt;=30,"10 to 30 mins",calls[[#This Row],[Duration]]&lt;=60,"30 to 60 mins",calls[[#This Row],[Duration]]&lt;=120,"1 to 2 hours",TRUE,"More than 2 hours")</f>
        <v>More than 2 hours</v>
      </c>
      <c r="K851">
        <f>ROUND(calls[[#This Row],[Satisfaction Rating]],0)</f>
        <v>5</v>
      </c>
    </row>
    <row r="852" spans="1:11" x14ac:dyDescent="0.3">
      <c r="A852" s="1" t="s">
        <v>880</v>
      </c>
      <c r="B852" s="1" t="s">
        <v>36</v>
      </c>
      <c r="C852" s="1">
        <v>166</v>
      </c>
      <c r="D852" s="2" t="s">
        <v>27</v>
      </c>
      <c r="E852" s="3">
        <v>45218</v>
      </c>
      <c r="F852" s="1">
        <v>29</v>
      </c>
      <c r="G852" s="1">
        <v>4.3</v>
      </c>
      <c r="H852" s="4">
        <f>IF(MONTH(calls[[#This Row],[Date of Call]])&lt;=6,YEAR(calls[[#This Row],[Date of Call]]),YEAR(calls[[#This Row],[Date of Call]])+1)</f>
        <v>2024</v>
      </c>
      <c r="I852" t="str">
        <f>TEXT(calls[[#This Row],[Date of Call]],"DDDD")</f>
        <v>Thursday</v>
      </c>
      <c r="J852" t="str" cm="1">
        <f t="array" ref="J852">_xlfn.IFS(calls[[#This Row],[Duration]]&lt;=10,"Under 10 mins",calls[[#This Row],[Duration]]&lt;=30,"10 to 30 mins",calls[[#This Row],[Duration]]&lt;=60,"30 to 60 mins",calls[[#This Row],[Duration]]&lt;=120,"1 to 2 hours",TRUE,"More than 2 hours")</f>
        <v>More than 2 hours</v>
      </c>
      <c r="K852">
        <f>ROUND(calls[[#This Row],[Satisfaction Rating]],0)</f>
        <v>4</v>
      </c>
    </row>
    <row r="853" spans="1:11" x14ac:dyDescent="0.3">
      <c r="A853" s="4" t="s">
        <v>881</v>
      </c>
      <c r="B853" s="4" t="s">
        <v>11</v>
      </c>
      <c r="C853" s="4">
        <v>50</v>
      </c>
      <c r="D853" s="5" t="s">
        <v>22</v>
      </c>
      <c r="E853" s="6">
        <v>45218</v>
      </c>
      <c r="F853" s="4">
        <v>64</v>
      </c>
      <c r="G853" s="4">
        <v>4.5</v>
      </c>
      <c r="H853" s="4">
        <f>IF(MONTH(calls[[#This Row],[Date of Call]])&lt;=6,YEAR(calls[[#This Row],[Date of Call]]),YEAR(calls[[#This Row],[Date of Call]])+1)</f>
        <v>2024</v>
      </c>
      <c r="I853" t="str">
        <f>TEXT(calls[[#This Row],[Date of Call]],"DDDD")</f>
        <v>Thursday</v>
      </c>
      <c r="J853" t="str" cm="1">
        <f t="array" ref="J853">_xlfn.IFS(calls[[#This Row],[Duration]]&lt;=10,"Under 10 mins",calls[[#This Row],[Duration]]&lt;=30,"10 to 30 mins",calls[[#This Row],[Duration]]&lt;=60,"30 to 60 mins",calls[[#This Row],[Duration]]&lt;=120,"1 to 2 hours",TRUE,"More than 2 hours")</f>
        <v>30 to 60 mins</v>
      </c>
      <c r="K853">
        <f>ROUND(calls[[#This Row],[Satisfaction Rating]],0)</f>
        <v>5</v>
      </c>
    </row>
    <row r="854" spans="1:11" x14ac:dyDescent="0.3">
      <c r="A854" s="1" t="s">
        <v>882</v>
      </c>
      <c r="B854" s="1" t="s">
        <v>50</v>
      </c>
      <c r="C854" s="1">
        <v>43</v>
      </c>
      <c r="D854" s="2" t="s">
        <v>17</v>
      </c>
      <c r="E854" s="3">
        <v>45218</v>
      </c>
      <c r="F854" s="1">
        <v>84</v>
      </c>
      <c r="G854" s="1">
        <v>3.6</v>
      </c>
      <c r="H854" s="4">
        <f>IF(MONTH(calls[[#This Row],[Date of Call]])&lt;=6,YEAR(calls[[#This Row],[Date of Call]]),YEAR(calls[[#This Row],[Date of Call]])+1)</f>
        <v>2024</v>
      </c>
      <c r="I854" t="str">
        <f>TEXT(calls[[#This Row],[Date of Call]],"DDDD")</f>
        <v>Thursday</v>
      </c>
      <c r="J854" t="str" cm="1">
        <f t="array" ref="J854">_xlfn.IFS(calls[[#This Row],[Duration]]&lt;=10,"Under 10 mins",calls[[#This Row],[Duration]]&lt;=30,"10 to 30 mins",calls[[#This Row],[Duration]]&lt;=60,"30 to 60 mins",calls[[#This Row],[Duration]]&lt;=120,"1 to 2 hours",TRUE,"More than 2 hours")</f>
        <v>30 to 60 mins</v>
      </c>
      <c r="K854">
        <f>ROUND(calls[[#This Row],[Satisfaction Rating]],0)</f>
        <v>4</v>
      </c>
    </row>
    <row r="855" spans="1:11" x14ac:dyDescent="0.3">
      <c r="A855" s="4" t="s">
        <v>883</v>
      </c>
      <c r="B855" s="4" t="s">
        <v>34</v>
      </c>
      <c r="C855" s="4">
        <v>124</v>
      </c>
      <c r="D855" s="5" t="s">
        <v>31</v>
      </c>
      <c r="E855" s="6">
        <v>45218</v>
      </c>
      <c r="F855" s="4">
        <v>42</v>
      </c>
      <c r="G855" s="4">
        <v>3.7</v>
      </c>
      <c r="H855" s="4">
        <f>IF(MONTH(calls[[#This Row],[Date of Call]])&lt;=6,YEAR(calls[[#This Row],[Date of Call]]),YEAR(calls[[#This Row],[Date of Call]])+1)</f>
        <v>2024</v>
      </c>
      <c r="I855" t="str">
        <f>TEXT(calls[[#This Row],[Date of Call]],"DDDD")</f>
        <v>Thursday</v>
      </c>
      <c r="J855" t="str" cm="1">
        <f t="array" ref="J855">_xlfn.IFS(calls[[#This Row],[Duration]]&lt;=10,"Under 10 mins",calls[[#This Row],[Duration]]&lt;=30,"10 to 30 mins",calls[[#This Row],[Duration]]&lt;=60,"30 to 60 mins",calls[[#This Row],[Duration]]&lt;=120,"1 to 2 hours",TRUE,"More than 2 hours")</f>
        <v>More than 2 hours</v>
      </c>
      <c r="K855">
        <f>ROUND(calls[[#This Row],[Satisfaction Rating]],0)</f>
        <v>4</v>
      </c>
    </row>
    <row r="856" spans="1:11" x14ac:dyDescent="0.3">
      <c r="A856" s="1" t="s">
        <v>884</v>
      </c>
      <c r="B856" s="1" t="s">
        <v>19</v>
      </c>
      <c r="C856" s="1">
        <v>94</v>
      </c>
      <c r="D856" s="2" t="s">
        <v>31</v>
      </c>
      <c r="E856" s="3">
        <v>45218</v>
      </c>
      <c r="F856" s="1">
        <v>120</v>
      </c>
      <c r="G856" s="1">
        <v>3.5</v>
      </c>
      <c r="H856" s="4">
        <f>IF(MONTH(calls[[#This Row],[Date of Call]])&lt;=6,YEAR(calls[[#This Row],[Date of Call]]),YEAR(calls[[#This Row],[Date of Call]])+1)</f>
        <v>2024</v>
      </c>
      <c r="I856" t="str">
        <f>TEXT(calls[[#This Row],[Date of Call]],"DDDD")</f>
        <v>Thursday</v>
      </c>
      <c r="J856" t="str" cm="1">
        <f t="array" ref="J856">_xlfn.IFS(calls[[#This Row],[Duration]]&lt;=10,"Under 10 mins",calls[[#This Row],[Duration]]&lt;=30,"10 to 30 mins",calls[[#This Row],[Duration]]&lt;=60,"30 to 60 mins",calls[[#This Row],[Duration]]&lt;=120,"1 to 2 hours",TRUE,"More than 2 hours")</f>
        <v>1 to 2 hours</v>
      </c>
      <c r="K856">
        <f>ROUND(calls[[#This Row],[Satisfaction Rating]],0)</f>
        <v>4</v>
      </c>
    </row>
    <row r="857" spans="1:11" x14ac:dyDescent="0.3">
      <c r="A857" s="4" t="s">
        <v>885</v>
      </c>
      <c r="B857" s="4" t="s">
        <v>50</v>
      </c>
      <c r="C857" s="4">
        <v>126</v>
      </c>
      <c r="D857" s="5" t="s">
        <v>27</v>
      </c>
      <c r="E857" s="6">
        <v>45219</v>
      </c>
      <c r="F857" s="4">
        <v>80</v>
      </c>
      <c r="G857" s="4">
        <v>4.7</v>
      </c>
      <c r="H857" s="4">
        <f>IF(MONTH(calls[[#This Row],[Date of Call]])&lt;=6,YEAR(calls[[#This Row],[Date of Call]]),YEAR(calls[[#This Row],[Date of Call]])+1)</f>
        <v>2024</v>
      </c>
      <c r="I857" t="str">
        <f>TEXT(calls[[#This Row],[Date of Call]],"DDDD")</f>
        <v>Friday</v>
      </c>
      <c r="J857" t="str" cm="1">
        <f t="array" ref="J857">_xlfn.IFS(calls[[#This Row],[Duration]]&lt;=10,"Under 10 mins",calls[[#This Row],[Duration]]&lt;=30,"10 to 30 mins",calls[[#This Row],[Duration]]&lt;=60,"30 to 60 mins",calls[[#This Row],[Duration]]&lt;=120,"1 to 2 hours",TRUE,"More than 2 hours")</f>
        <v>More than 2 hours</v>
      </c>
      <c r="K857">
        <f>ROUND(calls[[#This Row],[Satisfaction Rating]],0)</f>
        <v>5</v>
      </c>
    </row>
    <row r="858" spans="1:11" x14ac:dyDescent="0.3">
      <c r="A858" s="1" t="s">
        <v>886</v>
      </c>
      <c r="B858" s="1" t="s">
        <v>36</v>
      </c>
      <c r="C858" s="1">
        <v>105</v>
      </c>
      <c r="D858" s="2" t="s">
        <v>22</v>
      </c>
      <c r="E858" s="3">
        <v>45219</v>
      </c>
      <c r="F858" s="1">
        <v>185</v>
      </c>
      <c r="G858" s="1">
        <v>3.5</v>
      </c>
      <c r="H858" s="4">
        <f>IF(MONTH(calls[[#This Row],[Date of Call]])&lt;=6,YEAR(calls[[#This Row],[Date of Call]]),YEAR(calls[[#This Row],[Date of Call]])+1)</f>
        <v>2024</v>
      </c>
      <c r="I858" t="str">
        <f>TEXT(calls[[#This Row],[Date of Call]],"DDDD")</f>
        <v>Friday</v>
      </c>
      <c r="J858" t="str" cm="1">
        <f t="array" ref="J858">_xlfn.IFS(calls[[#This Row],[Duration]]&lt;=10,"Under 10 mins",calls[[#This Row],[Duration]]&lt;=30,"10 to 30 mins",calls[[#This Row],[Duration]]&lt;=60,"30 to 60 mins",calls[[#This Row],[Duration]]&lt;=120,"1 to 2 hours",TRUE,"More than 2 hours")</f>
        <v>1 to 2 hours</v>
      </c>
      <c r="K858">
        <f>ROUND(calls[[#This Row],[Satisfaction Rating]],0)</f>
        <v>4</v>
      </c>
    </row>
    <row r="859" spans="1:11" x14ac:dyDescent="0.3">
      <c r="A859" s="4" t="s">
        <v>887</v>
      </c>
      <c r="B859" s="4" t="s">
        <v>21</v>
      </c>
      <c r="C859" s="4">
        <v>60</v>
      </c>
      <c r="D859" s="5" t="s">
        <v>12</v>
      </c>
      <c r="E859" s="6">
        <v>45220</v>
      </c>
      <c r="F859" s="4">
        <v>135</v>
      </c>
      <c r="G859" s="4">
        <v>3.9</v>
      </c>
      <c r="H859" s="4">
        <f>IF(MONTH(calls[[#This Row],[Date of Call]])&lt;=6,YEAR(calls[[#This Row],[Date of Call]]),YEAR(calls[[#This Row],[Date of Call]])+1)</f>
        <v>2024</v>
      </c>
      <c r="I859" t="str">
        <f>TEXT(calls[[#This Row],[Date of Call]],"DDDD")</f>
        <v>Saturday</v>
      </c>
      <c r="J859" t="str" cm="1">
        <f t="array" ref="J859">_xlfn.IFS(calls[[#This Row],[Duration]]&lt;=10,"Under 10 mins",calls[[#This Row],[Duration]]&lt;=30,"10 to 30 mins",calls[[#This Row],[Duration]]&lt;=60,"30 to 60 mins",calls[[#This Row],[Duration]]&lt;=120,"1 to 2 hours",TRUE,"More than 2 hours")</f>
        <v>30 to 60 mins</v>
      </c>
      <c r="K859">
        <f>ROUND(calls[[#This Row],[Satisfaction Rating]],0)</f>
        <v>4</v>
      </c>
    </row>
    <row r="860" spans="1:11" x14ac:dyDescent="0.3">
      <c r="A860" s="1" t="s">
        <v>888</v>
      </c>
      <c r="B860" s="1" t="s">
        <v>21</v>
      </c>
      <c r="C860" s="1">
        <v>72</v>
      </c>
      <c r="D860" s="2" t="s">
        <v>22</v>
      </c>
      <c r="E860" s="3">
        <v>45220</v>
      </c>
      <c r="F860" s="1">
        <v>20</v>
      </c>
      <c r="G860" s="1">
        <v>4.8</v>
      </c>
      <c r="H860" s="4">
        <f>IF(MONTH(calls[[#This Row],[Date of Call]])&lt;=6,YEAR(calls[[#This Row],[Date of Call]]),YEAR(calls[[#This Row],[Date of Call]])+1)</f>
        <v>2024</v>
      </c>
      <c r="I860" t="str">
        <f>TEXT(calls[[#This Row],[Date of Call]],"DDDD")</f>
        <v>Saturday</v>
      </c>
      <c r="J860" t="str" cm="1">
        <f t="array" ref="J860">_xlfn.IFS(calls[[#This Row],[Duration]]&lt;=10,"Under 10 mins",calls[[#This Row],[Duration]]&lt;=30,"10 to 30 mins",calls[[#This Row],[Duration]]&lt;=60,"30 to 60 mins",calls[[#This Row],[Duration]]&lt;=120,"1 to 2 hours",TRUE,"More than 2 hours")</f>
        <v>1 to 2 hours</v>
      </c>
      <c r="K860">
        <f>ROUND(calls[[#This Row],[Satisfaction Rating]],0)</f>
        <v>5</v>
      </c>
    </row>
    <row r="861" spans="1:11" x14ac:dyDescent="0.3">
      <c r="A861" s="4" t="s">
        <v>889</v>
      </c>
      <c r="B861" s="4" t="s">
        <v>53</v>
      </c>
      <c r="C861" s="4">
        <v>40</v>
      </c>
      <c r="D861" s="5" t="s">
        <v>22</v>
      </c>
      <c r="E861" s="6">
        <v>45220</v>
      </c>
      <c r="F861" s="4">
        <v>31</v>
      </c>
      <c r="G861" s="4">
        <v>4</v>
      </c>
      <c r="H861" s="4">
        <f>IF(MONTH(calls[[#This Row],[Date of Call]])&lt;=6,YEAR(calls[[#This Row],[Date of Call]]),YEAR(calls[[#This Row],[Date of Call]])+1)</f>
        <v>2024</v>
      </c>
      <c r="I861" t="str">
        <f>TEXT(calls[[#This Row],[Date of Call]],"DDDD")</f>
        <v>Saturday</v>
      </c>
      <c r="J861" t="str" cm="1">
        <f t="array" ref="J861">_xlfn.IFS(calls[[#This Row],[Duration]]&lt;=10,"Under 10 mins",calls[[#This Row],[Duration]]&lt;=30,"10 to 30 mins",calls[[#This Row],[Duration]]&lt;=60,"30 to 60 mins",calls[[#This Row],[Duration]]&lt;=120,"1 to 2 hours",TRUE,"More than 2 hours")</f>
        <v>30 to 60 mins</v>
      </c>
      <c r="K861">
        <f>ROUND(calls[[#This Row],[Satisfaction Rating]],0)</f>
        <v>4</v>
      </c>
    </row>
    <row r="862" spans="1:11" x14ac:dyDescent="0.3">
      <c r="A862" s="1" t="s">
        <v>890</v>
      </c>
      <c r="B862" s="1" t="s">
        <v>83</v>
      </c>
      <c r="C862" s="1">
        <v>54</v>
      </c>
      <c r="D862" s="2" t="s">
        <v>27</v>
      </c>
      <c r="E862" s="3">
        <v>45221</v>
      </c>
      <c r="F862" s="1">
        <v>120</v>
      </c>
      <c r="G862" s="1">
        <v>4.7</v>
      </c>
      <c r="H862" s="4">
        <f>IF(MONTH(calls[[#This Row],[Date of Call]])&lt;=6,YEAR(calls[[#This Row],[Date of Call]]),YEAR(calls[[#This Row],[Date of Call]])+1)</f>
        <v>2024</v>
      </c>
      <c r="I862" t="str">
        <f>TEXT(calls[[#This Row],[Date of Call]],"DDDD")</f>
        <v>Sunday</v>
      </c>
      <c r="J862" t="str" cm="1">
        <f t="array" ref="J862">_xlfn.IFS(calls[[#This Row],[Duration]]&lt;=10,"Under 10 mins",calls[[#This Row],[Duration]]&lt;=30,"10 to 30 mins",calls[[#This Row],[Duration]]&lt;=60,"30 to 60 mins",calls[[#This Row],[Duration]]&lt;=120,"1 to 2 hours",TRUE,"More than 2 hours")</f>
        <v>30 to 60 mins</v>
      </c>
      <c r="K862">
        <f>ROUND(calls[[#This Row],[Satisfaction Rating]],0)</f>
        <v>5</v>
      </c>
    </row>
    <row r="863" spans="1:11" x14ac:dyDescent="0.3">
      <c r="A863" s="4" t="s">
        <v>891</v>
      </c>
      <c r="B863" s="4" t="s">
        <v>14</v>
      </c>
      <c r="C863" s="4">
        <v>81</v>
      </c>
      <c r="D863" s="5" t="s">
        <v>17</v>
      </c>
      <c r="E863" s="6">
        <v>45221</v>
      </c>
      <c r="F863" s="4">
        <v>117</v>
      </c>
      <c r="G863" s="4">
        <v>3.6</v>
      </c>
      <c r="H863" s="4">
        <f>IF(MONTH(calls[[#This Row],[Date of Call]])&lt;=6,YEAR(calls[[#This Row],[Date of Call]]),YEAR(calls[[#This Row],[Date of Call]])+1)</f>
        <v>2024</v>
      </c>
      <c r="I863" t="str">
        <f>TEXT(calls[[#This Row],[Date of Call]],"DDDD")</f>
        <v>Sunday</v>
      </c>
      <c r="J863" t="str" cm="1">
        <f t="array" ref="J863">_xlfn.IFS(calls[[#This Row],[Duration]]&lt;=10,"Under 10 mins",calls[[#This Row],[Duration]]&lt;=30,"10 to 30 mins",calls[[#This Row],[Duration]]&lt;=60,"30 to 60 mins",calls[[#This Row],[Duration]]&lt;=120,"1 to 2 hours",TRUE,"More than 2 hours")</f>
        <v>1 to 2 hours</v>
      </c>
      <c r="K863">
        <f>ROUND(calls[[#This Row],[Satisfaction Rating]],0)</f>
        <v>4</v>
      </c>
    </row>
    <row r="864" spans="1:11" x14ac:dyDescent="0.3">
      <c r="A864" s="1" t="s">
        <v>892</v>
      </c>
      <c r="B864" s="1" t="s">
        <v>83</v>
      </c>
      <c r="C864" s="1">
        <v>76</v>
      </c>
      <c r="D864" s="2" t="s">
        <v>31</v>
      </c>
      <c r="E864" s="3">
        <v>45221</v>
      </c>
      <c r="F864" s="1">
        <v>80</v>
      </c>
      <c r="G864" s="1">
        <v>4.5</v>
      </c>
      <c r="H864" s="4">
        <f>IF(MONTH(calls[[#This Row],[Date of Call]])&lt;=6,YEAR(calls[[#This Row],[Date of Call]]),YEAR(calls[[#This Row],[Date of Call]])+1)</f>
        <v>2024</v>
      </c>
      <c r="I864" t="str">
        <f>TEXT(calls[[#This Row],[Date of Call]],"DDDD")</f>
        <v>Sunday</v>
      </c>
      <c r="J864" t="str" cm="1">
        <f t="array" ref="J864">_xlfn.IFS(calls[[#This Row],[Duration]]&lt;=10,"Under 10 mins",calls[[#This Row],[Duration]]&lt;=30,"10 to 30 mins",calls[[#This Row],[Duration]]&lt;=60,"30 to 60 mins",calls[[#This Row],[Duration]]&lt;=120,"1 to 2 hours",TRUE,"More than 2 hours")</f>
        <v>1 to 2 hours</v>
      </c>
      <c r="K864">
        <f>ROUND(calls[[#This Row],[Satisfaction Rating]],0)</f>
        <v>5</v>
      </c>
    </row>
    <row r="865" spans="1:11" x14ac:dyDescent="0.3">
      <c r="A865" s="4" t="s">
        <v>893</v>
      </c>
      <c r="B865" s="4" t="s">
        <v>83</v>
      </c>
      <c r="C865" s="4">
        <v>37</v>
      </c>
      <c r="D865" s="5" t="s">
        <v>12</v>
      </c>
      <c r="E865" s="6">
        <v>45222</v>
      </c>
      <c r="F865" s="4">
        <v>117</v>
      </c>
      <c r="G865" s="4">
        <v>4</v>
      </c>
      <c r="H865" s="4">
        <f>IF(MONTH(calls[[#This Row],[Date of Call]])&lt;=6,YEAR(calls[[#This Row],[Date of Call]]),YEAR(calls[[#This Row],[Date of Call]])+1)</f>
        <v>2024</v>
      </c>
      <c r="I865" t="str">
        <f>TEXT(calls[[#This Row],[Date of Call]],"DDDD")</f>
        <v>Monday</v>
      </c>
      <c r="J865" t="str" cm="1">
        <f t="array" ref="J865">_xlfn.IFS(calls[[#This Row],[Duration]]&lt;=10,"Under 10 mins",calls[[#This Row],[Duration]]&lt;=30,"10 to 30 mins",calls[[#This Row],[Duration]]&lt;=60,"30 to 60 mins",calls[[#This Row],[Duration]]&lt;=120,"1 to 2 hours",TRUE,"More than 2 hours")</f>
        <v>30 to 60 mins</v>
      </c>
      <c r="K865">
        <f>ROUND(calls[[#This Row],[Satisfaction Rating]],0)</f>
        <v>4</v>
      </c>
    </row>
    <row r="866" spans="1:11" x14ac:dyDescent="0.3">
      <c r="A866" s="1" t="s">
        <v>894</v>
      </c>
      <c r="B866" s="1" t="s">
        <v>36</v>
      </c>
      <c r="C866" s="1">
        <v>96</v>
      </c>
      <c r="D866" s="2" t="s">
        <v>27</v>
      </c>
      <c r="E866" s="3">
        <v>45222</v>
      </c>
      <c r="F866" s="1">
        <v>60</v>
      </c>
      <c r="G866" s="1">
        <v>4.5</v>
      </c>
      <c r="H866" s="4">
        <f>IF(MONTH(calls[[#This Row],[Date of Call]])&lt;=6,YEAR(calls[[#This Row],[Date of Call]]),YEAR(calls[[#This Row],[Date of Call]])+1)</f>
        <v>2024</v>
      </c>
      <c r="I866" t="str">
        <f>TEXT(calls[[#This Row],[Date of Call]],"DDDD")</f>
        <v>Monday</v>
      </c>
      <c r="J866" t="str" cm="1">
        <f t="array" ref="J866">_xlfn.IFS(calls[[#This Row],[Duration]]&lt;=10,"Under 10 mins",calls[[#This Row],[Duration]]&lt;=30,"10 to 30 mins",calls[[#This Row],[Duration]]&lt;=60,"30 to 60 mins",calls[[#This Row],[Duration]]&lt;=120,"1 to 2 hours",TRUE,"More than 2 hours")</f>
        <v>1 to 2 hours</v>
      </c>
      <c r="K866">
        <f>ROUND(calls[[#This Row],[Satisfaction Rating]],0)</f>
        <v>5</v>
      </c>
    </row>
    <row r="867" spans="1:11" x14ac:dyDescent="0.3">
      <c r="A867" s="4" t="s">
        <v>895</v>
      </c>
      <c r="B867" s="4" t="s">
        <v>21</v>
      </c>
      <c r="C867" s="4">
        <v>19</v>
      </c>
      <c r="D867" s="5" t="s">
        <v>31</v>
      </c>
      <c r="E867" s="6">
        <v>45223</v>
      </c>
      <c r="F867" s="4">
        <v>58</v>
      </c>
      <c r="G867" s="4">
        <v>3.9</v>
      </c>
      <c r="H867" s="4">
        <f>IF(MONTH(calls[[#This Row],[Date of Call]])&lt;=6,YEAR(calls[[#This Row],[Date of Call]]),YEAR(calls[[#This Row],[Date of Call]])+1)</f>
        <v>2024</v>
      </c>
      <c r="I867" t="str">
        <f>TEXT(calls[[#This Row],[Date of Call]],"DDDD")</f>
        <v>Tuesday</v>
      </c>
      <c r="J867" t="str" cm="1">
        <f t="array" ref="J867">_xlfn.IFS(calls[[#This Row],[Duration]]&lt;=10,"Under 10 mins",calls[[#This Row],[Duration]]&lt;=30,"10 to 30 mins",calls[[#This Row],[Duration]]&lt;=60,"30 to 60 mins",calls[[#This Row],[Duration]]&lt;=120,"1 to 2 hours",TRUE,"More than 2 hours")</f>
        <v>10 to 30 mins</v>
      </c>
      <c r="K867">
        <f>ROUND(calls[[#This Row],[Satisfaction Rating]],0)</f>
        <v>4</v>
      </c>
    </row>
    <row r="868" spans="1:11" x14ac:dyDescent="0.3">
      <c r="A868" s="1" t="s">
        <v>896</v>
      </c>
      <c r="B868" s="1" t="s">
        <v>53</v>
      </c>
      <c r="C868" s="1">
        <v>72</v>
      </c>
      <c r="D868" s="2" t="s">
        <v>12</v>
      </c>
      <c r="E868" s="3">
        <v>45223</v>
      </c>
      <c r="F868" s="1">
        <v>41</v>
      </c>
      <c r="G868" s="1">
        <v>4.3</v>
      </c>
      <c r="H868" s="4">
        <f>IF(MONTH(calls[[#This Row],[Date of Call]])&lt;=6,YEAR(calls[[#This Row],[Date of Call]]),YEAR(calls[[#This Row],[Date of Call]])+1)</f>
        <v>2024</v>
      </c>
      <c r="I868" t="str">
        <f>TEXT(calls[[#This Row],[Date of Call]],"DDDD")</f>
        <v>Tuesday</v>
      </c>
      <c r="J868" t="str" cm="1">
        <f t="array" ref="J868">_xlfn.IFS(calls[[#This Row],[Duration]]&lt;=10,"Under 10 mins",calls[[#This Row],[Duration]]&lt;=30,"10 to 30 mins",calls[[#This Row],[Duration]]&lt;=60,"30 to 60 mins",calls[[#This Row],[Duration]]&lt;=120,"1 to 2 hours",TRUE,"More than 2 hours")</f>
        <v>1 to 2 hours</v>
      </c>
      <c r="K868">
        <f>ROUND(calls[[#This Row],[Satisfaction Rating]],0)</f>
        <v>4</v>
      </c>
    </row>
    <row r="869" spans="1:11" x14ac:dyDescent="0.3">
      <c r="A869" s="4" t="s">
        <v>897</v>
      </c>
      <c r="B869" s="4" t="s">
        <v>19</v>
      </c>
      <c r="C869" s="4">
        <v>73</v>
      </c>
      <c r="D869" s="5" t="s">
        <v>17</v>
      </c>
      <c r="E869" s="6">
        <v>45223</v>
      </c>
      <c r="F869" s="4">
        <v>180</v>
      </c>
      <c r="G869" s="4">
        <v>3.6</v>
      </c>
      <c r="H869" s="4">
        <f>IF(MONTH(calls[[#This Row],[Date of Call]])&lt;=6,YEAR(calls[[#This Row],[Date of Call]]),YEAR(calls[[#This Row],[Date of Call]])+1)</f>
        <v>2024</v>
      </c>
      <c r="I869" t="str">
        <f>TEXT(calls[[#This Row],[Date of Call]],"DDDD")</f>
        <v>Tuesday</v>
      </c>
      <c r="J869" t="str" cm="1">
        <f t="array" ref="J869">_xlfn.IFS(calls[[#This Row],[Duration]]&lt;=10,"Under 10 mins",calls[[#This Row],[Duration]]&lt;=30,"10 to 30 mins",calls[[#This Row],[Duration]]&lt;=60,"30 to 60 mins",calls[[#This Row],[Duration]]&lt;=120,"1 to 2 hours",TRUE,"More than 2 hours")</f>
        <v>1 to 2 hours</v>
      </c>
      <c r="K869">
        <f>ROUND(calls[[#This Row],[Satisfaction Rating]],0)</f>
        <v>4</v>
      </c>
    </row>
    <row r="870" spans="1:11" x14ac:dyDescent="0.3">
      <c r="A870" s="1" t="s">
        <v>898</v>
      </c>
      <c r="B870" s="1" t="s">
        <v>63</v>
      </c>
      <c r="C870" s="1">
        <v>87</v>
      </c>
      <c r="D870" s="2" t="s">
        <v>17</v>
      </c>
      <c r="E870" s="3">
        <v>45223</v>
      </c>
      <c r="F870" s="1">
        <v>42</v>
      </c>
      <c r="G870" s="1">
        <v>3.6</v>
      </c>
      <c r="H870" s="4">
        <f>IF(MONTH(calls[[#This Row],[Date of Call]])&lt;=6,YEAR(calls[[#This Row],[Date of Call]]),YEAR(calls[[#This Row],[Date of Call]])+1)</f>
        <v>2024</v>
      </c>
      <c r="I870" t="str">
        <f>TEXT(calls[[#This Row],[Date of Call]],"DDDD")</f>
        <v>Tuesday</v>
      </c>
      <c r="J870" t="str" cm="1">
        <f t="array" ref="J870">_xlfn.IFS(calls[[#This Row],[Duration]]&lt;=10,"Under 10 mins",calls[[#This Row],[Duration]]&lt;=30,"10 to 30 mins",calls[[#This Row],[Duration]]&lt;=60,"30 to 60 mins",calls[[#This Row],[Duration]]&lt;=120,"1 to 2 hours",TRUE,"More than 2 hours")</f>
        <v>1 to 2 hours</v>
      </c>
      <c r="K870">
        <f>ROUND(calls[[#This Row],[Satisfaction Rating]],0)</f>
        <v>4</v>
      </c>
    </row>
    <row r="871" spans="1:11" x14ac:dyDescent="0.3">
      <c r="A871" s="4" t="s">
        <v>899</v>
      </c>
      <c r="B871" s="4" t="s">
        <v>63</v>
      </c>
      <c r="C871" s="4">
        <v>68</v>
      </c>
      <c r="D871" s="5" t="s">
        <v>17</v>
      </c>
      <c r="E871" s="6">
        <v>45224</v>
      </c>
      <c r="F871" s="4">
        <v>24</v>
      </c>
      <c r="G871" s="4">
        <v>4</v>
      </c>
      <c r="H871" s="4">
        <f>IF(MONTH(calls[[#This Row],[Date of Call]])&lt;=6,YEAR(calls[[#This Row],[Date of Call]]),YEAR(calls[[#This Row],[Date of Call]])+1)</f>
        <v>2024</v>
      </c>
      <c r="I871" t="str">
        <f>TEXT(calls[[#This Row],[Date of Call]],"DDDD")</f>
        <v>Wednesday</v>
      </c>
      <c r="J871" t="str" cm="1">
        <f t="array" ref="J871">_xlfn.IFS(calls[[#This Row],[Duration]]&lt;=10,"Under 10 mins",calls[[#This Row],[Duration]]&lt;=30,"10 to 30 mins",calls[[#This Row],[Duration]]&lt;=60,"30 to 60 mins",calls[[#This Row],[Duration]]&lt;=120,"1 to 2 hours",TRUE,"More than 2 hours")</f>
        <v>1 to 2 hours</v>
      </c>
      <c r="K871">
        <f>ROUND(calls[[#This Row],[Satisfaction Rating]],0)</f>
        <v>4</v>
      </c>
    </row>
    <row r="872" spans="1:11" x14ac:dyDescent="0.3">
      <c r="A872" s="1" t="s">
        <v>900</v>
      </c>
      <c r="B872" s="1" t="s">
        <v>53</v>
      </c>
      <c r="C872" s="1">
        <v>101</v>
      </c>
      <c r="D872" s="2" t="s">
        <v>17</v>
      </c>
      <c r="E872" s="3">
        <v>45224</v>
      </c>
      <c r="F872" s="1">
        <v>125</v>
      </c>
      <c r="G872" s="1">
        <v>4.2</v>
      </c>
      <c r="H872" s="4">
        <f>IF(MONTH(calls[[#This Row],[Date of Call]])&lt;=6,YEAR(calls[[#This Row],[Date of Call]]),YEAR(calls[[#This Row],[Date of Call]])+1)</f>
        <v>2024</v>
      </c>
      <c r="I872" t="str">
        <f>TEXT(calls[[#This Row],[Date of Call]],"DDDD")</f>
        <v>Wednesday</v>
      </c>
      <c r="J872" t="str" cm="1">
        <f t="array" ref="J872">_xlfn.IFS(calls[[#This Row],[Duration]]&lt;=10,"Under 10 mins",calls[[#This Row],[Duration]]&lt;=30,"10 to 30 mins",calls[[#This Row],[Duration]]&lt;=60,"30 to 60 mins",calls[[#This Row],[Duration]]&lt;=120,"1 to 2 hours",TRUE,"More than 2 hours")</f>
        <v>1 to 2 hours</v>
      </c>
      <c r="K872">
        <f>ROUND(calls[[#This Row],[Satisfaction Rating]],0)</f>
        <v>4</v>
      </c>
    </row>
    <row r="873" spans="1:11" x14ac:dyDescent="0.3">
      <c r="A873" s="4" t="s">
        <v>901</v>
      </c>
      <c r="B873" s="4" t="s">
        <v>53</v>
      </c>
      <c r="C873" s="4">
        <v>107</v>
      </c>
      <c r="D873" s="5" t="s">
        <v>12</v>
      </c>
      <c r="E873" s="6">
        <v>45225</v>
      </c>
      <c r="F873" s="4">
        <v>78</v>
      </c>
      <c r="G873" s="4">
        <v>4.3</v>
      </c>
      <c r="H873" s="4">
        <f>IF(MONTH(calls[[#This Row],[Date of Call]])&lt;=6,YEAR(calls[[#This Row],[Date of Call]]),YEAR(calls[[#This Row],[Date of Call]])+1)</f>
        <v>2024</v>
      </c>
      <c r="I873" t="str">
        <f>TEXT(calls[[#This Row],[Date of Call]],"DDDD")</f>
        <v>Thursday</v>
      </c>
      <c r="J873" t="str" cm="1">
        <f t="array" ref="J873">_xlfn.IFS(calls[[#This Row],[Duration]]&lt;=10,"Under 10 mins",calls[[#This Row],[Duration]]&lt;=30,"10 to 30 mins",calls[[#This Row],[Duration]]&lt;=60,"30 to 60 mins",calls[[#This Row],[Duration]]&lt;=120,"1 to 2 hours",TRUE,"More than 2 hours")</f>
        <v>1 to 2 hours</v>
      </c>
      <c r="K873">
        <f>ROUND(calls[[#This Row],[Satisfaction Rating]],0)</f>
        <v>4</v>
      </c>
    </row>
    <row r="874" spans="1:11" x14ac:dyDescent="0.3">
      <c r="A874" s="1" t="s">
        <v>902</v>
      </c>
      <c r="B874" s="1" t="s">
        <v>42</v>
      </c>
      <c r="C874" s="1">
        <v>109</v>
      </c>
      <c r="D874" s="2" t="s">
        <v>22</v>
      </c>
      <c r="E874" s="3">
        <v>45225</v>
      </c>
      <c r="F874" s="1">
        <v>180</v>
      </c>
      <c r="G874" s="1">
        <v>3.8</v>
      </c>
      <c r="H874" s="4">
        <f>IF(MONTH(calls[[#This Row],[Date of Call]])&lt;=6,YEAR(calls[[#This Row],[Date of Call]]),YEAR(calls[[#This Row],[Date of Call]])+1)</f>
        <v>2024</v>
      </c>
      <c r="I874" t="str">
        <f>TEXT(calls[[#This Row],[Date of Call]],"DDDD")</f>
        <v>Thursday</v>
      </c>
      <c r="J874" t="str" cm="1">
        <f t="array" ref="J874">_xlfn.IFS(calls[[#This Row],[Duration]]&lt;=10,"Under 10 mins",calls[[#This Row],[Duration]]&lt;=30,"10 to 30 mins",calls[[#This Row],[Duration]]&lt;=60,"30 to 60 mins",calls[[#This Row],[Duration]]&lt;=120,"1 to 2 hours",TRUE,"More than 2 hours")</f>
        <v>1 to 2 hours</v>
      </c>
      <c r="K874">
        <f>ROUND(calls[[#This Row],[Satisfaction Rating]],0)</f>
        <v>4</v>
      </c>
    </row>
    <row r="875" spans="1:11" x14ac:dyDescent="0.3">
      <c r="A875" s="4" t="s">
        <v>903</v>
      </c>
      <c r="B875" s="4" t="s">
        <v>34</v>
      </c>
      <c r="C875" s="4">
        <v>171</v>
      </c>
      <c r="D875" s="5" t="s">
        <v>12</v>
      </c>
      <c r="E875" s="6">
        <v>45225</v>
      </c>
      <c r="F875" s="4">
        <v>84</v>
      </c>
      <c r="G875" s="4">
        <v>4.4000000000000004</v>
      </c>
      <c r="H875" s="4">
        <f>IF(MONTH(calls[[#This Row],[Date of Call]])&lt;=6,YEAR(calls[[#This Row],[Date of Call]]),YEAR(calls[[#This Row],[Date of Call]])+1)</f>
        <v>2024</v>
      </c>
      <c r="I875" t="str">
        <f>TEXT(calls[[#This Row],[Date of Call]],"DDDD")</f>
        <v>Thursday</v>
      </c>
      <c r="J875" t="str" cm="1">
        <f t="array" ref="J875">_xlfn.IFS(calls[[#This Row],[Duration]]&lt;=10,"Under 10 mins",calls[[#This Row],[Duration]]&lt;=30,"10 to 30 mins",calls[[#This Row],[Duration]]&lt;=60,"30 to 60 mins",calls[[#This Row],[Duration]]&lt;=120,"1 to 2 hours",TRUE,"More than 2 hours")</f>
        <v>More than 2 hours</v>
      </c>
      <c r="K875">
        <f>ROUND(calls[[#This Row],[Satisfaction Rating]],0)</f>
        <v>4</v>
      </c>
    </row>
    <row r="876" spans="1:11" x14ac:dyDescent="0.3">
      <c r="A876" s="1" t="s">
        <v>904</v>
      </c>
      <c r="B876" s="1" t="s">
        <v>21</v>
      </c>
      <c r="C876" s="1">
        <v>21</v>
      </c>
      <c r="D876" s="2" t="s">
        <v>12</v>
      </c>
      <c r="E876" s="3">
        <v>45225</v>
      </c>
      <c r="F876" s="1">
        <v>26</v>
      </c>
      <c r="G876" s="1">
        <v>4.7</v>
      </c>
      <c r="H876" s="4">
        <f>IF(MONTH(calls[[#This Row],[Date of Call]])&lt;=6,YEAR(calls[[#This Row],[Date of Call]]),YEAR(calls[[#This Row],[Date of Call]])+1)</f>
        <v>2024</v>
      </c>
      <c r="I876" t="str">
        <f>TEXT(calls[[#This Row],[Date of Call]],"DDDD")</f>
        <v>Thursday</v>
      </c>
      <c r="J876" t="str" cm="1">
        <f t="array" ref="J876">_xlfn.IFS(calls[[#This Row],[Duration]]&lt;=10,"Under 10 mins",calls[[#This Row],[Duration]]&lt;=30,"10 to 30 mins",calls[[#This Row],[Duration]]&lt;=60,"30 to 60 mins",calls[[#This Row],[Duration]]&lt;=120,"1 to 2 hours",TRUE,"More than 2 hours")</f>
        <v>10 to 30 mins</v>
      </c>
      <c r="K876">
        <f>ROUND(calls[[#This Row],[Satisfaction Rating]],0)</f>
        <v>5</v>
      </c>
    </row>
    <row r="877" spans="1:11" x14ac:dyDescent="0.3">
      <c r="A877" s="4" t="s">
        <v>905</v>
      </c>
      <c r="B877" s="4" t="s">
        <v>14</v>
      </c>
      <c r="C877" s="4">
        <v>94</v>
      </c>
      <c r="D877" s="5" t="s">
        <v>12</v>
      </c>
      <c r="E877" s="6">
        <v>45226</v>
      </c>
      <c r="F877" s="4">
        <v>140</v>
      </c>
      <c r="G877" s="4">
        <v>3.6</v>
      </c>
      <c r="H877" s="4">
        <f>IF(MONTH(calls[[#This Row],[Date of Call]])&lt;=6,YEAR(calls[[#This Row],[Date of Call]]),YEAR(calls[[#This Row],[Date of Call]])+1)</f>
        <v>2024</v>
      </c>
      <c r="I877" t="str">
        <f>TEXT(calls[[#This Row],[Date of Call]],"DDDD")</f>
        <v>Friday</v>
      </c>
      <c r="J877" t="str" cm="1">
        <f t="array" ref="J877">_xlfn.IFS(calls[[#This Row],[Duration]]&lt;=10,"Under 10 mins",calls[[#This Row],[Duration]]&lt;=30,"10 to 30 mins",calls[[#This Row],[Duration]]&lt;=60,"30 to 60 mins",calls[[#This Row],[Duration]]&lt;=120,"1 to 2 hours",TRUE,"More than 2 hours")</f>
        <v>1 to 2 hours</v>
      </c>
      <c r="K877">
        <f>ROUND(calls[[#This Row],[Satisfaction Rating]],0)</f>
        <v>4</v>
      </c>
    </row>
    <row r="878" spans="1:11" x14ac:dyDescent="0.3">
      <c r="A878" s="1" t="s">
        <v>906</v>
      </c>
      <c r="B878" s="1" t="s">
        <v>19</v>
      </c>
      <c r="C878" s="1">
        <v>97</v>
      </c>
      <c r="D878" s="2" t="s">
        <v>22</v>
      </c>
      <c r="E878" s="3">
        <v>45226</v>
      </c>
      <c r="F878" s="1">
        <v>31</v>
      </c>
      <c r="G878" s="1">
        <v>2.2000000000000002</v>
      </c>
      <c r="H878" s="4">
        <f>IF(MONTH(calls[[#This Row],[Date of Call]])&lt;=6,YEAR(calls[[#This Row],[Date of Call]]),YEAR(calls[[#This Row],[Date of Call]])+1)</f>
        <v>2024</v>
      </c>
      <c r="I878" t="str">
        <f>TEXT(calls[[#This Row],[Date of Call]],"DDDD")</f>
        <v>Friday</v>
      </c>
      <c r="J878" t="str" cm="1">
        <f t="array" ref="J878">_xlfn.IFS(calls[[#This Row],[Duration]]&lt;=10,"Under 10 mins",calls[[#This Row],[Duration]]&lt;=30,"10 to 30 mins",calls[[#This Row],[Duration]]&lt;=60,"30 to 60 mins",calls[[#This Row],[Duration]]&lt;=120,"1 to 2 hours",TRUE,"More than 2 hours")</f>
        <v>1 to 2 hours</v>
      </c>
      <c r="K878">
        <f>ROUND(calls[[#This Row],[Satisfaction Rating]],0)</f>
        <v>2</v>
      </c>
    </row>
    <row r="879" spans="1:11" x14ac:dyDescent="0.3">
      <c r="A879" s="4" t="s">
        <v>907</v>
      </c>
      <c r="B879" s="4" t="s">
        <v>36</v>
      </c>
      <c r="C879" s="4">
        <v>72</v>
      </c>
      <c r="D879" s="5" t="s">
        <v>22</v>
      </c>
      <c r="E879" s="6">
        <v>45226</v>
      </c>
      <c r="F879" s="4">
        <v>108</v>
      </c>
      <c r="G879" s="4">
        <v>4.8</v>
      </c>
      <c r="H879" s="4">
        <f>IF(MONTH(calls[[#This Row],[Date of Call]])&lt;=6,YEAR(calls[[#This Row],[Date of Call]]),YEAR(calls[[#This Row],[Date of Call]])+1)</f>
        <v>2024</v>
      </c>
      <c r="I879" t="str">
        <f>TEXT(calls[[#This Row],[Date of Call]],"DDDD")</f>
        <v>Friday</v>
      </c>
      <c r="J879" t="str" cm="1">
        <f t="array" ref="J879">_xlfn.IFS(calls[[#This Row],[Duration]]&lt;=10,"Under 10 mins",calls[[#This Row],[Duration]]&lt;=30,"10 to 30 mins",calls[[#This Row],[Duration]]&lt;=60,"30 to 60 mins",calls[[#This Row],[Duration]]&lt;=120,"1 to 2 hours",TRUE,"More than 2 hours")</f>
        <v>1 to 2 hours</v>
      </c>
      <c r="K879">
        <f>ROUND(calls[[#This Row],[Satisfaction Rating]],0)</f>
        <v>5</v>
      </c>
    </row>
    <row r="880" spans="1:11" x14ac:dyDescent="0.3">
      <c r="A880" s="1" t="s">
        <v>908</v>
      </c>
      <c r="B880" s="1" t="s">
        <v>34</v>
      </c>
      <c r="C880" s="1">
        <v>143</v>
      </c>
      <c r="D880" s="2" t="s">
        <v>27</v>
      </c>
      <c r="E880" s="3">
        <v>45227</v>
      </c>
      <c r="F880" s="1">
        <v>58</v>
      </c>
      <c r="G880" s="1">
        <v>4.3</v>
      </c>
      <c r="H880" s="4">
        <f>IF(MONTH(calls[[#This Row],[Date of Call]])&lt;=6,YEAR(calls[[#This Row],[Date of Call]]),YEAR(calls[[#This Row],[Date of Call]])+1)</f>
        <v>2024</v>
      </c>
      <c r="I880" t="str">
        <f>TEXT(calls[[#This Row],[Date of Call]],"DDDD")</f>
        <v>Saturday</v>
      </c>
      <c r="J880" t="str" cm="1">
        <f t="array" ref="J880">_xlfn.IFS(calls[[#This Row],[Duration]]&lt;=10,"Under 10 mins",calls[[#This Row],[Duration]]&lt;=30,"10 to 30 mins",calls[[#This Row],[Duration]]&lt;=60,"30 to 60 mins",calls[[#This Row],[Duration]]&lt;=120,"1 to 2 hours",TRUE,"More than 2 hours")</f>
        <v>More than 2 hours</v>
      </c>
      <c r="K880">
        <f>ROUND(calls[[#This Row],[Satisfaction Rating]],0)</f>
        <v>4</v>
      </c>
    </row>
    <row r="881" spans="1:11" x14ac:dyDescent="0.3">
      <c r="A881" s="4" t="s">
        <v>909</v>
      </c>
      <c r="B881" s="4" t="s">
        <v>34</v>
      </c>
      <c r="C881" s="4">
        <v>64</v>
      </c>
      <c r="D881" s="5" t="s">
        <v>22</v>
      </c>
      <c r="E881" s="6">
        <v>45227</v>
      </c>
      <c r="F881" s="4">
        <v>185</v>
      </c>
      <c r="G881" s="4">
        <v>2.2000000000000002</v>
      </c>
      <c r="H881" s="4">
        <f>IF(MONTH(calls[[#This Row],[Date of Call]])&lt;=6,YEAR(calls[[#This Row],[Date of Call]]),YEAR(calls[[#This Row],[Date of Call]])+1)</f>
        <v>2024</v>
      </c>
      <c r="I881" t="str">
        <f>TEXT(calls[[#This Row],[Date of Call]],"DDDD")</f>
        <v>Saturday</v>
      </c>
      <c r="J881" t="str" cm="1">
        <f t="array" ref="J881">_xlfn.IFS(calls[[#This Row],[Duration]]&lt;=10,"Under 10 mins",calls[[#This Row],[Duration]]&lt;=30,"10 to 30 mins",calls[[#This Row],[Duration]]&lt;=60,"30 to 60 mins",calls[[#This Row],[Duration]]&lt;=120,"1 to 2 hours",TRUE,"More than 2 hours")</f>
        <v>1 to 2 hours</v>
      </c>
      <c r="K881">
        <f>ROUND(calls[[#This Row],[Satisfaction Rating]],0)</f>
        <v>2</v>
      </c>
    </row>
    <row r="882" spans="1:11" x14ac:dyDescent="0.3">
      <c r="A882" s="1" t="s">
        <v>910</v>
      </c>
      <c r="B882" s="1" t="s">
        <v>34</v>
      </c>
      <c r="C882" s="1">
        <v>69</v>
      </c>
      <c r="D882" s="2" t="s">
        <v>22</v>
      </c>
      <c r="E882" s="3">
        <v>45227</v>
      </c>
      <c r="F882" s="1">
        <v>40</v>
      </c>
      <c r="G882" s="1">
        <v>4.8</v>
      </c>
      <c r="H882" s="4">
        <f>IF(MONTH(calls[[#This Row],[Date of Call]])&lt;=6,YEAR(calls[[#This Row],[Date of Call]]),YEAR(calls[[#This Row],[Date of Call]])+1)</f>
        <v>2024</v>
      </c>
      <c r="I882" t="str">
        <f>TEXT(calls[[#This Row],[Date of Call]],"DDDD")</f>
        <v>Saturday</v>
      </c>
      <c r="J882" t="str" cm="1">
        <f t="array" ref="J882">_xlfn.IFS(calls[[#This Row],[Duration]]&lt;=10,"Under 10 mins",calls[[#This Row],[Duration]]&lt;=30,"10 to 30 mins",calls[[#This Row],[Duration]]&lt;=60,"30 to 60 mins",calls[[#This Row],[Duration]]&lt;=120,"1 to 2 hours",TRUE,"More than 2 hours")</f>
        <v>1 to 2 hours</v>
      </c>
      <c r="K882">
        <f>ROUND(calls[[#This Row],[Satisfaction Rating]],0)</f>
        <v>5</v>
      </c>
    </row>
    <row r="883" spans="1:11" x14ac:dyDescent="0.3">
      <c r="A883" s="4" t="s">
        <v>911</v>
      </c>
      <c r="B883" s="4" t="s">
        <v>34</v>
      </c>
      <c r="C883" s="4">
        <v>18</v>
      </c>
      <c r="D883" s="5" t="s">
        <v>31</v>
      </c>
      <c r="E883" s="6">
        <v>45227</v>
      </c>
      <c r="F883" s="4">
        <v>225</v>
      </c>
      <c r="G883" s="4">
        <v>2.6</v>
      </c>
      <c r="H883" s="4">
        <f>IF(MONTH(calls[[#This Row],[Date of Call]])&lt;=6,YEAR(calls[[#This Row],[Date of Call]]),YEAR(calls[[#This Row],[Date of Call]])+1)</f>
        <v>2024</v>
      </c>
      <c r="I883" t="str">
        <f>TEXT(calls[[#This Row],[Date of Call]],"DDDD")</f>
        <v>Saturday</v>
      </c>
      <c r="J883" t="str" cm="1">
        <f t="array" ref="J883">_xlfn.IFS(calls[[#This Row],[Duration]]&lt;=10,"Under 10 mins",calls[[#This Row],[Duration]]&lt;=30,"10 to 30 mins",calls[[#This Row],[Duration]]&lt;=60,"30 to 60 mins",calls[[#This Row],[Duration]]&lt;=120,"1 to 2 hours",TRUE,"More than 2 hours")</f>
        <v>10 to 30 mins</v>
      </c>
      <c r="K883">
        <f>ROUND(calls[[#This Row],[Satisfaction Rating]],0)</f>
        <v>3</v>
      </c>
    </row>
    <row r="884" spans="1:11" x14ac:dyDescent="0.3">
      <c r="A884" s="1" t="s">
        <v>912</v>
      </c>
      <c r="B884" s="1" t="s">
        <v>19</v>
      </c>
      <c r="C884" s="1">
        <v>100</v>
      </c>
      <c r="D884" s="2" t="s">
        <v>27</v>
      </c>
      <c r="E884" s="3">
        <v>45227</v>
      </c>
      <c r="F884" s="1">
        <v>150</v>
      </c>
      <c r="G884" s="1">
        <v>2.6</v>
      </c>
      <c r="H884" s="4">
        <f>IF(MONTH(calls[[#This Row],[Date of Call]])&lt;=6,YEAR(calls[[#This Row],[Date of Call]]),YEAR(calls[[#This Row],[Date of Call]])+1)</f>
        <v>2024</v>
      </c>
      <c r="I884" t="str">
        <f>TEXT(calls[[#This Row],[Date of Call]],"DDDD")</f>
        <v>Saturday</v>
      </c>
      <c r="J884" t="str" cm="1">
        <f t="array" ref="J884">_xlfn.IFS(calls[[#This Row],[Duration]]&lt;=10,"Under 10 mins",calls[[#This Row],[Duration]]&lt;=30,"10 to 30 mins",calls[[#This Row],[Duration]]&lt;=60,"30 to 60 mins",calls[[#This Row],[Duration]]&lt;=120,"1 to 2 hours",TRUE,"More than 2 hours")</f>
        <v>1 to 2 hours</v>
      </c>
      <c r="K884">
        <f>ROUND(calls[[#This Row],[Satisfaction Rating]],0)</f>
        <v>3</v>
      </c>
    </row>
    <row r="885" spans="1:11" x14ac:dyDescent="0.3">
      <c r="A885" s="4" t="s">
        <v>913</v>
      </c>
      <c r="B885" s="4" t="s">
        <v>30</v>
      </c>
      <c r="C885" s="4">
        <v>110</v>
      </c>
      <c r="D885" s="5" t="s">
        <v>17</v>
      </c>
      <c r="E885" s="6">
        <v>45228</v>
      </c>
      <c r="F885" s="4">
        <v>88</v>
      </c>
      <c r="G885" s="4">
        <v>3.4</v>
      </c>
      <c r="H885" s="4">
        <f>IF(MONTH(calls[[#This Row],[Date of Call]])&lt;=6,YEAR(calls[[#This Row],[Date of Call]]),YEAR(calls[[#This Row],[Date of Call]])+1)</f>
        <v>2024</v>
      </c>
      <c r="I885" t="str">
        <f>TEXT(calls[[#This Row],[Date of Call]],"DDDD")</f>
        <v>Sunday</v>
      </c>
      <c r="J885" t="str" cm="1">
        <f t="array" ref="J885">_xlfn.IFS(calls[[#This Row],[Duration]]&lt;=10,"Under 10 mins",calls[[#This Row],[Duration]]&lt;=30,"10 to 30 mins",calls[[#This Row],[Duration]]&lt;=60,"30 to 60 mins",calls[[#This Row],[Duration]]&lt;=120,"1 to 2 hours",TRUE,"More than 2 hours")</f>
        <v>1 to 2 hours</v>
      </c>
      <c r="K885">
        <f>ROUND(calls[[#This Row],[Satisfaction Rating]],0)</f>
        <v>3</v>
      </c>
    </row>
    <row r="886" spans="1:11" x14ac:dyDescent="0.3">
      <c r="A886" s="1" t="s">
        <v>914</v>
      </c>
      <c r="B886" s="1" t="s">
        <v>45</v>
      </c>
      <c r="C886" s="1">
        <v>41</v>
      </c>
      <c r="D886" s="2" t="s">
        <v>12</v>
      </c>
      <c r="E886" s="3">
        <v>45228</v>
      </c>
      <c r="F886" s="1">
        <v>140</v>
      </c>
      <c r="G886" s="1">
        <v>3.7</v>
      </c>
      <c r="H886" s="4">
        <f>IF(MONTH(calls[[#This Row],[Date of Call]])&lt;=6,YEAR(calls[[#This Row],[Date of Call]]),YEAR(calls[[#This Row],[Date of Call]])+1)</f>
        <v>2024</v>
      </c>
      <c r="I886" t="str">
        <f>TEXT(calls[[#This Row],[Date of Call]],"DDDD")</f>
        <v>Sunday</v>
      </c>
      <c r="J886" t="str" cm="1">
        <f t="array" ref="J886">_xlfn.IFS(calls[[#This Row],[Duration]]&lt;=10,"Under 10 mins",calls[[#This Row],[Duration]]&lt;=30,"10 to 30 mins",calls[[#This Row],[Duration]]&lt;=60,"30 to 60 mins",calls[[#This Row],[Duration]]&lt;=120,"1 to 2 hours",TRUE,"More than 2 hours")</f>
        <v>30 to 60 mins</v>
      </c>
      <c r="K886">
        <f>ROUND(calls[[#This Row],[Satisfaction Rating]],0)</f>
        <v>4</v>
      </c>
    </row>
    <row r="887" spans="1:11" x14ac:dyDescent="0.3">
      <c r="A887" s="4" t="s">
        <v>915</v>
      </c>
      <c r="B887" s="4" t="s">
        <v>30</v>
      </c>
      <c r="C887" s="4">
        <v>147</v>
      </c>
      <c r="D887" s="5" t="s">
        <v>17</v>
      </c>
      <c r="E887" s="6">
        <v>45228</v>
      </c>
      <c r="F887" s="4">
        <v>68</v>
      </c>
      <c r="G887" s="4">
        <v>2.1</v>
      </c>
      <c r="H887" s="4">
        <f>IF(MONTH(calls[[#This Row],[Date of Call]])&lt;=6,YEAR(calls[[#This Row],[Date of Call]]),YEAR(calls[[#This Row],[Date of Call]])+1)</f>
        <v>2024</v>
      </c>
      <c r="I887" t="str">
        <f>TEXT(calls[[#This Row],[Date of Call]],"DDDD")</f>
        <v>Sunday</v>
      </c>
      <c r="J887" t="str" cm="1">
        <f t="array" ref="J887">_xlfn.IFS(calls[[#This Row],[Duration]]&lt;=10,"Under 10 mins",calls[[#This Row],[Duration]]&lt;=30,"10 to 30 mins",calls[[#This Row],[Duration]]&lt;=60,"30 to 60 mins",calls[[#This Row],[Duration]]&lt;=120,"1 to 2 hours",TRUE,"More than 2 hours")</f>
        <v>More than 2 hours</v>
      </c>
      <c r="K887">
        <f>ROUND(calls[[#This Row],[Satisfaction Rating]],0)</f>
        <v>2</v>
      </c>
    </row>
    <row r="888" spans="1:11" x14ac:dyDescent="0.3">
      <c r="A888" s="1" t="s">
        <v>916</v>
      </c>
      <c r="B888" s="1" t="s">
        <v>14</v>
      </c>
      <c r="C888" s="1">
        <v>31</v>
      </c>
      <c r="D888" s="2" t="s">
        <v>31</v>
      </c>
      <c r="E888" s="3">
        <v>45229</v>
      </c>
      <c r="F888" s="1">
        <v>105</v>
      </c>
      <c r="G888" s="1">
        <v>3.6</v>
      </c>
      <c r="H888" s="4">
        <f>IF(MONTH(calls[[#This Row],[Date of Call]])&lt;=6,YEAR(calls[[#This Row],[Date of Call]]),YEAR(calls[[#This Row],[Date of Call]])+1)</f>
        <v>2024</v>
      </c>
      <c r="I888" t="str">
        <f>TEXT(calls[[#This Row],[Date of Call]],"DDDD")</f>
        <v>Monday</v>
      </c>
      <c r="J888" t="str" cm="1">
        <f t="array" ref="J888">_xlfn.IFS(calls[[#This Row],[Duration]]&lt;=10,"Under 10 mins",calls[[#This Row],[Duration]]&lt;=30,"10 to 30 mins",calls[[#This Row],[Duration]]&lt;=60,"30 to 60 mins",calls[[#This Row],[Duration]]&lt;=120,"1 to 2 hours",TRUE,"More than 2 hours")</f>
        <v>30 to 60 mins</v>
      </c>
      <c r="K888">
        <f>ROUND(calls[[#This Row],[Satisfaction Rating]],0)</f>
        <v>4</v>
      </c>
    </row>
    <row r="889" spans="1:11" x14ac:dyDescent="0.3">
      <c r="A889" s="4" t="s">
        <v>917</v>
      </c>
      <c r="B889" s="4" t="s">
        <v>63</v>
      </c>
      <c r="C889" s="4">
        <v>142</v>
      </c>
      <c r="D889" s="5" t="s">
        <v>12</v>
      </c>
      <c r="E889" s="6">
        <v>45229</v>
      </c>
      <c r="F889" s="4">
        <v>40</v>
      </c>
      <c r="G889" s="4">
        <v>3.8</v>
      </c>
      <c r="H889" s="4">
        <f>IF(MONTH(calls[[#This Row],[Date of Call]])&lt;=6,YEAR(calls[[#This Row],[Date of Call]]),YEAR(calls[[#This Row],[Date of Call]])+1)</f>
        <v>2024</v>
      </c>
      <c r="I889" t="str">
        <f>TEXT(calls[[#This Row],[Date of Call]],"DDDD")</f>
        <v>Monday</v>
      </c>
      <c r="J889" t="str" cm="1">
        <f t="array" ref="J889">_xlfn.IFS(calls[[#This Row],[Duration]]&lt;=10,"Under 10 mins",calls[[#This Row],[Duration]]&lt;=30,"10 to 30 mins",calls[[#This Row],[Duration]]&lt;=60,"30 to 60 mins",calls[[#This Row],[Duration]]&lt;=120,"1 to 2 hours",TRUE,"More than 2 hours")</f>
        <v>More than 2 hours</v>
      </c>
      <c r="K889">
        <f>ROUND(calls[[#This Row],[Satisfaction Rating]],0)</f>
        <v>4</v>
      </c>
    </row>
    <row r="890" spans="1:11" x14ac:dyDescent="0.3">
      <c r="A890" s="1" t="s">
        <v>918</v>
      </c>
      <c r="B890" s="1" t="s">
        <v>42</v>
      </c>
      <c r="C890" s="1">
        <v>61</v>
      </c>
      <c r="D890" s="2" t="s">
        <v>12</v>
      </c>
      <c r="E890" s="3">
        <v>45229</v>
      </c>
      <c r="F890" s="1">
        <v>82</v>
      </c>
      <c r="G890" s="1">
        <v>3.1</v>
      </c>
      <c r="H890" s="4">
        <f>IF(MONTH(calls[[#This Row],[Date of Call]])&lt;=6,YEAR(calls[[#This Row],[Date of Call]]),YEAR(calls[[#This Row],[Date of Call]])+1)</f>
        <v>2024</v>
      </c>
      <c r="I890" t="str">
        <f>TEXT(calls[[#This Row],[Date of Call]],"DDDD")</f>
        <v>Monday</v>
      </c>
      <c r="J890" t="str" cm="1">
        <f t="array" ref="J890">_xlfn.IFS(calls[[#This Row],[Duration]]&lt;=10,"Under 10 mins",calls[[#This Row],[Duration]]&lt;=30,"10 to 30 mins",calls[[#This Row],[Duration]]&lt;=60,"30 to 60 mins",calls[[#This Row],[Duration]]&lt;=120,"1 to 2 hours",TRUE,"More than 2 hours")</f>
        <v>1 to 2 hours</v>
      </c>
      <c r="K890">
        <f>ROUND(calls[[#This Row],[Satisfaction Rating]],0)</f>
        <v>3</v>
      </c>
    </row>
    <row r="891" spans="1:11" x14ac:dyDescent="0.3">
      <c r="A891" s="4" t="s">
        <v>919</v>
      </c>
      <c r="B891" s="4" t="s">
        <v>11</v>
      </c>
      <c r="C891" s="4">
        <v>86</v>
      </c>
      <c r="D891" s="5" t="s">
        <v>31</v>
      </c>
      <c r="E891" s="6">
        <v>45230</v>
      </c>
      <c r="F891" s="4">
        <v>90</v>
      </c>
      <c r="G891" s="4">
        <v>4.4000000000000004</v>
      </c>
      <c r="H891" s="4">
        <f>IF(MONTH(calls[[#This Row],[Date of Call]])&lt;=6,YEAR(calls[[#This Row],[Date of Call]]),YEAR(calls[[#This Row],[Date of Call]])+1)</f>
        <v>2024</v>
      </c>
      <c r="I891" t="str">
        <f>TEXT(calls[[#This Row],[Date of Call]],"DDDD")</f>
        <v>Tuesday</v>
      </c>
      <c r="J891" t="str" cm="1">
        <f t="array" ref="J891">_xlfn.IFS(calls[[#This Row],[Duration]]&lt;=10,"Under 10 mins",calls[[#This Row],[Duration]]&lt;=30,"10 to 30 mins",calls[[#This Row],[Duration]]&lt;=60,"30 to 60 mins",calls[[#This Row],[Duration]]&lt;=120,"1 to 2 hours",TRUE,"More than 2 hours")</f>
        <v>1 to 2 hours</v>
      </c>
      <c r="K891">
        <f>ROUND(calls[[#This Row],[Satisfaction Rating]],0)</f>
        <v>4</v>
      </c>
    </row>
    <row r="892" spans="1:11" x14ac:dyDescent="0.3">
      <c r="A892" s="1" t="s">
        <v>920</v>
      </c>
      <c r="B892" s="1" t="s">
        <v>16</v>
      </c>
      <c r="C892" s="1">
        <v>165</v>
      </c>
      <c r="D892" s="2" t="s">
        <v>27</v>
      </c>
      <c r="E892" s="3">
        <v>45231</v>
      </c>
      <c r="F892" s="1">
        <v>66</v>
      </c>
      <c r="G892" s="1">
        <v>4.8</v>
      </c>
      <c r="H892" s="4">
        <f>IF(MONTH(calls[[#This Row],[Date of Call]])&lt;=6,YEAR(calls[[#This Row],[Date of Call]]),YEAR(calls[[#This Row],[Date of Call]])+1)</f>
        <v>2024</v>
      </c>
      <c r="I892" t="str">
        <f>TEXT(calls[[#This Row],[Date of Call]],"DDDD")</f>
        <v>Wednesday</v>
      </c>
      <c r="J892" t="str" cm="1">
        <f t="array" ref="J892">_xlfn.IFS(calls[[#This Row],[Duration]]&lt;=10,"Under 10 mins",calls[[#This Row],[Duration]]&lt;=30,"10 to 30 mins",calls[[#This Row],[Duration]]&lt;=60,"30 to 60 mins",calls[[#This Row],[Duration]]&lt;=120,"1 to 2 hours",TRUE,"More than 2 hours")</f>
        <v>More than 2 hours</v>
      </c>
      <c r="K892">
        <f>ROUND(calls[[#This Row],[Satisfaction Rating]],0)</f>
        <v>5</v>
      </c>
    </row>
    <row r="893" spans="1:11" x14ac:dyDescent="0.3">
      <c r="A893" s="4" t="s">
        <v>921</v>
      </c>
      <c r="B893" s="4" t="s">
        <v>83</v>
      </c>
      <c r="C893" s="4">
        <v>62</v>
      </c>
      <c r="D893" s="5" t="s">
        <v>17</v>
      </c>
      <c r="E893" s="6">
        <v>45231</v>
      </c>
      <c r="F893" s="4">
        <v>78</v>
      </c>
      <c r="G893" s="4">
        <v>3.5</v>
      </c>
      <c r="H893" s="4">
        <f>IF(MONTH(calls[[#This Row],[Date of Call]])&lt;=6,YEAR(calls[[#This Row],[Date of Call]]),YEAR(calls[[#This Row],[Date of Call]])+1)</f>
        <v>2024</v>
      </c>
      <c r="I893" t="str">
        <f>TEXT(calls[[#This Row],[Date of Call]],"DDDD")</f>
        <v>Wednesday</v>
      </c>
      <c r="J893" t="str" cm="1">
        <f t="array" ref="J893">_xlfn.IFS(calls[[#This Row],[Duration]]&lt;=10,"Under 10 mins",calls[[#This Row],[Duration]]&lt;=30,"10 to 30 mins",calls[[#This Row],[Duration]]&lt;=60,"30 to 60 mins",calls[[#This Row],[Duration]]&lt;=120,"1 to 2 hours",TRUE,"More than 2 hours")</f>
        <v>1 to 2 hours</v>
      </c>
      <c r="K893">
        <f>ROUND(calls[[#This Row],[Satisfaction Rating]],0)</f>
        <v>4</v>
      </c>
    </row>
    <row r="894" spans="1:11" x14ac:dyDescent="0.3">
      <c r="A894" s="1" t="s">
        <v>922</v>
      </c>
      <c r="B894" s="1" t="s">
        <v>19</v>
      </c>
      <c r="C894" s="1">
        <v>103</v>
      </c>
      <c r="D894" s="2" t="s">
        <v>27</v>
      </c>
      <c r="E894" s="3">
        <v>45232</v>
      </c>
      <c r="F894" s="1">
        <v>66</v>
      </c>
      <c r="G894" s="1">
        <v>4.4000000000000004</v>
      </c>
      <c r="H894" s="4">
        <f>IF(MONTH(calls[[#This Row],[Date of Call]])&lt;=6,YEAR(calls[[#This Row],[Date of Call]]),YEAR(calls[[#This Row],[Date of Call]])+1)</f>
        <v>2024</v>
      </c>
      <c r="I894" t="str">
        <f>TEXT(calls[[#This Row],[Date of Call]],"DDDD")</f>
        <v>Thursday</v>
      </c>
      <c r="J894" t="str" cm="1">
        <f t="array" ref="J894">_xlfn.IFS(calls[[#This Row],[Duration]]&lt;=10,"Under 10 mins",calls[[#This Row],[Duration]]&lt;=30,"10 to 30 mins",calls[[#This Row],[Duration]]&lt;=60,"30 to 60 mins",calls[[#This Row],[Duration]]&lt;=120,"1 to 2 hours",TRUE,"More than 2 hours")</f>
        <v>1 to 2 hours</v>
      </c>
      <c r="K894">
        <f>ROUND(calls[[#This Row],[Satisfaction Rating]],0)</f>
        <v>4</v>
      </c>
    </row>
    <row r="895" spans="1:11" x14ac:dyDescent="0.3">
      <c r="A895" s="4" t="s">
        <v>923</v>
      </c>
      <c r="B895" s="4" t="s">
        <v>63</v>
      </c>
      <c r="C895" s="4">
        <v>56</v>
      </c>
      <c r="D895" s="5" t="s">
        <v>31</v>
      </c>
      <c r="E895" s="6">
        <v>45233</v>
      </c>
      <c r="F895" s="4">
        <v>160</v>
      </c>
      <c r="G895" s="4">
        <v>3.8</v>
      </c>
      <c r="H895" s="4">
        <f>IF(MONTH(calls[[#This Row],[Date of Call]])&lt;=6,YEAR(calls[[#This Row],[Date of Call]]),YEAR(calls[[#This Row],[Date of Call]])+1)</f>
        <v>2024</v>
      </c>
      <c r="I895" t="str">
        <f>TEXT(calls[[#This Row],[Date of Call]],"DDDD")</f>
        <v>Friday</v>
      </c>
      <c r="J895" t="str" cm="1">
        <f t="array" ref="J895">_xlfn.IFS(calls[[#This Row],[Duration]]&lt;=10,"Under 10 mins",calls[[#This Row],[Duration]]&lt;=30,"10 to 30 mins",calls[[#This Row],[Duration]]&lt;=60,"30 to 60 mins",calls[[#This Row],[Duration]]&lt;=120,"1 to 2 hours",TRUE,"More than 2 hours")</f>
        <v>30 to 60 mins</v>
      </c>
      <c r="K895">
        <f>ROUND(calls[[#This Row],[Satisfaction Rating]],0)</f>
        <v>4</v>
      </c>
    </row>
    <row r="896" spans="1:11" x14ac:dyDescent="0.3">
      <c r="A896" s="1" t="s">
        <v>924</v>
      </c>
      <c r="B896" s="1" t="s">
        <v>53</v>
      </c>
      <c r="C896" s="1">
        <v>114</v>
      </c>
      <c r="D896" s="2" t="s">
        <v>12</v>
      </c>
      <c r="E896" s="3">
        <v>45234</v>
      </c>
      <c r="F896" s="1">
        <v>144</v>
      </c>
      <c r="G896" s="1">
        <v>3.8</v>
      </c>
      <c r="H896" s="4">
        <f>IF(MONTH(calls[[#This Row],[Date of Call]])&lt;=6,YEAR(calls[[#This Row],[Date of Call]]),YEAR(calls[[#This Row],[Date of Call]])+1)</f>
        <v>2024</v>
      </c>
      <c r="I896" t="str">
        <f>TEXT(calls[[#This Row],[Date of Call]],"DDDD")</f>
        <v>Saturday</v>
      </c>
      <c r="J896" t="str" cm="1">
        <f t="array" ref="J896">_xlfn.IFS(calls[[#This Row],[Duration]]&lt;=10,"Under 10 mins",calls[[#This Row],[Duration]]&lt;=30,"10 to 30 mins",calls[[#This Row],[Duration]]&lt;=60,"30 to 60 mins",calls[[#This Row],[Duration]]&lt;=120,"1 to 2 hours",TRUE,"More than 2 hours")</f>
        <v>1 to 2 hours</v>
      </c>
      <c r="K896">
        <f>ROUND(calls[[#This Row],[Satisfaction Rating]],0)</f>
        <v>4</v>
      </c>
    </row>
    <row r="897" spans="1:11" x14ac:dyDescent="0.3">
      <c r="A897" s="4" t="s">
        <v>925</v>
      </c>
      <c r="B897" s="4" t="s">
        <v>63</v>
      </c>
      <c r="C897" s="4">
        <v>112</v>
      </c>
      <c r="D897" s="5" t="s">
        <v>22</v>
      </c>
      <c r="E897" s="6">
        <v>45234</v>
      </c>
      <c r="F897" s="4">
        <v>200</v>
      </c>
      <c r="G897" s="4">
        <v>4.5999999999999996</v>
      </c>
      <c r="H897" s="4">
        <f>IF(MONTH(calls[[#This Row],[Date of Call]])&lt;=6,YEAR(calls[[#This Row],[Date of Call]]),YEAR(calls[[#This Row],[Date of Call]])+1)</f>
        <v>2024</v>
      </c>
      <c r="I897" t="str">
        <f>TEXT(calls[[#This Row],[Date of Call]],"DDDD")</f>
        <v>Saturday</v>
      </c>
      <c r="J897" t="str" cm="1">
        <f t="array" ref="J897">_xlfn.IFS(calls[[#This Row],[Duration]]&lt;=10,"Under 10 mins",calls[[#This Row],[Duration]]&lt;=30,"10 to 30 mins",calls[[#This Row],[Duration]]&lt;=60,"30 to 60 mins",calls[[#This Row],[Duration]]&lt;=120,"1 to 2 hours",TRUE,"More than 2 hours")</f>
        <v>1 to 2 hours</v>
      </c>
      <c r="K897">
        <f>ROUND(calls[[#This Row],[Satisfaction Rating]],0)</f>
        <v>5</v>
      </c>
    </row>
    <row r="898" spans="1:11" x14ac:dyDescent="0.3">
      <c r="A898" s="1" t="s">
        <v>926</v>
      </c>
      <c r="B898" s="1" t="s">
        <v>25</v>
      </c>
      <c r="C898" s="1">
        <v>52</v>
      </c>
      <c r="D898" s="2" t="s">
        <v>17</v>
      </c>
      <c r="E898" s="3">
        <v>45236</v>
      </c>
      <c r="F898" s="1">
        <v>220</v>
      </c>
      <c r="G898" s="1">
        <v>5</v>
      </c>
      <c r="H898" s="4">
        <f>IF(MONTH(calls[[#This Row],[Date of Call]])&lt;=6,YEAR(calls[[#This Row],[Date of Call]]),YEAR(calls[[#This Row],[Date of Call]])+1)</f>
        <v>2024</v>
      </c>
      <c r="I898" t="str">
        <f>TEXT(calls[[#This Row],[Date of Call]],"DDDD")</f>
        <v>Monday</v>
      </c>
      <c r="J898" t="str" cm="1">
        <f t="array" ref="J898">_xlfn.IFS(calls[[#This Row],[Duration]]&lt;=10,"Under 10 mins",calls[[#This Row],[Duration]]&lt;=30,"10 to 30 mins",calls[[#This Row],[Duration]]&lt;=60,"30 to 60 mins",calls[[#This Row],[Duration]]&lt;=120,"1 to 2 hours",TRUE,"More than 2 hours")</f>
        <v>30 to 60 mins</v>
      </c>
      <c r="K898">
        <f>ROUND(calls[[#This Row],[Satisfaction Rating]],0)</f>
        <v>5</v>
      </c>
    </row>
    <row r="899" spans="1:11" x14ac:dyDescent="0.3">
      <c r="A899" s="4" t="s">
        <v>927</v>
      </c>
      <c r="B899" s="4" t="s">
        <v>19</v>
      </c>
      <c r="C899" s="4">
        <v>105</v>
      </c>
      <c r="D899" s="5" t="s">
        <v>27</v>
      </c>
      <c r="E899" s="6">
        <v>45237</v>
      </c>
      <c r="F899" s="4">
        <v>112</v>
      </c>
      <c r="G899" s="4">
        <v>3.2</v>
      </c>
      <c r="H899" s="4">
        <f>IF(MONTH(calls[[#This Row],[Date of Call]])&lt;=6,YEAR(calls[[#This Row],[Date of Call]]),YEAR(calls[[#This Row],[Date of Call]])+1)</f>
        <v>2024</v>
      </c>
      <c r="I899" t="str">
        <f>TEXT(calls[[#This Row],[Date of Call]],"DDDD")</f>
        <v>Tuesday</v>
      </c>
      <c r="J899" t="str" cm="1">
        <f t="array" ref="J899">_xlfn.IFS(calls[[#This Row],[Duration]]&lt;=10,"Under 10 mins",calls[[#This Row],[Duration]]&lt;=30,"10 to 30 mins",calls[[#This Row],[Duration]]&lt;=60,"30 to 60 mins",calls[[#This Row],[Duration]]&lt;=120,"1 to 2 hours",TRUE,"More than 2 hours")</f>
        <v>1 to 2 hours</v>
      </c>
      <c r="K899">
        <f>ROUND(calls[[#This Row],[Satisfaction Rating]],0)</f>
        <v>3</v>
      </c>
    </row>
    <row r="900" spans="1:11" x14ac:dyDescent="0.3">
      <c r="A900" s="1" t="s">
        <v>928</v>
      </c>
      <c r="B900" s="1" t="s">
        <v>16</v>
      </c>
      <c r="C900" s="1">
        <v>91</v>
      </c>
      <c r="D900" s="2" t="s">
        <v>31</v>
      </c>
      <c r="E900" s="3">
        <v>45237</v>
      </c>
      <c r="F900" s="1">
        <v>110</v>
      </c>
      <c r="G900" s="1">
        <v>3.7</v>
      </c>
      <c r="H900" s="4">
        <f>IF(MONTH(calls[[#This Row],[Date of Call]])&lt;=6,YEAR(calls[[#This Row],[Date of Call]]),YEAR(calls[[#This Row],[Date of Call]])+1)</f>
        <v>2024</v>
      </c>
      <c r="I900" t="str">
        <f>TEXT(calls[[#This Row],[Date of Call]],"DDDD")</f>
        <v>Tuesday</v>
      </c>
      <c r="J900" t="str" cm="1">
        <f t="array" ref="J900">_xlfn.IFS(calls[[#This Row],[Duration]]&lt;=10,"Under 10 mins",calls[[#This Row],[Duration]]&lt;=30,"10 to 30 mins",calls[[#This Row],[Duration]]&lt;=60,"30 to 60 mins",calls[[#This Row],[Duration]]&lt;=120,"1 to 2 hours",TRUE,"More than 2 hours")</f>
        <v>1 to 2 hours</v>
      </c>
      <c r="K900">
        <f>ROUND(calls[[#This Row],[Satisfaction Rating]],0)</f>
        <v>4</v>
      </c>
    </row>
    <row r="901" spans="1:11" x14ac:dyDescent="0.3">
      <c r="A901" s="4" t="s">
        <v>929</v>
      </c>
      <c r="B901" s="4" t="s">
        <v>50</v>
      </c>
      <c r="C901" s="4">
        <v>74</v>
      </c>
      <c r="D901" s="5" t="s">
        <v>12</v>
      </c>
      <c r="E901" s="6">
        <v>45238</v>
      </c>
      <c r="F901" s="4">
        <v>160</v>
      </c>
      <c r="G901" s="4">
        <v>2.7</v>
      </c>
      <c r="H901" s="4">
        <f>IF(MONTH(calls[[#This Row],[Date of Call]])&lt;=6,YEAR(calls[[#This Row],[Date of Call]]),YEAR(calls[[#This Row],[Date of Call]])+1)</f>
        <v>2024</v>
      </c>
      <c r="I901" t="str">
        <f>TEXT(calls[[#This Row],[Date of Call]],"DDDD")</f>
        <v>Wednesday</v>
      </c>
      <c r="J901" t="str" cm="1">
        <f t="array" ref="J901">_xlfn.IFS(calls[[#This Row],[Duration]]&lt;=10,"Under 10 mins",calls[[#This Row],[Duration]]&lt;=30,"10 to 30 mins",calls[[#This Row],[Duration]]&lt;=60,"30 to 60 mins",calls[[#This Row],[Duration]]&lt;=120,"1 to 2 hours",TRUE,"More than 2 hours")</f>
        <v>1 to 2 hours</v>
      </c>
      <c r="K901">
        <f>ROUND(calls[[#This Row],[Satisfaction Rating]],0)</f>
        <v>3</v>
      </c>
    </row>
    <row r="902" spans="1:11" x14ac:dyDescent="0.3">
      <c r="A902" s="1" t="s">
        <v>930</v>
      </c>
      <c r="B902" s="1" t="s">
        <v>50</v>
      </c>
      <c r="C902" s="1">
        <v>30</v>
      </c>
      <c r="D902" s="2" t="s">
        <v>31</v>
      </c>
      <c r="E902" s="3">
        <v>45238</v>
      </c>
      <c r="F902" s="1">
        <v>84</v>
      </c>
      <c r="G902" s="1">
        <v>4</v>
      </c>
      <c r="H902" s="4">
        <f>IF(MONTH(calls[[#This Row],[Date of Call]])&lt;=6,YEAR(calls[[#This Row],[Date of Call]]),YEAR(calls[[#This Row],[Date of Call]])+1)</f>
        <v>2024</v>
      </c>
      <c r="I902" t="str">
        <f>TEXT(calls[[#This Row],[Date of Call]],"DDDD")</f>
        <v>Wednesday</v>
      </c>
      <c r="J902" t="str" cm="1">
        <f t="array" ref="J902">_xlfn.IFS(calls[[#This Row],[Duration]]&lt;=10,"Under 10 mins",calls[[#This Row],[Duration]]&lt;=30,"10 to 30 mins",calls[[#This Row],[Duration]]&lt;=60,"30 to 60 mins",calls[[#This Row],[Duration]]&lt;=120,"1 to 2 hours",TRUE,"More than 2 hours")</f>
        <v>10 to 30 mins</v>
      </c>
      <c r="K902">
        <f>ROUND(calls[[#This Row],[Satisfaction Rating]],0)</f>
        <v>4</v>
      </c>
    </row>
    <row r="903" spans="1:11" x14ac:dyDescent="0.3">
      <c r="A903" s="4" t="s">
        <v>931</v>
      </c>
      <c r="B903" s="4" t="s">
        <v>16</v>
      </c>
      <c r="C903" s="4">
        <v>56</v>
      </c>
      <c r="D903" s="5" t="s">
        <v>17</v>
      </c>
      <c r="E903" s="6">
        <v>45238</v>
      </c>
      <c r="F903" s="4">
        <v>124</v>
      </c>
      <c r="G903" s="4">
        <v>2.6</v>
      </c>
      <c r="H903" s="4">
        <f>IF(MONTH(calls[[#This Row],[Date of Call]])&lt;=6,YEAR(calls[[#This Row],[Date of Call]]),YEAR(calls[[#This Row],[Date of Call]])+1)</f>
        <v>2024</v>
      </c>
      <c r="I903" t="str">
        <f>TEXT(calls[[#This Row],[Date of Call]],"DDDD")</f>
        <v>Wednesday</v>
      </c>
      <c r="J903" t="str" cm="1">
        <f t="array" ref="J903">_xlfn.IFS(calls[[#This Row],[Duration]]&lt;=10,"Under 10 mins",calls[[#This Row],[Duration]]&lt;=30,"10 to 30 mins",calls[[#This Row],[Duration]]&lt;=60,"30 to 60 mins",calls[[#This Row],[Duration]]&lt;=120,"1 to 2 hours",TRUE,"More than 2 hours")</f>
        <v>30 to 60 mins</v>
      </c>
      <c r="K903">
        <f>ROUND(calls[[#This Row],[Satisfaction Rating]],0)</f>
        <v>3</v>
      </c>
    </row>
    <row r="904" spans="1:11" x14ac:dyDescent="0.3">
      <c r="A904" s="1" t="s">
        <v>932</v>
      </c>
      <c r="B904" s="1" t="s">
        <v>50</v>
      </c>
      <c r="C904" s="1">
        <v>151</v>
      </c>
      <c r="D904" s="2" t="s">
        <v>22</v>
      </c>
      <c r="E904" s="3">
        <v>45238</v>
      </c>
      <c r="F904" s="1">
        <v>84</v>
      </c>
      <c r="G904" s="1">
        <v>4.5999999999999996</v>
      </c>
      <c r="H904" s="4">
        <f>IF(MONTH(calls[[#This Row],[Date of Call]])&lt;=6,YEAR(calls[[#This Row],[Date of Call]]),YEAR(calls[[#This Row],[Date of Call]])+1)</f>
        <v>2024</v>
      </c>
      <c r="I904" t="str">
        <f>TEXT(calls[[#This Row],[Date of Call]],"DDDD")</f>
        <v>Wednesday</v>
      </c>
      <c r="J904" t="str" cm="1">
        <f t="array" ref="J904">_xlfn.IFS(calls[[#This Row],[Duration]]&lt;=10,"Under 10 mins",calls[[#This Row],[Duration]]&lt;=30,"10 to 30 mins",calls[[#This Row],[Duration]]&lt;=60,"30 to 60 mins",calls[[#This Row],[Duration]]&lt;=120,"1 to 2 hours",TRUE,"More than 2 hours")</f>
        <v>More than 2 hours</v>
      </c>
      <c r="K904">
        <f>ROUND(calls[[#This Row],[Satisfaction Rating]],0)</f>
        <v>5</v>
      </c>
    </row>
    <row r="905" spans="1:11" x14ac:dyDescent="0.3">
      <c r="A905" s="4" t="s">
        <v>933</v>
      </c>
      <c r="B905" s="4" t="s">
        <v>14</v>
      </c>
      <c r="C905" s="4">
        <v>108</v>
      </c>
      <c r="D905" s="5" t="s">
        <v>27</v>
      </c>
      <c r="E905" s="6">
        <v>45239</v>
      </c>
      <c r="F905" s="4">
        <v>130</v>
      </c>
      <c r="G905" s="4">
        <v>2.7</v>
      </c>
      <c r="H905" s="4">
        <f>IF(MONTH(calls[[#This Row],[Date of Call]])&lt;=6,YEAR(calls[[#This Row],[Date of Call]]),YEAR(calls[[#This Row],[Date of Call]])+1)</f>
        <v>2024</v>
      </c>
      <c r="I905" t="str">
        <f>TEXT(calls[[#This Row],[Date of Call]],"DDDD")</f>
        <v>Thursday</v>
      </c>
      <c r="J905" t="str" cm="1">
        <f t="array" ref="J905">_xlfn.IFS(calls[[#This Row],[Duration]]&lt;=10,"Under 10 mins",calls[[#This Row],[Duration]]&lt;=30,"10 to 30 mins",calls[[#This Row],[Duration]]&lt;=60,"30 to 60 mins",calls[[#This Row],[Duration]]&lt;=120,"1 to 2 hours",TRUE,"More than 2 hours")</f>
        <v>1 to 2 hours</v>
      </c>
      <c r="K905">
        <f>ROUND(calls[[#This Row],[Satisfaction Rating]],0)</f>
        <v>3</v>
      </c>
    </row>
    <row r="906" spans="1:11" x14ac:dyDescent="0.3">
      <c r="A906" s="1" t="s">
        <v>934</v>
      </c>
      <c r="B906" s="1" t="s">
        <v>53</v>
      </c>
      <c r="C906" s="1">
        <v>124</v>
      </c>
      <c r="D906" s="2" t="s">
        <v>12</v>
      </c>
      <c r="E906" s="3">
        <v>45239</v>
      </c>
      <c r="F906" s="1">
        <v>215</v>
      </c>
      <c r="G906" s="1">
        <v>3.5</v>
      </c>
      <c r="H906" s="4">
        <f>IF(MONTH(calls[[#This Row],[Date of Call]])&lt;=6,YEAR(calls[[#This Row],[Date of Call]]),YEAR(calls[[#This Row],[Date of Call]])+1)</f>
        <v>2024</v>
      </c>
      <c r="I906" t="str">
        <f>TEXT(calls[[#This Row],[Date of Call]],"DDDD")</f>
        <v>Thursday</v>
      </c>
      <c r="J906" t="str" cm="1">
        <f t="array" ref="J906">_xlfn.IFS(calls[[#This Row],[Duration]]&lt;=10,"Under 10 mins",calls[[#This Row],[Duration]]&lt;=30,"10 to 30 mins",calls[[#This Row],[Duration]]&lt;=60,"30 to 60 mins",calls[[#This Row],[Duration]]&lt;=120,"1 to 2 hours",TRUE,"More than 2 hours")</f>
        <v>More than 2 hours</v>
      </c>
      <c r="K906">
        <f>ROUND(calls[[#This Row],[Satisfaction Rating]],0)</f>
        <v>4</v>
      </c>
    </row>
    <row r="907" spans="1:11" x14ac:dyDescent="0.3">
      <c r="A907" s="4" t="s">
        <v>935</v>
      </c>
      <c r="B907" s="4" t="s">
        <v>19</v>
      </c>
      <c r="C907" s="4">
        <v>110</v>
      </c>
      <c r="D907" s="5" t="s">
        <v>17</v>
      </c>
      <c r="E907" s="6">
        <v>45240</v>
      </c>
      <c r="F907" s="4">
        <v>132</v>
      </c>
      <c r="G907" s="4">
        <v>3.6</v>
      </c>
      <c r="H907" s="4">
        <f>IF(MONTH(calls[[#This Row],[Date of Call]])&lt;=6,YEAR(calls[[#This Row],[Date of Call]]),YEAR(calls[[#This Row],[Date of Call]])+1)</f>
        <v>2024</v>
      </c>
      <c r="I907" t="str">
        <f>TEXT(calls[[#This Row],[Date of Call]],"DDDD")</f>
        <v>Friday</v>
      </c>
      <c r="J907" t="str" cm="1">
        <f t="array" ref="J907">_xlfn.IFS(calls[[#This Row],[Duration]]&lt;=10,"Under 10 mins",calls[[#This Row],[Duration]]&lt;=30,"10 to 30 mins",calls[[#This Row],[Duration]]&lt;=60,"30 to 60 mins",calls[[#This Row],[Duration]]&lt;=120,"1 to 2 hours",TRUE,"More than 2 hours")</f>
        <v>1 to 2 hours</v>
      </c>
      <c r="K907">
        <f>ROUND(calls[[#This Row],[Satisfaction Rating]],0)</f>
        <v>4</v>
      </c>
    </row>
    <row r="908" spans="1:11" x14ac:dyDescent="0.3">
      <c r="A908" s="1" t="s">
        <v>936</v>
      </c>
      <c r="B908" s="1" t="s">
        <v>30</v>
      </c>
      <c r="C908" s="1">
        <v>89</v>
      </c>
      <c r="D908" s="2" t="s">
        <v>27</v>
      </c>
      <c r="E908" s="3">
        <v>45240</v>
      </c>
      <c r="F908" s="1">
        <v>88</v>
      </c>
      <c r="G908" s="1">
        <v>4.9000000000000004</v>
      </c>
      <c r="H908" s="4">
        <f>IF(MONTH(calls[[#This Row],[Date of Call]])&lt;=6,YEAR(calls[[#This Row],[Date of Call]]),YEAR(calls[[#This Row],[Date of Call]])+1)</f>
        <v>2024</v>
      </c>
      <c r="I908" t="str">
        <f>TEXT(calls[[#This Row],[Date of Call]],"DDDD")</f>
        <v>Friday</v>
      </c>
      <c r="J908" t="str" cm="1">
        <f t="array" ref="J908">_xlfn.IFS(calls[[#This Row],[Duration]]&lt;=10,"Under 10 mins",calls[[#This Row],[Duration]]&lt;=30,"10 to 30 mins",calls[[#This Row],[Duration]]&lt;=60,"30 to 60 mins",calls[[#This Row],[Duration]]&lt;=120,"1 to 2 hours",TRUE,"More than 2 hours")</f>
        <v>1 to 2 hours</v>
      </c>
      <c r="K908">
        <f>ROUND(calls[[#This Row],[Satisfaction Rating]],0)</f>
        <v>5</v>
      </c>
    </row>
    <row r="909" spans="1:11" x14ac:dyDescent="0.3">
      <c r="A909" s="4" t="s">
        <v>937</v>
      </c>
      <c r="B909" s="4" t="s">
        <v>11</v>
      </c>
      <c r="C909" s="4">
        <v>95</v>
      </c>
      <c r="D909" s="5" t="s">
        <v>17</v>
      </c>
      <c r="E909" s="6">
        <v>45240</v>
      </c>
      <c r="F909" s="4">
        <v>140</v>
      </c>
      <c r="G909" s="4">
        <v>3.9</v>
      </c>
      <c r="H909" s="4">
        <f>IF(MONTH(calls[[#This Row],[Date of Call]])&lt;=6,YEAR(calls[[#This Row],[Date of Call]]),YEAR(calls[[#This Row],[Date of Call]])+1)</f>
        <v>2024</v>
      </c>
      <c r="I909" t="str">
        <f>TEXT(calls[[#This Row],[Date of Call]],"DDDD")</f>
        <v>Friday</v>
      </c>
      <c r="J909" t="str" cm="1">
        <f t="array" ref="J909">_xlfn.IFS(calls[[#This Row],[Duration]]&lt;=10,"Under 10 mins",calls[[#This Row],[Duration]]&lt;=30,"10 to 30 mins",calls[[#This Row],[Duration]]&lt;=60,"30 to 60 mins",calls[[#This Row],[Duration]]&lt;=120,"1 to 2 hours",TRUE,"More than 2 hours")</f>
        <v>1 to 2 hours</v>
      </c>
      <c r="K909">
        <f>ROUND(calls[[#This Row],[Satisfaction Rating]],0)</f>
        <v>4</v>
      </c>
    </row>
    <row r="910" spans="1:11" x14ac:dyDescent="0.3">
      <c r="A910" s="1" t="s">
        <v>938</v>
      </c>
      <c r="B910" s="1" t="s">
        <v>50</v>
      </c>
      <c r="C910" s="1">
        <v>84</v>
      </c>
      <c r="D910" s="2" t="s">
        <v>27</v>
      </c>
      <c r="E910" s="3">
        <v>45241</v>
      </c>
      <c r="F910" s="1">
        <v>66</v>
      </c>
      <c r="G910" s="1">
        <v>4.7</v>
      </c>
      <c r="H910" s="4">
        <f>IF(MONTH(calls[[#This Row],[Date of Call]])&lt;=6,YEAR(calls[[#This Row],[Date of Call]]),YEAR(calls[[#This Row],[Date of Call]])+1)</f>
        <v>2024</v>
      </c>
      <c r="I910" t="str">
        <f>TEXT(calls[[#This Row],[Date of Call]],"DDDD")</f>
        <v>Saturday</v>
      </c>
      <c r="J910" t="str" cm="1">
        <f t="array" ref="J910">_xlfn.IFS(calls[[#This Row],[Duration]]&lt;=10,"Under 10 mins",calls[[#This Row],[Duration]]&lt;=30,"10 to 30 mins",calls[[#This Row],[Duration]]&lt;=60,"30 to 60 mins",calls[[#This Row],[Duration]]&lt;=120,"1 to 2 hours",TRUE,"More than 2 hours")</f>
        <v>1 to 2 hours</v>
      </c>
      <c r="K910">
        <f>ROUND(calls[[#This Row],[Satisfaction Rating]],0)</f>
        <v>5</v>
      </c>
    </row>
    <row r="911" spans="1:11" x14ac:dyDescent="0.3">
      <c r="A911" s="4" t="s">
        <v>939</v>
      </c>
      <c r="B911" s="4" t="s">
        <v>36</v>
      </c>
      <c r="C911" s="4">
        <v>89</v>
      </c>
      <c r="D911" s="5" t="s">
        <v>12</v>
      </c>
      <c r="E911" s="6">
        <v>45241</v>
      </c>
      <c r="F911" s="4">
        <v>23</v>
      </c>
      <c r="G911" s="4">
        <v>4.5</v>
      </c>
      <c r="H911" s="4">
        <f>IF(MONTH(calls[[#This Row],[Date of Call]])&lt;=6,YEAR(calls[[#This Row],[Date of Call]]),YEAR(calls[[#This Row],[Date of Call]])+1)</f>
        <v>2024</v>
      </c>
      <c r="I911" t="str">
        <f>TEXT(calls[[#This Row],[Date of Call]],"DDDD")</f>
        <v>Saturday</v>
      </c>
      <c r="J911" t="str" cm="1">
        <f t="array" ref="J911">_xlfn.IFS(calls[[#This Row],[Duration]]&lt;=10,"Under 10 mins",calls[[#This Row],[Duration]]&lt;=30,"10 to 30 mins",calls[[#This Row],[Duration]]&lt;=60,"30 to 60 mins",calls[[#This Row],[Duration]]&lt;=120,"1 to 2 hours",TRUE,"More than 2 hours")</f>
        <v>1 to 2 hours</v>
      </c>
      <c r="K911">
        <f>ROUND(calls[[#This Row],[Satisfaction Rating]],0)</f>
        <v>5</v>
      </c>
    </row>
    <row r="912" spans="1:11" x14ac:dyDescent="0.3">
      <c r="A912" s="1" t="s">
        <v>940</v>
      </c>
      <c r="B912" s="1" t="s">
        <v>30</v>
      </c>
      <c r="C912" s="1">
        <v>146</v>
      </c>
      <c r="D912" s="2" t="s">
        <v>12</v>
      </c>
      <c r="E912" s="3">
        <v>45242</v>
      </c>
      <c r="F912" s="1">
        <v>220</v>
      </c>
      <c r="G912" s="1">
        <v>4.5</v>
      </c>
      <c r="H912" s="4">
        <f>IF(MONTH(calls[[#This Row],[Date of Call]])&lt;=6,YEAR(calls[[#This Row],[Date of Call]]),YEAR(calls[[#This Row],[Date of Call]])+1)</f>
        <v>2024</v>
      </c>
      <c r="I912" t="str">
        <f>TEXT(calls[[#This Row],[Date of Call]],"DDDD")</f>
        <v>Sunday</v>
      </c>
      <c r="J912" t="str" cm="1">
        <f t="array" ref="J912">_xlfn.IFS(calls[[#This Row],[Duration]]&lt;=10,"Under 10 mins",calls[[#This Row],[Duration]]&lt;=30,"10 to 30 mins",calls[[#This Row],[Duration]]&lt;=60,"30 to 60 mins",calls[[#This Row],[Duration]]&lt;=120,"1 to 2 hours",TRUE,"More than 2 hours")</f>
        <v>More than 2 hours</v>
      </c>
      <c r="K912">
        <f>ROUND(calls[[#This Row],[Satisfaction Rating]],0)</f>
        <v>5</v>
      </c>
    </row>
    <row r="913" spans="1:11" x14ac:dyDescent="0.3">
      <c r="A913" s="4" t="s">
        <v>941</v>
      </c>
      <c r="B913" s="4" t="s">
        <v>34</v>
      </c>
      <c r="C913" s="4">
        <v>62</v>
      </c>
      <c r="D913" s="5" t="s">
        <v>31</v>
      </c>
      <c r="E913" s="6">
        <v>45243</v>
      </c>
      <c r="F913" s="4">
        <v>175</v>
      </c>
      <c r="G913" s="4">
        <v>4.4000000000000004</v>
      </c>
      <c r="H913" s="4">
        <f>IF(MONTH(calls[[#This Row],[Date of Call]])&lt;=6,YEAR(calls[[#This Row],[Date of Call]]),YEAR(calls[[#This Row],[Date of Call]])+1)</f>
        <v>2024</v>
      </c>
      <c r="I913" t="str">
        <f>TEXT(calls[[#This Row],[Date of Call]],"DDDD")</f>
        <v>Monday</v>
      </c>
      <c r="J913" t="str" cm="1">
        <f t="array" ref="J913">_xlfn.IFS(calls[[#This Row],[Duration]]&lt;=10,"Under 10 mins",calls[[#This Row],[Duration]]&lt;=30,"10 to 30 mins",calls[[#This Row],[Duration]]&lt;=60,"30 to 60 mins",calls[[#This Row],[Duration]]&lt;=120,"1 to 2 hours",TRUE,"More than 2 hours")</f>
        <v>1 to 2 hours</v>
      </c>
      <c r="K913">
        <f>ROUND(calls[[#This Row],[Satisfaction Rating]],0)</f>
        <v>4</v>
      </c>
    </row>
    <row r="914" spans="1:11" x14ac:dyDescent="0.3">
      <c r="A914" s="1" t="s">
        <v>942</v>
      </c>
      <c r="B914" s="1" t="s">
        <v>63</v>
      </c>
      <c r="C914" s="1">
        <v>82</v>
      </c>
      <c r="D914" s="2" t="s">
        <v>12</v>
      </c>
      <c r="E914" s="3">
        <v>45243</v>
      </c>
      <c r="F914" s="1">
        <v>172</v>
      </c>
      <c r="G914" s="1">
        <v>4.0999999999999996</v>
      </c>
      <c r="H914" s="4">
        <f>IF(MONTH(calls[[#This Row],[Date of Call]])&lt;=6,YEAR(calls[[#This Row],[Date of Call]]),YEAR(calls[[#This Row],[Date of Call]])+1)</f>
        <v>2024</v>
      </c>
      <c r="I914" t="str">
        <f>TEXT(calls[[#This Row],[Date of Call]],"DDDD")</f>
        <v>Monday</v>
      </c>
      <c r="J914" t="str" cm="1">
        <f t="array" ref="J914">_xlfn.IFS(calls[[#This Row],[Duration]]&lt;=10,"Under 10 mins",calls[[#This Row],[Duration]]&lt;=30,"10 to 30 mins",calls[[#This Row],[Duration]]&lt;=60,"30 to 60 mins",calls[[#This Row],[Duration]]&lt;=120,"1 to 2 hours",TRUE,"More than 2 hours")</f>
        <v>1 to 2 hours</v>
      </c>
      <c r="K914">
        <f>ROUND(calls[[#This Row],[Satisfaction Rating]],0)</f>
        <v>4</v>
      </c>
    </row>
    <row r="915" spans="1:11" x14ac:dyDescent="0.3">
      <c r="A915" s="4" t="s">
        <v>943</v>
      </c>
      <c r="B915" s="4" t="s">
        <v>42</v>
      </c>
      <c r="C915" s="4">
        <v>91</v>
      </c>
      <c r="D915" s="5" t="s">
        <v>22</v>
      </c>
      <c r="E915" s="6">
        <v>45243</v>
      </c>
      <c r="F915" s="4">
        <v>108</v>
      </c>
      <c r="G915" s="4">
        <v>3.8</v>
      </c>
      <c r="H915" s="4">
        <f>IF(MONTH(calls[[#This Row],[Date of Call]])&lt;=6,YEAR(calls[[#This Row],[Date of Call]]),YEAR(calls[[#This Row],[Date of Call]])+1)</f>
        <v>2024</v>
      </c>
      <c r="I915" t="str">
        <f>TEXT(calls[[#This Row],[Date of Call]],"DDDD")</f>
        <v>Monday</v>
      </c>
      <c r="J915" t="str" cm="1">
        <f t="array" ref="J915">_xlfn.IFS(calls[[#This Row],[Duration]]&lt;=10,"Under 10 mins",calls[[#This Row],[Duration]]&lt;=30,"10 to 30 mins",calls[[#This Row],[Duration]]&lt;=60,"30 to 60 mins",calls[[#This Row],[Duration]]&lt;=120,"1 to 2 hours",TRUE,"More than 2 hours")</f>
        <v>1 to 2 hours</v>
      </c>
      <c r="K915">
        <f>ROUND(calls[[#This Row],[Satisfaction Rating]],0)</f>
        <v>4</v>
      </c>
    </row>
    <row r="916" spans="1:11" x14ac:dyDescent="0.3">
      <c r="A916" s="1" t="s">
        <v>944</v>
      </c>
      <c r="B916" s="1" t="s">
        <v>36</v>
      </c>
      <c r="C916" s="1">
        <v>39</v>
      </c>
      <c r="D916" s="2" t="s">
        <v>12</v>
      </c>
      <c r="E916" s="3">
        <v>45244</v>
      </c>
      <c r="F916" s="1">
        <v>43</v>
      </c>
      <c r="G916" s="1">
        <v>4.2</v>
      </c>
      <c r="H916" s="4">
        <f>IF(MONTH(calls[[#This Row],[Date of Call]])&lt;=6,YEAR(calls[[#This Row],[Date of Call]]),YEAR(calls[[#This Row],[Date of Call]])+1)</f>
        <v>2024</v>
      </c>
      <c r="I916" t="str">
        <f>TEXT(calls[[#This Row],[Date of Call]],"DDDD")</f>
        <v>Tuesday</v>
      </c>
      <c r="J916" t="str" cm="1">
        <f t="array" ref="J916">_xlfn.IFS(calls[[#This Row],[Duration]]&lt;=10,"Under 10 mins",calls[[#This Row],[Duration]]&lt;=30,"10 to 30 mins",calls[[#This Row],[Duration]]&lt;=60,"30 to 60 mins",calls[[#This Row],[Duration]]&lt;=120,"1 to 2 hours",TRUE,"More than 2 hours")</f>
        <v>30 to 60 mins</v>
      </c>
      <c r="K916">
        <f>ROUND(calls[[#This Row],[Satisfaction Rating]],0)</f>
        <v>4</v>
      </c>
    </row>
    <row r="917" spans="1:11" x14ac:dyDescent="0.3">
      <c r="A917" s="4" t="s">
        <v>945</v>
      </c>
      <c r="B917" s="4" t="s">
        <v>30</v>
      </c>
      <c r="C917" s="4">
        <v>149</v>
      </c>
      <c r="D917" s="5" t="s">
        <v>17</v>
      </c>
      <c r="E917" s="6">
        <v>45244</v>
      </c>
      <c r="F917" s="4">
        <v>44</v>
      </c>
      <c r="G917" s="4">
        <v>2.2000000000000002</v>
      </c>
      <c r="H917" s="4">
        <f>IF(MONTH(calls[[#This Row],[Date of Call]])&lt;=6,YEAR(calls[[#This Row],[Date of Call]]),YEAR(calls[[#This Row],[Date of Call]])+1)</f>
        <v>2024</v>
      </c>
      <c r="I917" t="str">
        <f>TEXT(calls[[#This Row],[Date of Call]],"DDDD")</f>
        <v>Tuesday</v>
      </c>
      <c r="J917" t="str" cm="1">
        <f t="array" ref="J917">_xlfn.IFS(calls[[#This Row],[Duration]]&lt;=10,"Under 10 mins",calls[[#This Row],[Duration]]&lt;=30,"10 to 30 mins",calls[[#This Row],[Duration]]&lt;=60,"30 to 60 mins",calls[[#This Row],[Duration]]&lt;=120,"1 to 2 hours",TRUE,"More than 2 hours")</f>
        <v>More than 2 hours</v>
      </c>
      <c r="K917">
        <f>ROUND(calls[[#This Row],[Satisfaction Rating]],0)</f>
        <v>2</v>
      </c>
    </row>
    <row r="918" spans="1:11" x14ac:dyDescent="0.3">
      <c r="A918" s="1" t="s">
        <v>946</v>
      </c>
      <c r="B918" s="1" t="s">
        <v>63</v>
      </c>
      <c r="C918" s="1">
        <v>138</v>
      </c>
      <c r="D918" s="2" t="s">
        <v>31</v>
      </c>
      <c r="E918" s="3">
        <v>45244</v>
      </c>
      <c r="F918" s="1">
        <v>105</v>
      </c>
      <c r="G918" s="1">
        <v>3.9</v>
      </c>
      <c r="H918" s="4">
        <f>IF(MONTH(calls[[#This Row],[Date of Call]])&lt;=6,YEAR(calls[[#This Row],[Date of Call]]),YEAR(calls[[#This Row],[Date of Call]])+1)</f>
        <v>2024</v>
      </c>
      <c r="I918" t="str">
        <f>TEXT(calls[[#This Row],[Date of Call]],"DDDD")</f>
        <v>Tuesday</v>
      </c>
      <c r="J918" t="str" cm="1">
        <f t="array" ref="J918">_xlfn.IFS(calls[[#This Row],[Duration]]&lt;=10,"Under 10 mins",calls[[#This Row],[Duration]]&lt;=30,"10 to 30 mins",calls[[#This Row],[Duration]]&lt;=60,"30 to 60 mins",calls[[#This Row],[Duration]]&lt;=120,"1 to 2 hours",TRUE,"More than 2 hours")</f>
        <v>More than 2 hours</v>
      </c>
      <c r="K918">
        <f>ROUND(calls[[#This Row],[Satisfaction Rating]],0)</f>
        <v>4</v>
      </c>
    </row>
    <row r="919" spans="1:11" x14ac:dyDescent="0.3">
      <c r="A919" s="4" t="s">
        <v>947</v>
      </c>
      <c r="B919" s="4" t="s">
        <v>34</v>
      </c>
      <c r="C919" s="4">
        <v>113</v>
      </c>
      <c r="D919" s="5" t="s">
        <v>17</v>
      </c>
      <c r="E919" s="6">
        <v>45245</v>
      </c>
      <c r="F919" s="4">
        <v>34</v>
      </c>
      <c r="G919" s="4">
        <v>3.9</v>
      </c>
      <c r="H919" s="4">
        <f>IF(MONTH(calls[[#This Row],[Date of Call]])&lt;=6,YEAR(calls[[#This Row],[Date of Call]]),YEAR(calls[[#This Row],[Date of Call]])+1)</f>
        <v>2024</v>
      </c>
      <c r="I919" t="str">
        <f>TEXT(calls[[#This Row],[Date of Call]],"DDDD")</f>
        <v>Wednesday</v>
      </c>
      <c r="J919" t="str" cm="1">
        <f t="array" ref="J919">_xlfn.IFS(calls[[#This Row],[Duration]]&lt;=10,"Under 10 mins",calls[[#This Row],[Duration]]&lt;=30,"10 to 30 mins",calls[[#This Row],[Duration]]&lt;=60,"30 to 60 mins",calls[[#This Row],[Duration]]&lt;=120,"1 to 2 hours",TRUE,"More than 2 hours")</f>
        <v>1 to 2 hours</v>
      </c>
      <c r="K919">
        <f>ROUND(calls[[#This Row],[Satisfaction Rating]],0)</f>
        <v>4</v>
      </c>
    </row>
    <row r="920" spans="1:11" x14ac:dyDescent="0.3">
      <c r="A920" s="1" t="s">
        <v>948</v>
      </c>
      <c r="B920" s="1" t="s">
        <v>21</v>
      </c>
      <c r="C920" s="1">
        <v>88</v>
      </c>
      <c r="D920" s="2" t="s">
        <v>12</v>
      </c>
      <c r="E920" s="3">
        <v>45245</v>
      </c>
      <c r="F920" s="1">
        <v>220</v>
      </c>
      <c r="G920" s="1">
        <v>4.0999999999999996</v>
      </c>
      <c r="H920" s="4">
        <f>IF(MONTH(calls[[#This Row],[Date of Call]])&lt;=6,YEAR(calls[[#This Row],[Date of Call]]),YEAR(calls[[#This Row],[Date of Call]])+1)</f>
        <v>2024</v>
      </c>
      <c r="I920" t="str">
        <f>TEXT(calls[[#This Row],[Date of Call]],"DDDD")</f>
        <v>Wednesday</v>
      </c>
      <c r="J920" t="str" cm="1">
        <f t="array" ref="J920">_xlfn.IFS(calls[[#This Row],[Duration]]&lt;=10,"Under 10 mins",calls[[#This Row],[Duration]]&lt;=30,"10 to 30 mins",calls[[#This Row],[Duration]]&lt;=60,"30 to 60 mins",calls[[#This Row],[Duration]]&lt;=120,"1 to 2 hours",TRUE,"More than 2 hours")</f>
        <v>1 to 2 hours</v>
      </c>
      <c r="K920">
        <f>ROUND(calls[[#This Row],[Satisfaction Rating]],0)</f>
        <v>4</v>
      </c>
    </row>
    <row r="921" spans="1:11" x14ac:dyDescent="0.3">
      <c r="A921" s="4" t="s">
        <v>949</v>
      </c>
      <c r="B921" s="4" t="s">
        <v>11</v>
      </c>
      <c r="C921" s="4">
        <v>64</v>
      </c>
      <c r="D921" s="5" t="s">
        <v>31</v>
      </c>
      <c r="E921" s="6">
        <v>45245</v>
      </c>
      <c r="F921" s="4">
        <v>225</v>
      </c>
      <c r="G921" s="4">
        <v>4.5999999999999996</v>
      </c>
      <c r="H921" s="4">
        <f>IF(MONTH(calls[[#This Row],[Date of Call]])&lt;=6,YEAR(calls[[#This Row],[Date of Call]]),YEAR(calls[[#This Row],[Date of Call]])+1)</f>
        <v>2024</v>
      </c>
      <c r="I921" t="str">
        <f>TEXT(calls[[#This Row],[Date of Call]],"DDDD")</f>
        <v>Wednesday</v>
      </c>
      <c r="J921" t="str" cm="1">
        <f t="array" ref="J921">_xlfn.IFS(calls[[#This Row],[Duration]]&lt;=10,"Under 10 mins",calls[[#This Row],[Duration]]&lt;=30,"10 to 30 mins",calls[[#This Row],[Duration]]&lt;=60,"30 to 60 mins",calls[[#This Row],[Duration]]&lt;=120,"1 to 2 hours",TRUE,"More than 2 hours")</f>
        <v>1 to 2 hours</v>
      </c>
      <c r="K921">
        <f>ROUND(calls[[#This Row],[Satisfaction Rating]],0)</f>
        <v>5</v>
      </c>
    </row>
    <row r="922" spans="1:11" x14ac:dyDescent="0.3">
      <c r="A922" s="1" t="s">
        <v>950</v>
      </c>
      <c r="B922" s="1" t="s">
        <v>16</v>
      </c>
      <c r="C922" s="1">
        <v>53</v>
      </c>
      <c r="D922" s="2" t="s">
        <v>31</v>
      </c>
      <c r="E922" s="3">
        <v>45246</v>
      </c>
      <c r="F922" s="1">
        <v>37</v>
      </c>
      <c r="G922" s="1">
        <v>4.0999999999999996</v>
      </c>
      <c r="H922" s="4">
        <f>IF(MONTH(calls[[#This Row],[Date of Call]])&lt;=6,YEAR(calls[[#This Row],[Date of Call]]),YEAR(calls[[#This Row],[Date of Call]])+1)</f>
        <v>2024</v>
      </c>
      <c r="I922" t="str">
        <f>TEXT(calls[[#This Row],[Date of Call]],"DDDD")</f>
        <v>Thursday</v>
      </c>
      <c r="J922" t="str" cm="1">
        <f t="array" ref="J922">_xlfn.IFS(calls[[#This Row],[Duration]]&lt;=10,"Under 10 mins",calls[[#This Row],[Duration]]&lt;=30,"10 to 30 mins",calls[[#This Row],[Duration]]&lt;=60,"30 to 60 mins",calls[[#This Row],[Duration]]&lt;=120,"1 to 2 hours",TRUE,"More than 2 hours")</f>
        <v>30 to 60 mins</v>
      </c>
      <c r="K922">
        <f>ROUND(calls[[#This Row],[Satisfaction Rating]],0)</f>
        <v>4</v>
      </c>
    </row>
    <row r="923" spans="1:11" x14ac:dyDescent="0.3">
      <c r="A923" s="4" t="s">
        <v>951</v>
      </c>
      <c r="B923" s="4" t="s">
        <v>53</v>
      </c>
      <c r="C923" s="4">
        <v>63</v>
      </c>
      <c r="D923" s="5" t="s">
        <v>17</v>
      </c>
      <c r="E923" s="6">
        <v>45246</v>
      </c>
      <c r="F923" s="4">
        <v>44</v>
      </c>
      <c r="G923" s="4">
        <v>5</v>
      </c>
      <c r="H923" s="4">
        <f>IF(MONTH(calls[[#This Row],[Date of Call]])&lt;=6,YEAR(calls[[#This Row],[Date of Call]]),YEAR(calls[[#This Row],[Date of Call]])+1)</f>
        <v>2024</v>
      </c>
      <c r="I923" t="str">
        <f>TEXT(calls[[#This Row],[Date of Call]],"DDDD")</f>
        <v>Thursday</v>
      </c>
      <c r="J923" t="str" cm="1">
        <f t="array" ref="J923">_xlfn.IFS(calls[[#This Row],[Duration]]&lt;=10,"Under 10 mins",calls[[#This Row],[Duration]]&lt;=30,"10 to 30 mins",calls[[#This Row],[Duration]]&lt;=60,"30 to 60 mins",calls[[#This Row],[Duration]]&lt;=120,"1 to 2 hours",TRUE,"More than 2 hours")</f>
        <v>1 to 2 hours</v>
      </c>
      <c r="K923">
        <f>ROUND(calls[[#This Row],[Satisfaction Rating]],0)</f>
        <v>5</v>
      </c>
    </row>
    <row r="924" spans="1:11" x14ac:dyDescent="0.3">
      <c r="A924" s="1" t="s">
        <v>952</v>
      </c>
      <c r="B924" s="1" t="s">
        <v>25</v>
      </c>
      <c r="C924" s="1">
        <v>54</v>
      </c>
      <c r="D924" s="2" t="s">
        <v>17</v>
      </c>
      <c r="E924" s="3">
        <v>45247</v>
      </c>
      <c r="F924" s="1">
        <v>35</v>
      </c>
      <c r="G924" s="1">
        <v>2.8</v>
      </c>
      <c r="H924" s="4">
        <f>IF(MONTH(calls[[#This Row],[Date of Call]])&lt;=6,YEAR(calls[[#This Row],[Date of Call]]),YEAR(calls[[#This Row],[Date of Call]])+1)</f>
        <v>2024</v>
      </c>
      <c r="I924" t="str">
        <f>TEXT(calls[[#This Row],[Date of Call]],"DDDD")</f>
        <v>Friday</v>
      </c>
      <c r="J924" t="str" cm="1">
        <f t="array" ref="J924">_xlfn.IFS(calls[[#This Row],[Duration]]&lt;=10,"Under 10 mins",calls[[#This Row],[Duration]]&lt;=30,"10 to 30 mins",calls[[#This Row],[Duration]]&lt;=60,"30 to 60 mins",calls[[#This Row],[Duration]]&lt;=120,"1 to 2 hours",TRUE,"More than 2 hours")</f>
        <v>30 to 60 mins</v>
      </c>
      <c r="K924">
        <f>ROUND(calls[[#This Row],[Satisfaction Rating]],0)</f>
        <v>3</v>
      </c>
    </row>
    <row r="925" spans="1:11" x14ac:dyDescent="0.3">
      <c r="A925" s="4" t="s">
        <v>953</v>
      </c>
      <c r="B925" s="4" t="s">
        <v>53</v>
      </c>
      <c r="C925" s="4">
        <v>54</v>
      </c>
      <c r="D925" s="5" t="s">
        <v>12</v>
      </c>
      <c r="E925" s="6">
        <v>45247</v>
      </c>
      <c r="F925" s="4">
        <v>145</v>
      </c>
      <c r="G925" s="4">
        <v>2.7</v>
      </c>
      <c r="H925" s="4">
        <f>IF(MONTH(calls[[#This Row],[Date of Call]])&lt;=6,YEAR(calls[[#This Row],[Date of Call]]),YEAR(calls[[#This Row],[Date of Call]])+1)</f>
        <v>2024</v>
      </c>
      <c r="I925" t="str">
        <f>TEXT(calls[[#This Row],[Date of Call]],"DDDD")</f>
        <v>Friday</v>
      </c>
      <c r="J925" t="str" cm="1">
        <f t="array" ref="J925">_xlfn.IFS(calls[[#This Row],[Duration]]&lt;=10,"Under 10 mins",calls[[#This Row],[Duration]]&lt;=30,"10 to 30 mins",calls[[#This Row],[Duration]]&lt;=60,"30 to 60 mins",calls[[#This Row],[Duration]]&lt;=120,"1 to 2 hours",TRUE,"More than 2 hours")</f>
        <v>30 to 60 mins</v>
      </c>
      <c r="K925">
        <f>ROUND(calls[[#This Row],[Satisfaction Rating]],0)</f>
        <v>3</v>
      </c>
    </row>
    <row r="926" spans="1:11" x14ac:dyDescent="0.3">
      <c r="A926" s="1" t="s">
        <v>954</v>
      </c>
      <c r="B926" s="1" t="s">
        <v>30</v>
      </c>
      <c r="C926" s="1">
        <v>71</v>
      </c>
      <c r="D926" s="2" t="s">
        <v>31</v>
      </c>
      <c r="E926" s="3">
        <v>45247</v>
      </c>
      <c r="F926" s="1">
        <v>64</v>
      </c>
      <c r="G926" s="1">
        <v>3.9</v>
      </c>
      <c r="H926" s="4">
        <f>IF(MONTH(calls[[#This Row],[Date of Call]])&lt;=6,YEAR(calls[[#This Row],[Date of Call]]),YEAR(calls[[#This Row],[Date of Call]])+1)</f>
        <v>2024</v>
      </c>
      <c r="I926" t="str">
        <f>TEXT(calls[[#This Row],[Date of Call]],"DDDD")</f>
        <v>Friday</v>
      </c>
      <c r="J926" t="str" cm="1">
        <f t="array" ref="J926">_xlfn.IFS(calls[[#This Row],[Duration]]&lt;=10,"Under 10 mins",calls[[#This Row],[Duration]]&lt;=30,"10 to 30 mins",calls[[#This Row],[Duration]]&lt;=60,"30 to 60 mins",calls[[#This Row],[Duration]]&lt;=120,"1 to 2 hours",TRUE,"More than 2 hours")</f>
        <v>1 to 2 hours</v>
      </c>
      <c r="K926">
        <f>ROUND(calls[[#This Row],[Satisfaction Rating]],0)</f>
        <v>4</v>
      </c>
    </row>
    <row r="927" spans="1:11" x14ac:dyDescent="0.3">
      <c r="A927" s="4" t="s">
        <v>955</v>
      </c>
      <c r="B927" s="4" t="s">
        <v>53</v>
      </c>
      <c r="C927" s="4">
        <v>93</v>
      </c>
      <c r="D927" s="5" t="s">
        <v>12</v>
      </c>
      <c r="E927" s="6">
        <v>45248</v>
      </c>
      <c r="F927" s="4">
        <v>185</v>
      </c>
      <c r="G927" s="4">
        <v>4.3</v>
      </c>
      <c r="H927" s="4">
        <f>IF(MONTH(calls[[#This Row],[Date of Call]])&lt;=6,YEAR(calls[[#This Row],[Date of Call]]),YEAR(calls[[#This Row],[Date of Call]])+1)</f>
        <v>2024</v>
      </c>
      <c r="I927" t="str">
        <f>TEXT(calls[[#This Row],[Date of Call]],"DDDD")</f>
        <v>Saturday</v>
      </c>
      <c r="J927" t="str" cm="1">
        <f t="array" ref="J927">_xlfn.IFS(calls[[#This Row],[Duration]]&lt;=10,"Under 10 mins",calls[[#This Row],[Duration]]&lt;=30,"10 to 30 mins",calls[[#This Row],[Duration]]&lt;=60,"30 to 60 mins",calls[[#This Row],[Duration]]&lt;=120,"1 to 2 hours",TRUE,"More than 2 hours")</f>
        <v>1 to 2 hours</v>
      </c>
      <c r="K927">
        <f>ROUND(calls[[#This Row],[Satisfaction Rating]],0)</f>
        <v>4</v>
      </c>
    </row>
    <row r="928" spans="1:11" x14ac:dyDescent="0.3">
      <c r="A928" s="1" t="s">
        <v>956</v>
      </c>
      <c r="B928" s="1" t="s">
        <v>19</v>
      </c>
      <c r="C928" s="1">
        <v>96</v>
      </c>
      <c r="D928" s="2" t="s">
        <v>17</v>
      </c>
      <c r="E928" s="3">
        <v>45248</v>
      </c>
      <c r="F928" s="1">
        <v>215</v>
      </c>
      <c r="G928" s="1">
        <v>2.5</v>
      </c>
      <c r="H928" s="4">
        <f>IF(MONTH(calls[[#This Row],[Date of Call]])&lt;=6,YEAR(calls[[#This Row],[Date of Call]]),YEAR(calls[[#This Row],[Date of Call]])+1)</f>
        <v>2024</v>
      </c>
      <c r="I928" t="str">
        <f>TEXT(calls[[#This Row],[Date of Call]],"DDDD")</f>
        <v>Saturday</v>
      </c>
      <c r="J928" t="str" cm="1">
        <f t="array" ref="J928">_xlfn.IFS(calls[[#This Row],[Duration]]&lt;=10,"Under 10 mins",calls[[#This Row],[Duration]]&lt;=30,"10 to 30 mins",calls[[#This Row],[Duration]]&lt;=60,"30 to 60 mins",calls[[#This Row],[Duration]]&lt;=120,"1 to 2 hours",TRUE,"More than 2 hours")</f>
        <v>1 to 2 hours</v>
      </c>
      <c r="K928">
        <f>ROUND(calls[[#This Row],[Satisfaction Rating]],0)</f>
        <v>3</v>
      </c>
    </row>
    <row r="929" spans="1:11" x14ac:dyDescent="0.3">
      <c r="A929" s="4" t="s">
        <v>957</v>
      </c>
      <c r="B929" s="4" t="s">
        <v>36</v>
      </c>
      <c r="C929" s="4">
        <v>31</v>
      </c>
      <c r="D929" s="5" t="s">
        <v>22</v>
      </c>
      <c r="E929" s="6">
        <v>45248</v>
      </c>
      <c r="F929" s="4">
        <v>88</v>
      </c>
      <c r="G929" s="4">
        <v>3.4</v>
      </c>
      <c r="H929" s="4">
        <f>IF(MONTH(calls[[#This Row],[Date of Call]])&lt;=6,YEAR(calls[[#This Row],[Date of Call]]),YEAR(calls[[#This Row],[Date of Call]])+1)</f>
        <v>2024</v>
      </c>
      <c r="I929" t="str">
        <f>TEXT(calls[[#This Row],[Date of Call]],"DDDD")</f>
        <v>Saturday</v>
      </c>
      <c r="J929" t="str" cm="1">
        <f t="array" ref="J929">_xlfn.IFS(calls[[#This Row],[Duration]]&lt;=10,"Under 10 mins",calls[[#This Row],[Duration]]&lt;=30,"10 to 30 mins",calls[[#This Row],[Duration]]&lt;=60,"30 to 60 mins",calls[[#This Row],[Duration]]&lt;=120,"1 to 2 hours",TRUE,"More than 2 hours")</f>
        <v>30 to 60 mins</v>
      </c>
      <c r="K929">
        <f>ROUND(calls[[#This Row],[Satisfaction Rating]],0)</f>
        <v>3</v>
      </c>
    </row>
    <row r="930" spans="1:11" x14ac:dyDescent="0.3">
      <c r="A930" s="1" t="s">
        <v>958</v>
      </c>
      <c r="B930" s="1" t="s">
        <v>53</v>
      </c>
      <c r="C930" s="1">
        <v>107</v>
      </c>
      <c r="D930" s="2" t="s">
        <v>31</v>
      </c>
      <c r="E930" s="3">
        <v>45248</v>
      </c>
      <c r="F930" s="1">
        <v>23</v>
      </c>
      <c r="G930" s="1">
        <v>3.4</v>
      </c>
      <c r="H930" s="4">
        <f>IF(MONTH(calls[[#This Row],[Date of Call]])&lt;=6,YEAR(calls[[#This Row],[Date of Call]]),YEAR(calls[[#This Row],[Date of Call]])+1)</f>
        <v>2024</v>
      </c>
      <c r="I930" t="str">
        <f>TEXT(calls[[#This Row],[Date of Call]],"DDDD")</f>
        <v>Saturday</v>
      </c>
      <c r="J930" t="str" cm="1">
        <f t="array" ref="J930">_xlfn.IFS(calls[[#This Row],[Duration]]&lt;=10,"Under 10 mins",calls[[#This Row],[Duration]]&lt;=30,"10 to 30 mins",calls[[#This Row],[Duration]]&lt;=60,"30 to 60 mins",calls[[#This Row],[Duration]]&lt;=120,"1 to 2 hours",TRUE,"More than 2 hours")</f>
        <v>1 to 2 hours</v>
      </c>
      <c r="K930">
        <f>ROUND(calls[[#This Row],[Satisfaction Rating]],0)</f>
        <v>3</v>
      </c>
    </row>
    <row r="931" spans="1:11" x14ac:dyDescent="0.3">
      <c r="A931" s="4" t="s">
        <v>959</v>
      </c>
      <c r="B931" s="4" t="s">
        <v>16</v>
      </c>
      <c r="C931" s="4">
        <v>50</v>
      </c>
      <c r="D931" s="5" t="s">
        <v>22</v>
      </c>
      <c r="E931" s="6">
        <v>45249</v>
      </c>
      <c r="F931" s="4">
        <v>180</v>
      </c>
      <c r="G931" s="4">
        <v>1.8</v>
      </c>
      <c r="H931" s="4">
        <f>IF(MONTH(calls[[#This Row],[Date of Call]])&lt;=6,YEAR(calls[[#This Row],[Date of Call]]),YEAR(calls[[#This Row],[Date of Call]])+1)</f>
        <v>2024</v>
      </c>
      <c r="I931" t="str">
        <f>TEXT(calls[[#This Row],[Date of Call]],"DDDD")</f>
        <v>Sunday</v>
      </c>
      <c r="J931" t="str" cm="1">
        <f t="array" ref="J931">_xlfn.IFS(calls[[#This Row],[Duration]]&lt;=10,"Under 10 mins",calls[[#This Row],[Duration]]&lt;=30,"10 to 30 mins",calls[[#This Row],[Duration]]&lt;=60,"30 to 60 mins",calls[[#This Row],[Duration]]&lt;=120,"1 to 2 hours",TRUE,"More than 2 hours")</f>
        <v>30 to 60 mins</v>
      </c>
      <c r="K931">
        <f>ROUND(calls[[#This Row],[Satisfaction Rating]],0)</f>
        <v>2</v>
      </c>
    </row>
    <row r="932" spans="1:11" x14ac:dyDescent="0.3">
      <c r="A932" s="1" t="s">
        <v>960</v>
      </c>
      <c r="B932" s="1" t="s">
        <v>63</v>
      </c>
      <c r="C932" s="1">
        <v>69</v>
      </c>
      <c r="D932" s="2" t="s">
        <v>31</v>
      </c>
      <c r="E932" s="3">
        <v>45250</v>
      </c>
      <c r="F932" s="1">
        <v>225</v>
      </c>
      <c r="G932" s="1">
        <v>3.7</v>
      </c>
      <c r="H932" s="4">
        <f>IF(MONTH(calls[[#This Row],[Date of Call]])&lt;=6,YEAR(calls[[#This Row],[Date of Call]]),YEAR(calls[[#This Row],[Date of Call]])+1)</f>
        <v>2024</v>
      </c>
      <c r="I932" t="str">
        <f>TEXT(calls[[#This Row],[Date of Call]],"DDDD")</f>
        <v>Monday</v>
      </c>
      <c r="J932" t="str" cm="1">
        <f t="array" ref="J932">_xlfn.IFS(calls[[#This Row],[Duration]]&lt;=10,"Under 10 mins",calls[[#This Row],[Duration]]&lt;=30,"10 to 30 mins",calls[[#This Row],[Duration]]&lt;=60,"30 to 60 mins",calls[[#This Row],[Duration]]&lt;=120,"1 to 2 hours",TRUE,"More than 2 hours")</f>
        <v>1 to 2 hours</v>
      </c>
      <c r="K932">
        <f>ROUND(calls[[#This Row],[Satisfaction Rating]],0)</f>
        <v>4</v>
      </c>
    </row>
    <row r="933" spans="1:11" x14ac:dyDescent="0.3">
      <c r="A933" s="4" t="s">
        <v>961</v>
      </c>
      <c r="B933" s="4" t="s">
        <v>21</v>
      </c>
      <c r="C933" s="4">
        <v>26</v>
      </c>
      <c r="D933" s="5" t="s">
        <v>17</v>
      </c>
      <c r="E933" s="6">
        <v>45251</v>
      </c>
      <c r="F933" s="4">
        <v>74</v>
      </c>
      <c r="G933" s="4">
        <v>4.0999999999999996</v>
      </c>
      <c r="H933" s="4">
        <f>IF(MONTH(calls[[#This Row],[Date of Call]])&lt;=6,YEAR(calls[[#This Row],[Date of Call]]),YEAR(calls[[#This Row],[Date of Call]])+1)</f>
        <v>2024</v>
      </c>
      <c r="I933" t="str">
        <f>TEXT(calls[[#This Row],[Date of Call]],"DDDD")</f>
        <v>Tuesday</v>
      </c>
      <c r="J933" t="str" cm="1">
        <f t="array" ref="J933">_xlfn.IFS(calls[[#This Row],[Duration]]&lt;=10,"Under 10 mins",calls[[#This Row],[Duration]]&lt;=30,"10 to 30 mins",calls[[#This Row],[Duration]]&lt;=60,"30 to 60 mins",calls[[#This Row],[Duration]]&lt;=120,"1 to 2 hours",TRUE,"More than 2 hours")</f>
        <v>10 to 30 mins</v>
      </c>
      <c r="K933">
        <f>ROUND(calls[[#This Row],[Satisfaction Rating]],0)</f>
        <v>4</v>
      </c>
    </row>
    <row r="934" spans="1:11" x14ac:dyDescent="0.3">
      <c r="A934" s="1" t="s">
        <v>962</v>
      </c>
      <c r="B934" s="1" t="s">
        <v>19</v>
      </c>
      <c r="C934" s="1">
        <v>158</v>
      </c>
      <c r="D934" s="2" t="s">
        <v>31</v>
      </c>
      <c r="E934" s="3">
        <v>45251</v>
      </c>
      <c r="F934" s="1">
        <v>36</v>
      </c>
      <c r="G934" s="1">
        <v>3</v>
      </c>
      <c r="H934" s="4">
        <f>IF(MONTH(calls[[#This Row],[Date of Call]])&lt;=6,YEAR(calls[[#This Row],[Date of Call]]),YEAR(calls[[#This Row],[Date of Call]])+1)</f>
        <v>2024</v>
      </c>
      <c r="I934" t="str">
        <f>TEXT(calls[[#This Row],[Date of Call]],"DDDD")</f>
        <v>Tuesday</v>
      </c>
      <c r="J934" t="str" cm="1">
        <f t="array" ref="J934">_xlfn.IFS(calls[[#This Row],[Duration]]&lt;=10,"Under 10 mins",calls[[#This Row],[Duration]]&lt;=30,"10 to 30 mins",calls[[#This Row],[Duration]]&lt;=60,"30 to 60 mins",calls[[#This Row],[Duration]]&lt;=120,"1 to 2 hours",TRUE,"More than 2 hours")</f>
        <v>More than 2 hours</v>
      </c>
      <c r="K934">
        <f>ROUND(calls[[#This Row],[Satisfaction Rating]],0)</f>
        <v>3</v>
      </c>
    </row>
    <row r="935" spans="1:11" x14ac:dyDescent="0.3">
      <c r="A935" s="4" t="s">
        <v>963</v>
      </c>
      <c r="B935" s="4" t="s">
        <v>25</v>
      </c>
      <c r="C935" s="4">
        <v>99</v>
      </c>
      <c r="D935" s="5" t="s">
        <v>31</v>
      </c>
      <c r="E935" s="6">
        <v>45253</v>
      </c>
      <c r="F935" s="4">
        <v>116</v>
      </c>
      <c r="G935" s="4">
        <v>3.9</v>
      </c>
      <c r="H935" s="4">
        <f>IF(MONTH(calls[[#This Row],[Date of Call]])&lt;=6,YEAR(calls[[#This Row],[Date of Call]]),YEAR(calls[[#This Row],[Date of Call]])+1)</f>
        <v>2024</v>
      </c>
      <c r="I935" t="str">
        <f>TEXT(calls[[#This Row],[Date of Call]],"DDDD")</f>
        <v>Thursday</v>
      </c>
      <c r="J935" t="str" cm="1">
        <f t="array" ref="J935">_xlfn.IFS(calls[[#This Row],[Duration]]&lt;=10,"Under 10 mins",calls[[#This Row],[Duration]]&lt;=30,"10 to 30 mins",calls[[#This Row],[Duration]]&lt;=60,"30 to 60 mins",calls[[#This Row],[Duration]]&lt;=120,"1 to 2 hours",TRUE,"More than 2 hours")</f>
        <v>1 to 2 hours</v>
      </c>
      <c r="K935">
        <f>ROUND(calls[[#This Row],[Satisfaction Rating]],0)</f>
        <v>4</v>
      </c>
    </row>
    <row r="936" spans="1:11" x14ac:dyDescent="0.3">
      <c r="A936" s="1" t="s">
        <v>964</v>
      </c>
      <c r="B936" s="1" t="s">
        <v>19</v>
      </c>
      <c r="C936" s="1">
        <v>78</v>
      </c>
      <c r="D936" s="2" t="s">
        <v>22</v>
      </c>
      <c r="E936" s="3">
        <v>45253</v>
      </c>
      <c r="F936" s="1">
        <v>140</v>
      </c>
      <c r="G936" s="1">
        <v>4</v>
      </c>
      <c r="H936" s="4">
        <f>IF(MONTH(calls[[#This Row],[Date of Call]])&lt;=6,YEAR(calls[[#This Row],[Date of Call]]),YEAR(calls[[#This Row],[Date of Call]])+1)</f>
        <v>2024</v>
      </c>
      <c r="I936" t="str">
        <f>TEXT(calls[[#This Row],[Date of Call]],"DDDD")</f>
        <v>Thursday</v>
      </c>
      <c r="J936" t="str" cm="1">
        <f t="array" ref="J936">_xlfn.IFS(calls[[#This Row],[Duration]]&lt;=10,"Under 10 mins",calls[[#This Row],[Duration]]&lt;=30,"10 to 30 mins",calls[[#This Row],[Duration]]&lt;=60,"30 to 60 mins",calls[[#This Row],[Duration]]&lt;=120,"1 to 2 hours",TRUE,"More than 2 hours")</f>
        <v>1 to 2 hours</v>
      </c>
      <c r="K936">
        <f>ROUND(calls[[#This Row],[Satisfaction Rating]],0)</f>
        <v>4</v>
      </c>
    </row>
    <row r="937" spans="1:11" x14ac:dyDescent="0.3">
      <c r="A937" s="4" t="s">
        <v>965</v>
      </c>
      <c r="B937" s="4" t="s">
        <v>19</v>
      </c>
      <c r="C937" s="4">
        <v>102</v>
      </c>
      <c r="D937" s="5" t="s">
        <v>17</v>
      </c>
      <c r="E937" s="6">
        <v>45254</v>
      </c>
      <c r="F937" s="4">
        <v>104</v>
      </c>
      <c r="G937" s="4">
        <v>4.5</v>
      </c>
      <c r="H937" s="4">
        <f>IF(MONTH(calls[[#This Row],[Date of Call]])&lt;=6,YEAR(calls[[#This Row],[Date of Call]]),YEAR(calls[[#This Row],[Date of Call]])+1)</f>
        <v>2024</v>
      </c>
      <c r="I937" t="str">
        <f>TEXT(calls[[#This Row],[Date of Call]],"DDDD")</f>
        <v>Friday</v>
      </c>
      <c r="J937" t="str" cm="1">
        <f t="array" ref="J937">_xlfn.IFS(calls[[#This Row],[Duration]]&lt;=10,"Under 10 mins",calls[[#This Row],[Duration]]&lt;=30,"10 to 30 mins",calls[[#This Row],[Duration]]&lt;=60,"30 to 60 mins",calls[[#This Row],[Duration]]&lt;=120,"1 to 2 hours",TRUE,"More than 2 hours")</f>
        <v>1 to 2 hours</v>
      </c>
      <c r="K937">
        <f>ROUND(calls[[#This Row],[Satisfaction Rating]],0)</f>
        <v>5</v>
      </c>
    </row>
    <row r="938" spans="1:11" x14ac:dyDescent="0.3">
      <c r="A938" s="1" t="s">
        <v>966</v>
      </c>
      <c r="B938" s="1" t="s">
        <v>25</v>
      </c>
      <c r="C938" s="1">
        <v>158</v>
      </c>
      <c r="D938" s="2" t="s">
        <v>27</v>
      </c>
      <c r="E938" s="3">
        <v>45254</v>
      </c>
      <c r="F938" s="1">
        <v>148</v>
      </c>
      <c r="G938" s="1">
        <v>4</v>
      </c>
      <c r="H938" s="4">
        <f>IF(MONTH(calls[[#This Row],[Date of Call]])&lt;=6,YEAR(calls[[#This Row],[Date of Call]]),YEAR(calls[[#This Row],[Date of Call]])+1)</f>
        <v>2024</v>
      </c>
      <c r="I938" t="str">
        <f>TEXT(calls[[#This Row],[Date of Call]],"DDDD")</f>
        <v>Friday</v>
      </c>
      <c r="J938" t="str" cm="1">
        <f t="array" ref="J938">_xlfn.IFS(calls[[#This Row],[Duration]]&lt;=10,"Under 10 mins",calls[[#This Row],[Duration]]&lt;=30,"10 to 30 mins",calls[[#This Row],[Duration]]&lt;=60,"30 to 60 mins",calls[[#This Row],[Duration]]&lt;=120,"1 to 2 hours",TRUE,"More than 2 hours")</f>
        <v>More than 2 hours</v>
      </c>
      <c r="K938">
        <f>ROUND(calls[[#This Row],[Satisfaction Rating]],0)</f>
        <v>4</v>
      </c>
    </row>
    <row r="939" spans="1:11" x14ac:dyDescent="0.3">
      <c r="A939" s="4" t="s">
        <v>967</v>
      </c>
      <c r="B939" s="4" t="s">
        <v>36</v>
      </c>
      <c r="C939" s="4">
        <v>56</v>
      </c>
      <c r="D939" s="5" t="s">
        <v>31</v>
      </c>
      <c r="E939" s="6">
        <v>45254</v>
      </c>
      <c r="F939" s="4">
        <v>205</v>
      </c>
      <c r="G939" s="4">
        <v>4.3</v>
      </c>
      <c r="H939" s="4">
        <f>IF(MONTH(calls[[#This Row],[Date of Call]])&lt;=6,YEAR(calls[[#This Row],[Date of Call]]),YEAR(calls[[#This Row],[Date of Call]])+1)</f>
        <v>2024</v>
      </c>
      <c r="I939" t="str">
        <f>TEXT(calls[[#This Row],[Date of Call]],"DDDD")</f>
        <v>Friday</v>
      </c>
      <c r="J939" t="str" cm="1">
        <f t="array" ref="J939">_xlfn.IFS(calls[[#This Row],[Duration]]&lt;=10,"Under 10 mins",calls[[#This Row],[Duration]]&lt;=30,"10 to 30 mins",calls[[#This Row],[Duration]]&lt;=60,"30 to 60 mins",calls[[#This Row],[Duration]]&lt;=120,"1 to 2 hours",TRUE,"More than 2 hours")</f>
        <v>30 to 60 mins</v>
      </c>
      <c r="K939">
        <f>ROUND(calls[[#This Row],[Satisfaction Rating]],0)</f>
        <v>4</v>
      </c>
    </row>
    <row r="940" spans="1:11" x14ac:dyDescent="0.3">
      <c r="A940" s="1" t="s">
        <v>968</v>
      </c>
      <c r="B940" s="1" t="s">
        <v>14</v>
      </c>
      <c r="C940" s="1">
        <v>17</v>
      </c>
      <c r="D940" s="2" t="s">
        <v>12</v>
      </c>
      <c r="E940" s="3">
        <v>45254</v>
      </c>
      <c r="F940" s="1">
        <v>210</v>
      </c>
      <c r="G940" s="1">
        <v>4.8</v>
      </c>
      <c r="H940" s="4">
        <f>IF(MONTH(calls[[#This Row],[Date of Call]])&lt;=6,YEAR(calls[[#This Row],[Date of Call]]),YEAR(calls[[#This Row],[Date of Call]])+1)</f>
        <v>2024</v>
      </c>
      <c r="I940" t="str">
        <f>TEXT(calls[[#This Row],[Date of Call]],"DDDD")</f>
        <v>Friday</v>
      </c>
      <c r="J940" t="str" cm="1">
        <f t="array" ref="J940">_xlfn.IFS(calls[[#This Row],[Duration]]&lt;=10,"Under 10 mins",calls[[#This Row],[Duration]]&lt;=30,"10 to 30 mins",calls[[#This Row],[Duration]]&lt;=60,"30 to 60 mins",calls[[#This Row],[Duration]]&lt;=120,"1 to 2 hours",TRUE,"More than 2 hours")</f>
        <v>10 to 30 mins</v>
      </c>
      <c r="K940">
        <f>ROUND(calls[[#This Row],[Satisfaction Rating]],0)</f>
        <v>5</v>
      </c>
    </row>
    <row r="941" spans="1:11" x14ac:dyDescent="0.3">
      <c r="A941" s="4" t="s">
        <v>969</v>
      </c>
      <c r="B941" s="4" t="s">
        <v>21</v>
      </c>
      <c r="C941" s="4">
        <v>104</v>
      </c>
      <c r="D941" s="5" t="s">
        <v>27</v>
      </c>
      <c r="E941" s="6">
        <v>45256</v>
      </c>
      <c r="F941" s="4">
        <v>41</v>
      </c>
      <c r="G941" s="4">
        <v>4.7</v>
      </c>
      <c r="H941" s="4">
        <f>IF(MONTH(calls[[#This Row],[Date of Call]])&lt;=6,YEAR(calls[[#This Row],[Date of Call]]),YEAR(calls[[#This Row],[Date of Call]])+1)</f>
        <v>2024</v>
      </c>
      <c r="I941" t="str">
        <f>TEXT(calls[[#This Row],[Date of Call]],"DDDD")</f>
        <v>Sunday</v>
      </c>
      <c r="J941" t="str" cm="1">
        <f t="array" ref="J941">_xlfn.IFS(calls[[#This Row],[Duration]]&lt;=10,"Under 10 mins",calls[[#This Row],[Duration]]&lt;=30,"10 to 30 mins",calls[[#This Row],[Duration]]&lt;=60,"30 to 60 mins",calls[[#This Row],[Duration]]&lt;=120,"1 to 2 hours",TRUE,"More than 2 hours")</f>
        <v>1 to 2 hours</v>
      </c>
      <c r="K941">
        <f>ROUND(calls[[#This Row],[Satisfaction Rating]],0)</f>
        <v>5</v>
      </c>
    </row>
    <row r="942" spans="1:11" x14ac:dyDescent="0.3">
      <c r="A942" s="1" t="s">
        <v>970</v>
      </c>
      <c r="B942" s="1" t="s">
        <v>50</v>
      </c>
      <c r="C942" s="1">
        <v>96</v>
      </c>
      <c r="D942" s="2" t="s">
        <v>22</v>
      </c>
      <c r="E942" s="3">
        <v>45256</v>
      </c>
      <c r="F942" s="1">
        <v>136</v>
      </c>
      <c r="G942" s="1">
        <v>5</v>
      </c>
      <c r="H942" s="4">
        <f>IF(MONTH(calls[[#This Row],[Date of Call]])&lt;=6,YEAR(calls[[#This Row],[Date of Call]]),YEAR(calls[[#This Row],[Date of Call]])+1)</f>
        <v>2024</v>
      </c>
      <c r="I942" t="str">
        <f>TEXT(calls[[#This Row],[Date of Call]],"DDDD")</f>
        <v>Sunday</v>
      </c>
      <c r="J942" t="str" cm="1">
        <f t="array" ref="J942">_xlfn.IFS(calls[[#This Row],[Duration]]&lt;=10,"Under 10 mins",calls[[#This Row],[Duration]]&lt;=30,"10 to 30 mins",calls[[#This Row],[Duration]]&lt;=60,"30 to 60 mins",calls[[#This Row],[Duration]]&lt;=120,"1 to 2 hours",TRUE,"More than 2 hours")</f>
        <v>1 to 2 hours</v>
      </c>
      <c r="K942">
        <f>ROUND(calls[[#This Row],[Satisfaction Rating]],0)</f>
        <v>5</v>
      </c>
    </row>
    <row r="943" spans="1:11" x14ac:dyDescent="0.3">
      <c r="A943" s="4" t="s">
        <v>971</v>
      </c>
      <c r="B943" s="4" t="s">
        <v>42</v>
      </c>
      <c r="C943" s="4">
        <v>83</v>
      </c>
      <c r="D943" s="5" t="s">
        <v>17</v>
      </c>
      <c r="E943" s="6">
        <v>45257</v>
      </c>
      <c r="F943" s="4">
        <v>126</v>
      </c>
      <c r="G943" s="4">
        <v>1.5</v>
      </c>
      <c r="H943" s="4">
        <f>IF(MONTH(calls[[#This Row],[Date of Call]])&lt;=6,YEAR(calls[[#This Row],[Date of Call]]),YEAR(calls[[#This Row],[Date of Call]])+1)</f>
        <v>2024</v>
      </c>
      <c r="I943" t="str">
        <f>TEXT(calls[[#This Row],[Date of Call]],"DDDD")</f>
        <v>Monday</v>
      </c>
      <c r="J943" t="str" cm="1">
        <f t="array" ref="J943">_xlfn.IFS(calls[[#This Row],[Duration]]&lt;=10,"Under 10 mins",calls[[#This Row],[Duration]]&lt;=30,"10 to 30 mins",calls[[#This Row],[Duration]]&lt;=60,"30 to 60 mins",calls[[#This Row],[Duration]]&lt;=120,"1 to 2 hours",TRUE,"More than 2 hours")</f>
        <v>1 to 2 hours</v>
      </c>
      <c r="K943">
        <f>ROUND(calls[[#This Row],[Satisfaction Rating]],0)</f>
        <v>2</v>
      </c>
    </row>
    <row r="944" spans="1:11" x14ac:dyDescent="0.3">
      <c r="A944" s="1" t="s">
        <v>972</v>
      </c>
      <c r="B944" s="1" t="s">
        <v>16</v>
      </c>
      <c r="C944" s="1">
        <v>80</v>
      </c>
      <c r="D944" s="2" t="s">
        <v>12</v>
      </c>
      <c r="E944" s="3">
        <v>45258</v>
      </c>
      <c r="F944" s="1">
        <v>148</v>
      </c>
      <c r="G944" s="1">
        <v>4.0999999999999996</v>
      </c>
      <c r="H944" s="4">
        <f>IF(MONTH(calls[[#This Row],[Date of Call]])&lt;=6,YEAR(calls[[#This Row],[Date of Call]]),YEAR(calls[[#This Row],[Date of Call]])+1)</f>
        <v>2024</v>
      </c>
      <c r="I944" t="str">
        <f>TEXT(calls[[#This Row],[Date of Call]],"DDDD")</f>
        <v>Tuesday</v>
      </c>
      <c r="J944" t="str" cm="1">
        <f t="array" ref="J944">_xlfn.IFS(calls[[#This Row],[Duration]]&lt;=10,"Under 10 mins",calls[[#This Row],[Duration]]&lt;=30,"10 to 30 mins",calls[[#This Row],[Duration]]&lt;=60,"30 to 60 mins",calls[[#This Row],[Duration]]&lt;=120,"1 to 2 hours",TRUE,"More than 2 hours")</f>
        <v>1 to 2 hours</v>
      </c>
      <c r="K944">
        <f>ROUND(calls[[#This Row],[Satisfaction Rating]],0)</f>
        <v>4</v>
      </c>
    </row>
    <row r="945" spans="1:11" x14ac:dyDescent="0.3">
      <c r="A945" s="4" t="s">
        <v>973</v>
      </c>
      <c r="B945" s="4" t="s">
        <v>42</v>
      </c>
      <c r="C945" s="4">
        <v>152</v>
      </c>
      <c r="D945" s="5" t="s">
        <v>17</v>
      </c>
      <c r="E945" s="6">
        <v>45258</v>
      </c>
      <c r="F945" s="4">
        <v>125</v>
      </c>
      <c r="G945" s="4">
        <v>3.9</v>
      </c>
      <c r="H945" s="4">
        <f>IF(MONTH(calls[[#This Row],[Date of Call]])&lt;=6,YEAR(calls[[#This Row],[Date of Call]]),YEAR(calls[[#This Row],[Date of Call]])+1)</f>
        <v>2024</v>
      </c>
      <c r="I945" t="str">
        <f>TEXT(calls[[#This Row],[Date of Call]],"DDDD")</f>
        <v>Tuesday</v>
      </c>
      <c r="J945" t="str" cm="1">
        <f t="array" ref="J945">_xlfn.IFS(calls[[#This Row],[Duration]]&lt;=10,"Under 10 mins",calls[[#This Row],[Duration]]&lt;=30,"10 to 30 mins",calls[[#This Row],[Duration]]&lt;=60,"30 to 60 mins",calls[[#This Row],[Duration]]&lt;=120,"1 to 2 hours",TRUE,"More than 2 hours")</f>
        <v>More than 2 hours</v>
      </c>
      <c r="K945">
        <f>ROUND(calls[[#This Row],[Satisfaction Rating]],0)</f>
        <v>4</v>
      </c>
    </row>
    <row r="946" spans="1:11" x14ac:dyDescent="0.3">
      <c r="A946" s="1" t="s">
        <v>974</v>
      </c>
      <c r="B946" s="1" t="s">
        <v>30</v>
      </c>
      <c r="C946" s="1">
        <v>34</v>
      </c>
      <c r="D946" s="2" t="s">
        <v>22</v>
      </c>
      <c r="E946" s="3">
        <v>45258</v>
      </c>
      <c r="F946" s="1">
        <v>25</v>
      </c>
      <c r="G946" s="1">
        <v>4.0999999999999996</v>
      </c>
      <c r="H946" s="4">
        <f>IF(MONTH(calls[[#This Row],[Date of Call]])&lt;=6,YEAR(calls[[#This Row],[Date of Call]]),YEAR(calls[[#This Row],[Date of Call]])+1)</f>
        <v>2024</v>
      </c>
      <c r="I946" t="str">
        <f>TEXT(calls[[#This Row],[Date of Call]],"DDDD")</f>
        <v>Tuesday</v>
      </c>
      <c r="J946" t="str" cm="1">
        <f t="array" ref="J946">_xlfn.IFS(calls[[#This Row],[Duration]]&lt;=10,"Under 10 mins",calls[[#This Row],[Duration]]&lt;=30,"10 to 30 mins",calls[[#This Row],[Duration]]&lt;=60,"30 to 60 mins",calls[[#This Row],[Duration]]&lt;=120,"1 to 2 hours",TRUE,"More than 2 hours")</f>
        <v>30 to 60 mins</v>
      </c>
      <c r="K946">
        <f>ROUND(calls[[#This Row],[Satisfaction Rating]],0)</f>
        <v>4</v>
      </c>
    </row>
    <row r="947" spans="1:11" x14ac:dyDescent="0.3">
      <c r="A947" s="4" t="s">
        <v>975</v>
      </c>
      <c r="B947" s="4" t="s">
        <v>34</v>
      </c>
      <c r="C947" s="4">
        <v>2</v>
      </c>
      <c r="D947" s="5" t="s">
        <v>31</v>
      </c>
      <c r="E947" s="6">
        <v>45259</v>
      </c>
      <c r="F947" s="4">
        <v>62</v>
      </c>
      <c r="G947" s="4">
        <v>2.8</v>
      </c>
      <c r="H947" s="4">
        <f>IF(MONTH(calls[[#This Row],[Date of Call]])&lt;=6,YEAR(calls[[#This Row],[Date of Call]]),YEAR(calls[[#This Row],[Date of Call]])+1)</f>
        <v>2024</v>
      </c>
      <c r="I947" t="str">
        <f>TEXT(calls[[#This Row],[Date of Call]],"DDDD")</f>
        <v>Wednesday</v>
      </c>
      <c r="J947" t="str" cm="1">
        <f t="array" ref="J947">_xlfn.IFS(calls[[#This Row],[Duration]]&lt;=10,"Under 10 mins",calls[[#This Row],[Duration]]&lt;=30,"10 to 30 mins",calls[[#This Row],[Duration]]&lt;=60,"30 to 60 mins",calls[[#This Row],[Duration]]&lt;=120,"1 to 2 hours",TRUE,"More than 2 hours")</f>
        <v>Under 10 mins</v>
      </c>
      <c r="K947">
        <f>ROUND(calls[[#This Row],[Satisfaction Rating]],0)</f>
        <v>3</v>
      </c>
    </row>
    <row r="948" spans="1:11" x14ac:dyDescent="0.3">
      <c r="A948" s="1" t="s">
        <v>976</v>
      </c>
      <c r="B948" s="1" t="s">
        <v>16</v>
      </c>
      <c r="C948" s="1">
        <v>140</v>
      </c>
      <c r="D948" s="2" t="s">
        <v>22</v>
      </c>
      <c r="E948" s="3">
        <v>45260</v>
      </c>
      <c r="F948" s="1">
        <v>90</v>
      </c>
      <c r="G948" s="1">
        <v>4.5999999999999996</v>
      </c>
      <c r="H948" s="4">
        <f>IF(MONTH(calls[[#This Row],[Date of Call]])&lt;=6,YEAR(calls[[#This Row],[Date of Call]]),YEAR(calls[[#This Row],[Date of Call]])+1)</f>
        <v>2024</v>
      </c>
      <c r="I948" t="str">
        <f>TEXT(calls[[#This Row],[Date of Call]],"DDDD")</f>
        <v>Thursday</v>
      </c>
      <c r="J948" t="str" cm="1">
        <f t="array" ref="J948">_xlfn.IFS(calls[[#This Row],[Duration]]&lt;=10,"Under 10 mins",calls[[#This Row],[Duration]]&lt;=30,"10 to 30 mins",calls[[#This Row],[Duration]]&lt;=60,"30 to 60 mins",calls[[#This Row],[Duration]]&lt;=120,"1 to 2 hours",TRUE,"More than 2 hours")</f>
        <v>More than 2 hours</v>
      </c>
      <c r="K948">
        <f>ROUND(calls[[#This Row],[Satisfaction Rating]],0)</f>
        <v>5</v>
      </c>
    </row>
    <row r="949" spans="1:11" x14ac:dyDescent="0.3">
      <c r="A949" s="4" t="s">
        <v>977</v>
      </c>
      <c r="B949" s="4" t="s">
        <v>14</v>
      </c>
      <c r="C949" s="4">
        <v>126</v>
      </c>
      <c r="D949" s="5" t="s">
        <v>27</v>
      </c>
      <c r="E949" s="6">
        <v>45261</v>
      </c>
      <c r="F949" s="4">
        <v>33</v>
      </c>
      <c r="G949" s="4">
        <v>4.8</v>
      </c>
      <c r="H949" s="4">
        <f>IF(MONTH(calls[[#This Row],[Date of Call]])&lt;=6,YEAR(calls[[#This Row],[Date of Call]]),YEAR(calls[[#This Row],[Date of Call]])+1)</f>
        <v>2024</v>
      </c>
      <c r="I949" t="str">
        <f>TEXT(calls[[#This Row],[Date of Call]],"DDDD")</f>
        <v>Friday</v>
      </c>
      <c r="J949" t="str" cm="1">
        <f t="array" ref="J949">_xlfn.IFS(calls[[#This Row],[Duration]]&lt;=10,"Under 10 mins",calls[[#This Row],[Duration]]&lt;=30,"10 to 30 mins",calls[[#This Row],[Duration]]&lt;=60,"30 to 60 mins",calls[[#This Row],[Duration]]&lt;=120,"1 to 2 hours",TRUE,"More than 2 hours")</f>
        <v>More than 2 hours</v>
      </c>
      <c r="K949">
        <f>ROUND(calls[[#This Row],[Satisfaction Rating]],0)</f>
        <v>5</v>
      </c>
    </row>
    <row r="950" spans="1:11" x14ac:dyDescent="0.3">
      <c r="A950" s="1" t="s">
        <v>978</v>
      </c>
      <c r="B950" s="1" t="s">
        <v>19</v>
      </c>
      <c r="C950" s="1">
        <v>79</v>
      </c>
      <c r="D950" s="2" t="s">
        <v>31</v>
      </c>
      <c r="E950" s="3">
        <v>45261</v>
      </c>
      <c r="F950" s="1">
        <v>115</v>
      </c>
      <c r="G950" s="1">
        <v>2.2999999999999998</v>
      </c>
      <c r="H950" s="4">
        <f>IF(MONTH(calls[[#This Row],[Date of Call]])&lt;=6,YEAR(calls[[#This Row],[Date of Call]]),YEAR(calls[[#This Row],[Date of Call]])+1)</f>
        <v>2024</v>
      </c>
      <c r="I950" t="str">
        <f>TEXT(calls[[#This Row],[Date of Call]],"DDDD")</f>
        <v>Friday</v>
      </c>
      <c r="J950" t="str" cm="1">
        <f t="array" ref="J950">_xlfn.IFS(calls[[#This Row],[Duration]]&lt;=10,"Under 10 mins",calls[[#This Row],[Duration]]&lt;=30,"10 to 30 mins",calls[[#This Row],[Duration]]&lt;=60,"30 to 60 mins",calls[[#This Row],[Duration]]&lt;=120,"1 to 2 hours",TRUE,"More than 2 hours")</f>
        <v>1 to 2 hours</v>
      </c>
      <c r="K950">
        <f>ROUND(calls[[#This Row],[Satisfaction Rating]],0)</f>
        <v>2</v>
      </c>
    </row>
    <row r="951" spans="1:11" x14ac:dyDescent="0.3">
      <c r="A951" s="4" t="s">
        <v>979</v>
      </c>
      <c r="B951" s="4" t="s">
        <v>14</v>
      </c>
      <c r="C951" s="4">
        <v>133</v>
      </c>
      <c r="D951" s="5" t="s">
        <v>27</v>
      </c>
      <c r="E951" s="6">
        <v>45261</v>
      </c>
      <c r="F951" s="4">
        <v>45</v>
      </c>
      <c r="G951" s="4">
        <v>2.6</v>
      </c>
      <c r="H951" s="4">
        <f>IF(MONTH(calls[[#This Row],[Date of Call]])&lt;=6,YEAR(calls[[#This Row],[Date of Call]]),YEAR(calls[[#This Row],[Date of Call]])+1)</f>
        <v>2024</v>
      </c>
      <c r="I951" t="str">
        <f>TEXT(calls[[#This Row],[Date of Call]],"DDDD")</f>
        <v>Friday</v>
      </c>
      <c r="J951" t="str" cm="1">
        <f t="array" ref="J951">_xlfn.IFS(calls[[#This Row],[Duration]]&lt;=10,"Under 10 mins",calls[[#This Row],[Duration]]&lt;=30,"10 to 30 mins",calls[[#This Row],[Duration]]&lt;=60,"30 to 60 mins",calls[[#This Row],[Duration]]&lt;=120,"1 to 2 hours",TRUE,"More than 2 hours")</f>
        <v>More than 2 hours</v>
      </c>
      <c r="K951">
        <f>ROUND(calls[[#This Row],[Satisfaction Rating]],0)</f>
        <v>3</v>
      </c>
    </row>
    <row r="952" spans="1:11" x14ac:dyDescent="0.3">
      <c r="A952" s="1" t="s">
        <v>980</v>
      </c>
      <c r="B952" s="1" t="s">
        <v>30</v>
      </c>
      <c r="C952" s="1">
        <v>97</v>
      </c>
      <c r="D952" s="2" t="s">
        <v>12</v>
      </c>
      <c r="E952" s="3">
        <v>45261</v>
      </c>
      <c r="F952" s="1">
        <v>114</v>
      </c>
      <c r="G952" s="1">
        <v>4.8</v>
      </c>
      <c r="H952" s="4">
        <f>IF(MONTH(calls[[#This Row],[Date of Call]])&lt;=6,YEAR(calls[[#This Row],[Date of Call]]),YEAR(calls[[#This Row],[Date of Call]])+1)</f>
        <v>2024</v>
      </c>
      <c r="I952" t="str">
        <f>TEXT(calls[[#This Row],[Date of Call]],"DDDD")</f>
        <v>Friday</v>
      </c>
      <c r="J952" t="str" cm="1">
        <f t="array" ref="J952">_xlfn.IFS(calls[[#This Row],[Duration]]&lt;=10,"Under 10 mins",calls[[#This Row],[Duration]]&lt;=30,"10 to 30 mins",calls[[#This Row],[Duration]]&lt;=60,"30 to 60 mins",calls[[#This Row],[Duration]]&lt;=120,"1 to 2 hours",TRUE,"More than 2 hours")</f>
        <v>1 to 2 hours</v>
      </c>
      <c r="K952">
        <f>ROUND(calls[[#This Row],[Satisfaction Rating]],0)</f>
        <v>5</v>
      </c>
    </row>
    <row r="953" spans="1:11" x14ac:dyDescent="0.3">
      <c r="A953" s="4" t="s">
        <v>981</v>
      </c>
      <c r="B953" s="4" t="s">
        <v>19</v>
      </c>
      <c r="C953" s="4">
        <v>102</v>
      </c>
      <c r="D953" s="5" t="s">
        <v>17</v>
      </c>
      <c r="E953" s="6">
        <v>45262</v>
      </c>
      <c r="F953" s="4">
        <v>72</v>
      </c>
      <c r="G953" s="4">
        <v>3.7</v>
      </c>
      <c r="H953" s="4">
        <f>IF(MONTH(calls[[#This Row],[Date of Call]])&lt;=6,YEAR(calls[[#This Row],[Date of Call]]),YEAR(calls[[#This Row],[Date of Call]])+1)</f>
        <v>2024</v>
      </c>
      <c r="I953" t="str">
        <f>TEXT(calls[[#This Row],[Date of Call]],"DDDD")</f>
        <v>Saturday</v>
      </c>
      <c r="J953" t="str" cm="1">
        <f t="array" ref="J953">_xlfn.IFS(calls[[#This Row],[Duration]]&lt;=10,"Under 10 mins",calls[[#This Row],[Duration]]&lt;=30,"10 to 30 mins",calls[[#This Row],[Duration]]&lt;=60,"30 to 60 mins",calls[[#This Row],[Duration]]&lt;=120,"1 to 2 hours",TRUE,"More than 2 hours")</f>
        <v>1 to 2 hours</v>
      </c>
      <c r="K953">
        <f>ROUND(calls[[#This Row],[Satisfaction Rating]],0)</f>
        <v>4</v>
      </c>
    </row>
    <row r="954" spans="1:11" x14ac:dyDescent="0.3">
      <c r="A954" s="1" t="s">
        <v>982</v>
      </c>
      <c r="B954" s="1" t="s">
        <v>45</v>
      </c>
      <c r="C954" s="1">
        <v>62</v>
      </c>
      <c r="D954" s="2" t="s">
        <v>12</v>
      </c>
      <c r="E954" s="3">
        <v>45262</v>
      </c>
      <c r="F954" s="1">
        <v>205</v>
      </c>
      <c r="G954" s="1">
        <v>4.2</v>
      </c>
      <c r="H954" s="4">
        <f>IF(MONTH(calls[[#This Row],[Date of Call]])&lt;=6,YEAR(calls[[#This Row],[Date of Call]]),YEAR(calls[[#This Row],[Date of Call]])+1)</f>
        <v>2024</v>
      </c>
      <c r="I954" t="str">
        <f>TEXT(calls[[#This Row],[Date of Call]],"DDDD")</f>
        <v>Saturday</v>
      </c>
      <c r="J954" t="str" cm="1">
        <f t="array" ref="J954">_xlfn.IFS(calls[[#This Row],[Duration]]&lt;=10,"Under 10 mins",calls[[#This Row],[Duration]]&lt;=30,"10 to 30 mins",calls[[#This Row],[Duration]]&lt;=60,"30 to 60 mins",calls[[#This Row],[Duration]]&lt;=120,"1 to 2 hours",TRUE,"More than 2 hours")</f>
        <v>1 to 2 hours</v>
      </c>
      <c r="K954">
        <f>ROUND(calls[[#This Row],[Satisfaction Rating]],0)</f>
        <v>4</v>
      </c>
    </row>
    <row r="955" spans="1:11" x14ac:dyDescent="0.3">
      <c r="A955" s="4" t="s">
        <v>983</v>
      </c>
      <c r="B955" s="4" t="s">
        <v>14</v>
      </c>
      <c r="C955" s="4">
        <v>149</v>
      </c>
      <c r="D955" s="5" t="s">
        <v>17</v>
      </c>
      <c r="E955" s="6">
        <v>45263</v>
      </c>
      <c r="F955" s="4">
        <v>42</v>
      </c>
      <c r="G955" s="4">
        <v>3.3</v>
      </c>
      <c r="H955" s="4">
        <f>IF(MONTH(calls[[#This Row],[Date of Call]])&lt;=6,YEAR(calls[[#This Row],[Date of Call]]),YEAR(calls[[#This Row],[Date of Call]])+1)</f>
        <v>2024</v>
      </c>
      <c r="I955" t="str">
        <f>TEXT(calls[[#This Row],[Date of Call]],"DDDD")</f>
        <v>Sunday</v>
      </c>
      <c r="J955" t="str" cm="1">
        <f t="array" ref="J955">_xlfn.IFS(calls[[#This Row],[Duration]]&lt;=10,"Under 10 mins",calls[[#This Row],[Duration]]&lt;=30,"10 to 30 mins",calls[[#This Row],[Duration]]&lt;=60,"30 to 60 mins",calls[[#This Row],[Duration]]&lt;=120,"1 to 2 hours",TRUE,"More than 2 hours")</f>
        <v>More than 2 hours</v>
      </c>
      <c r="K955">
        <f>ROUND(calls[[#This Row],[Satisfaction Rating]],0)</f>
        <v>3</v>
      </c>
    </row>
    <row r="956" spans="1:11" x14ac:dyDescent="0.3">
      <c r="A956" s="1" t="s">
        <v>984</v>
      </c>
      <c r="B956" s="1" t="s">
        <v>34</v>
      </c>
      <c r="C956" s="1">
        <v>133</v>
      </c>
      <c r="D956" s="2" t="s">
        <v>12</v>
      </c>
      <c r="E956" s="3">
        <v>45263</v>
      </c>
      <c r="F956" s="1">
        <v>96</v>
      </c>
      <c r="G956" s="1">
        <v>4.3</v>
      </c>
      <c r="H956" s="4">
        <f>IF(MONTH(calls[[#This Row],[Date of Call]])&lt;=6,YEAR(calls[[#This Row],[Date of Call]]),YEAR(calls[[#This Row],[Date of Call]])+1)</f>
        <v>2024</v>
      </c>
      <c r="I956" t="str">
        <f>TEXT(calls[[#This Row],[Date of Call]],"DDDD")</f>
        <v>Sunday</v>
      </c>
      <c r="J956" t="str" cm="1">
        <f t="array" ref="J956">_xlfn.IFS(calls[[#This Row],[Duration]]&lt;=10,"Under 10 mins",calls[[#This Row],[Duration]]&lt;=30,"10 to 30 mins",calls[[#This Row],[Duration]]&lt;=60,"30 to 60 mins",calls[[#This Row],[Duration]]&lt;=120,"1 to 2 hours",TRUE,"More than 2 hours")</f>
        <v>More than 2 hours</v>
      </c>
      <c r="K956">
        <f>ROUND(calls[[#This Row],[Satisfaction Rating]],0)</f>
        <v>4</v>
      </c>
    </row>
    <row r="957" spans="1:11" x14ac:dyDescent="0.3">
      <c r="A957" s="4" t="s">
        <v>985</v>
      </c>
      <c r="B957" s="4" t="s">
        <v>19</v>
      </c>
      <c r="C957" s="4">
        <v>51</v>
      </c>
      <c r="D957" s="5" t="s">
        <v>31</v>
      </c>
      <c r="E957" s="6">
        <v>45263</v>
      </c>
      <c r="F957" s="4">
        <v>64</v>
      </c>
      <c r="G957" s="4">
        <v>3.7</v>
      </c>
      <c r="H957" s="4">
        <f>IF(MONTH(calls[[#This Row],[Date of Call]])&lt;=6,YEAR(calls[[#This Row],[Date of Call]]),YEAR(calls[[#This Row],[Date of Call]])+1)</f>
        <v>2024</v>
      </c>
      <c r="I957" t="str">
        <f>TEXT(calls[[#This Row],[Date of Call]],"DDDD")</f>
        <v>Sunday</v>
      </c>
      <c r="J957" t="str" cm="1">
        <f t="array" ref="J957">_xlfn.IFS(calls[[#This Row],[Duration]]&lt;=10,"Under 10 mins",calls[[#This Row],[Duration]]&lt;=30,"10 to 30 mins",calls[[#This Row],[Duration]]&lt;=60,"30 to 60 mins",calls[[#This Row],[Duration]]&lt;=120,"1 to 2 hours",TRUE,"More than 2 hours")</f>
        <v>30 to 60 mins</v>
      </c>
      <c r="K957">
        <f>ROUND(calls[[#This Row],[Satisfaction Rating]],0)</f>
        <v>4</v>
      </c>
    </row>
    <row r="958" spans="1:11" x14ac:dyDescent="0.3">
      <c r="A958" s="1" t="s">
        <v>986</v>
      </c>
      <c r="B958" s="1" t="s">
        <v>45</v>
      </c>
      <c r="C958" s="1">
        <v>110</v>
      </c>
      <c r="D958" s="2" t="s">
        <v>12</v>
      </c>
      <c r="E958" s="3">
        <v>45264</v>
      </c>
      <c r="F958" s="1">
        <v>72</v>
      </c>
      <c r="G958" s="1">
        <v>3.7</v>
      </c>
      <c r="H958" s="4">
        <f>IF(MONTH(calls[[#This Row],[Date of Call]])&lt;=6,YEAR(calls[[#This Row],[Date of Call]]),YEAR(calls[[#This Row],[Date of Call]])+1)</f>
        <v>2024</v>
      </c>
      <c r="I958" t="str">
        <f>TEXT(calls[[#This Row],[Date of Call]],"DDDD")</f>
        <v>Monday</v>
      </c>
      <c r="J958" t="str" cm="1">
        <f t="array" ref="J958">_xlfn.IFS(calls[[#This Row],[Duration]]&lt;=10,"Under 10 mins",calls[[#This Row],[Duration]]&lt;=30,"10 to 30 mins",calls[[#This Row],[Duration]]&lt;=60,"30 to 60 mins",calls[[#This Row],[Duration]]&lt;=120,"1 to 2 hours",TRUE,"More than 2 hours")</f>
        <v>1 to 2 hours</v>
      </c>
      <c r="K958">
        <f>ROUND(calls[[#This Row],[Satisfaction Rating]],0)</f>
        <v>4</v>
      </c>
    </row>
    <row r="959" spans="1:11" x14ac:dyDescent="0.3">
      <c r="A959" s="4" t="s">
        <v>987</v>
      </c>
      <c r="B959" s="4" t="s">
        <v>30</v>
      </c>
      <c r="C959" s="4">
        <v>38</v>
      </c>
      <c r="D959" s="5" t="s">
        <v>27</v>
      </c>
      <c r="E959" s="6">
        <v>45265</v>
      </c>
      <c r="F959" s="4">
        <v>27</v>
      </c>
      <c r="G959" s="4">
        <v>3.1</v>
      </c>
      <c r="H959" s="4">
        <f>IF(MONTH(calls[[#This Row],[Date of Call]])&lt;=6,YEAR(calls[[#This Row],[Date of Call]]),YEAR(calls[[#This Row],[Date of Call]])+1)</f>
        <v>2024</v>
      </c>
      <c r="I959" t="str">
        <f>TEXT(calls[[#This Row],[Date of Call]],"DDDD")</f>
        <v>Tuesday</v>
      </c>
      <c r="J959" t="str" cm="1">
        <f t="array" ref="J959">_xlfn.IFS(calls[[#This Row],[Duration]]&lt;=10,"Under 10 mins",calls[[#This Row],[Duration]]&lt;=30,"10 to 30 mins",calls[[#This Row],[Duration]]&lt;=60,"30 to 60 mins",calls[[#This Row],[Duration]]&lt;=120,"1 to 2 hours",TRUE,"More than 2 hours")</f>
        <v>30 to 60 mins</v>
      </c>
      <c r="K959">
        <f>ROUND(calls[[#This Row],[Satisfaction Rating]],0)</f>
        <v>3</v>
      </c>
    </row>
    <row r="960" spans="1:11" x14ac:dyDescent="0.3">
      <c r="A960" s="1" t="s">
        <v>988</v>
      </c>
      <c r="B960" s="1" t="s">
        <v>34</v>
      </c>
      <c r="C960" s="1">
        <v>78</v>
      </c>
      <c r="D960" s="2" t="s">
        <v>27</v>
      </c>
      <c r="E960" s="3">
        <v>45267</v>
      </c>
      <c r="F960" s="1">
        <v>200</v>
      </c>
      <c r="G960" s="1">
        <v>2.4</v>
      </c>
      <c r="H960" s="4">
        <f>IF(MONTH(calls[[#This Row],[Date of Call]])&lt;=6,YEAR(calls[[#This Row],[Date of Call]]),YEAR(calls[[#This Row],[Date of Call]])+1)</f>
        <v>2024</v>
      </c>
      <c r="I960" t="str">
        <f>TEXT(calls[[#This Row],[Date of Call]],"DDDD")</f>
        <v>Thursday</v>
      </c>
      <c r="J960" t="str" cm="1">
        <f t="array" ref="J960">_xlfn.IFS(calls[[#This Row],[Duration]]&lt;=10,"Under 10 mins",calls[[#This Row],[Duration]]&lt;=30,"10 to 30 mins",calls[[#This Row],[Duration]]&lt;=60,"30 to 60 mins",calls[[#This Row],[Duration]]&lt;=120,"1 to 2 hours",TRUE,"More than 2 hours")</f>
        <v>1 to 2 hours</v>
      </c>
      <c r="K960">
        <f>ROUND(calls[[#This Row],[Satisfaction Rating]],0)</f>
        <v>2</v>
      </c>
    </row>
    <row r="961" spans="1:11" x14ac:dyDescent="0.3">
      <c r="A961" s="4" t="s">
        <v>989</v>
      </c>
      <c r="B961" s="4" t="s">
        <v>30</v>
      </c>
      <c r="C961" s="4">
        <v>25</v>
      </c>
      <c r="D961" s="5" t="s">
        <v>17</v>
      </c>
      <c r="E961" s="6">
        <v>45268</v>
      </c>
      <c r="F961" s="4">
        <v>93</v>
      </c>
      <c r="G961" s="4">
        <v>3.5</v>
      </c>
      <c r="H961" s="4">
        <f>IF(MONTH(calls[[#This Row],[Date of Call]])&lt;=6,YEAR(calls[[#This Row],[Date of Call]]),YEAR(calls[[#This Row],[Date of Call]])+1)</f>
        <v>2024</v>
      </c>
      <c r="I961" t="str">
        <f>TEXT(calls[[#This Row],[Date of Call]],"DDDD")</f>
        <v>Friday</v>
      </c>
      <c r="J961" t="str" cm="1">
        <f t="array" ref="J961">_xlfn.IFS(calls[[#This Row],[Duration]]&lt;=10,"Under 10 mins",calls[[#This Row],[Duration]]&lt;=30,"10 to 30 mins",calls[[#This Row],[Duration]]&lt;=60,"30 to 60 mins",calls[[#This Row],[Duration]]&lt;=120,"1 to 2 hours",TRUE,"More than 2 hours")</f>
        <v>10 to 30 mins</v>
      </c>
      <c r="K961">
        <f>ROUND(calls[[#This Row],[Satisfaction Rating]],0)</f>
        <v>4</v>
      </c>
    </row>
    <row r="962" spans="1:11" x14ac:dyDescent="0.3">
      <c r="A962" s="1" t="s">
        <v>990</v>
      </c>
      <c r="B962" s="1" t="s">
        <v>53</v>
      </c>
      <c r="C962" s="1">
        <v>50</v>
      </c>
      <c r="D962" s="2" t="s">
        <v>31</v>
      </c>
      <c r="E962" s="3">
        <v>45268</v>
      </c>
      <c r="F962" s="1">
        <v>54</v>
      </c>
      <c r="G962" s="1">
        <v>4.3</v>
      </c>
      <c r="H962" s="4">
        <f>IF(MONTH(calls[[#This Row],[Date of Call]])&lt;=6,YEAR(calls[[#This Row],[Date of Call]]),YEAR(calls[[#This Row],[Date of Call]])+1)</f>
        <v>2024</v>
      </c>
      <c r="I962" t="str">
        <f>TEXT(calls[[#This Row],[Date of Call]],"DDDD")</f>
        <v>Friday</v>
      </c>
      <c r="J962" t="str" cm="1">
        <f t="array" ref="J962">_xlfn.IFS(calls[[#This Row],[Duration]]&lt;=10,"Under 10 mins",calls[[#This Row],[Duration]]&lt;=30,"10 to 30 mins",calls[[#This Row],[Duration]]&lt;=60,"30 to 60 mins",calls[[#This Row],[Duration]]&lt;=120,"1 to 2 hours",TRUE,"More than 2 hours")</f>
        <v>30 to 60 mins</v>
      </c>
      <c r="K962">
        <f>ROUND(calls[[#This Row],[Satisfaction Rating]],0)</f>
        <v>4</v>
      </c>
    </row>
    <row r="963" spans="1:11" x14ac:dyDescent="0.3">
      <c r="A963" s="4" t="s">
        <v>991</v>
      </c>
      <c r="B963" s="4" t="s">
        <v>30</v>
      </c>
      <c r="C963" s="4">
        <v>103</v>
      </c>
      <c r="D963" s="5" t="s">
        <v>17</v>
      </c>
      <c r="E963" s="6">
        <v>45269</v>
      </c>
      <c r="F963" s="4">
        <v>72</v>
      </c>
      <c r="G963" s="4">
        <v>3.4</v>
      </c>
      <c r="H963" s="4">
        <f>IF(MONTH(calls[[#This Row],[Date of Call]])&lt;=6,YEAR(calls[[#This Row],[Date of Call]]),YEAR(calls[[#This Row],[Date of Call]])+1)</f>
        <v>2024</v>
      </c>
      <c r="I963" t="str">
        <f>TEXT(calls[[#This Row],[Date of Call]],"DDDD")</f>
        <v>Saturday</v>
      </c>
      <c r="J963" t="str" cm="1">
        <f t="array" ref="J963">_xlfn.IFS(calls[[#This Row],[Duration]]&lt;=10,"Under 10 mins",calls[[#This Row],[Duration]]&lt;=30,"10 to 30 mins",calls[[#This Row],[Duration]]&lt;=60,"30 to 60 mins",calls[[#This Row],[Duration]]&lt;=120,"1 to 2 hours",TRUE,"More than 2 hours")</f>
        <v>1 to 2 hours</v>
      </c>
      <c r="K963">
        <f>ROUND(calls[[#This Row],[Satisfaction Rating]],0)</f>
        <v>3</v>
      </c>
    </row>
    <row r="964" spans="1:11" x14ac:dyDescent="0.3">
      <c r="A964" s="1" t="s">
        <v>992</v>
      </c>
      <c r="B964" s="1" t="s">
        <v>42</v>
      </c>
      <c r="C964" s="1">
        <v>63</v>
      </c>
      <c r="D964" s="2" t="s">
        <v>22</v>
      </c>
      <c r="E964" s="3">
        <v>45269</v>
      </c>
      <c r="F964" s="1">
        <v>82</v>
      </c>
      <c r="G964" s="1">
        <v>3.7</v>
      </c>
      <c r="H964" s="4">
        <f>IF(MONTH(calls[[#This Row],[Date of Call]])&lt;=6,YEAR(calls[[#This Row],[Date of Call]]),YEAR(calls[[#This Row],[Date of Call]])+1)</f>
        <v>2024</v>
      </c>
      <c r="I964" t="str">
        <f>TEXT(calls[[#This Row],[Date of Call]],"DDDD")</f>
        <v>Saturday</v>
      </c>
      <c r="J964" t="str" cm="1">
        <f t="array" ref="J964">_xlfn.IFS(calls[[#This Row],[Duration]]&lt;=10,"Under 10 mins",calls[[#This Row],[Duration]]&lt;=30,"10 to 30 mins",calls[[#This Row],[Duration]]&lt;=60,"30 to 60 mins",calls[[#This Row],[Duration]]&lt;=120,"1 to 2 hours",TRUE,"More than 2 hours")</f>
        <v>1 to 2 hours</v>
      </c>
      <c r="K964">
        <f>ROUND(calls[[#This Row],[Satisfaction Rating]],0)</f>
        <v>4</v>
      </c>
    </row>
    <row r="965" spans="1:11" x14ac:dyDescent="0.3">
      <c r="A965" s="4" t="s">
        <v>993</v>
      </c>
      <c r="B965" s="4" t="s">
        <v>53</v>
      </c>
      <c r="C965" s="4">
        <v>96</v>
      </c>
      <c r="D965" s="5" t="s">
        <v>31</v>
      </c>
      <c r="E965" s="6">
        <v>45273</v>
      </c>
      <c r="F965" s="4">
        <v>164</v>
      </c>
      <c r="G965" s="4">
        <v>4.8</v>
      </c>
      <c r="H965" s="4">
        <f>IF(MONTH(calls[[#This Row],[Date of Call]])&lt;=6,YEAR(calls[[#This Row],[Date of Call]]),YEAR(calls[[#This Row],[Date of Call]])+1)</f>
        <v>2024</v>
      </c>
      <c r="I965" t="str">
        <f>TEXT(calls[[#This Row],[Date of Call]],"DDDD")</f>
        <v>Wednesday</v>
      </c>
      <c r="J965" t="str" cm="1">
        <f t="array" ref="J965">_xlfn.IFS(calls[[#This Row],[Duration]]&lt;=10,"Under 10 mins",calls[[#This Row],[Duration]]&lt;=30,"10 to 30 mins",calls[[#This Row],[Duration]]&lt;=60,"30 to 60 mins",calls[[#This Row],[Duration]]&lt;=120,"1 to 2 hours",TRUE,"More than 2 hours")</f>
        <v>1 to 2 hours</v>
      </c>
      <c r="K965">
        <f>ROUND(calls[[#This Row],[Satisfaction Rating]],0)</f>
        <v>5</v>
      </c>
    </row>
    <row r="966" spans="1:11" x14ac:dyDescent="0.3">
      <c r="A966" s="1" t="s">
        <v>994</v>
      </c>
      <c r="B966" s="1" t="s">
        <v>16</v>
      </c>
      <c r="C966" s="1">
        <v>94</v>
      </c>
      <c r="D966" s="2" t="s">
        <v>17</v>
      </c>
      <c r="E966" s="3">
        <v>45273</v>
      </c>
      <c r="F966" s="1">
        <v>78</v>
      </c>
      <c r="G966" s="1">
        <v>3.3</v>
      </c>
      <c r="H966" s="4">
        <f>IF(MONTH(calls[[#This Row],[Date of Call]])&lt;=6,YEAR(calls[[#This Row],[Date of Call]]),YEAR(calls[[#This Row],[Date of Call]])+1)</f>
        <v>2024</v>
      </c>
      <c r="I966" t="str">
        <f>TEXT(calls[[#This Row],[Date of Call]],"DDDD")</f>
        <v>Wednesday</v>
      </c>
      <c r="J966" t="str" cm="1">
        <f t="array" ref="J966">_xlfn.IFS(calls[[#This Row],[Duration]]&lt;=10,"Under 10 mins",calls[[#This Row],[Duration]]&lt;=30,"10 to 30 mins",calls[[#This Row],[Duration]]&lt;=60,"30 to 60 mins",calls[[#This Row],[Duration]]&lt;=120,"1 to 2 hours",TRUE,"More than 2 hours")</f>
        <v>1 to 2 hours</v>
      </c>
      <c r="K966">
        <f>ROUND(calls[[#This Row],[Satisfaction Rating]],0)</f>
        <v>3</v>
      </c>
    </row>
    <row r="967" spans="1:11" x14ac:dyDescent="0.3">
      <c r="A967" s="4" t="s">
        <v>995</v>
      </c>
      <c r="B967" s="4" t="s">
        <v>45</v>
      </c>
      <c r="C967" s="4">
        <v>46</v>
      </c>
      <c r="D967" s="5" t="s">
        <v>27</v>
      </c>
      <c r="E967" s="6">
        <v>45274</v>
      </c>
      <c r="F967" s="4">
        <v>135</v>
      </c>
      <c r="G967" s="4">
        <v>4.2</v>
      </c>
      <c r="H967" s="4">
        <f>IF(MONTH(calls[[#This Row],[Date of Call]])&lt;=6,YEAR(calls[[#This Row],[Date of Call]]),YEAR(calls[[#This Row],[Date of Call]])+1)</f>
        <v>2024</v>
      </c>
      <c r="I967" t="str">
        <f>TEXT(calls[[#This Row],[Date of Call]],"DDDD")</f>
        <v>Thursday</v>
      </c>
      <c r="J967" t="str" cm="1">
        <f t="array" ref="J967">_xlfn.IFS(calls[[#This Row],[Duration]]&lt;=10,"Under 10 mins",calls[[#This Row],[Duration]]&lt;=30,"10 to 30 mins",calls[[#This Row],[Duration]]&lt;=60,"30 to 60 mins",calls[[#This Row],[Duration]]&lt;=120,"1 to 2 hours",TRUE,"More than 2 hours")</f>
        <v>30 to 60 mins</v>
      </c>
      <c r="K967">
        <f>ROUND(calls[[#This Row],[Satisfaction Rating]],0)</f>
        <v>4</v>
      </c>
    </row>
    <row r="968" spans="1:11" x14ac:dyDescent="0.3">
      <c r="A968" s="1" t="s">
        <v>996</v>
      </c>
      <c r="B968" s="1" t="s">
        <v>83</v>
      </c>
      <c r="C968" s="1">
        <v>127</v>
      </c>
      <c r="D968" s="2" t="s">
        <v>31</v>
      </c>
      <c r="E968" s="3">
        <v>45275</v>
      </c>
      <c r="F968" s="1">
        <v>145</v>
      </c>
      <c r="G968" s="1">
        <v>2.6</v>
      </c>
      <c r="H968" s="4">
        <f>IF(MONTH(calls[[#This Row],[Date of Call]])&lt;=6,YEAR(calls[[#This Row],[Date of Call]]),YEAR(calls[[#This Row],[Date of Call]])+1)</f>
        <v>2024</v>
      </c>
      <c r="I968" t="str">
        <f>TEXT(calls[[#This Row],[Date of Call]],"DDDD")</f>
        <v>Friday</v>
      </c>
      <c r="J968" t="str" cm="1">
        <f t="array" ref="J968">_xlfn.IFS(calls[[#This Row],[Duration]]&lt;=10,"Under 10 mins",calls[[#This Row],[Duration]]&lt;=30,"10 to 30 mins",calls[[#This Row],[Duration]]&lt;=60,"30 to 60 mins",calls[[#This Row],[Duration]]&lt;=120,"1 to 2 hours",TRUE,"More than 2 hours")</f>
        <v>More than 2 hours</v>
      </c>
      <c r="K968">
        <f>ROUND(calls[[#This Row],[Satisfaction Rating]],0)</f>
        <v>3</v>
      </c>
    </row>
    <row r="969" spans="1:11" x14ac:dyDescent="0.3">
      <c r="A969" s="4" t="s">
        <v>997</v>
      </c>
      <c r="B969" s="4" t="s">
        <v>25</v>
      </c>
      <c r="C969" s="4">
        <v>96</v>
      </c>
      <c r="D969" s="5" t="s">
        <v>27</v>
      </c>
      <c r="E969" s="6">
        <v>45275</v>
      </c>
      <c r="F969" s="4">
        <v>115</v>
      </c>
      <c r="G969" s="4">
        <v>4.9000000000000004</v>
      </c>
      <c r="H969" s="4">
        <f>IF(MONTH(calls[[#This Row],[Date of Call]])&lt;=6,YEAR(calls[[#This Row],[Date of Call]]),YEAR(calls[[#This Row],[Date of Call]])+1)</f>
        <v>2024</v>
      </c>
      <c r="I969" t="str">
        <f>TEXT(calls[[#This Row],[Date of Call]],"DDDD")</f>
        <v>Friday</v>
      </c>
      <c r="J969" t="str" cm="1">
        <f t="array" ref="J969">_xlfn.IFS(calls[[#This Row],[Duration]]&lt;=10,"Under 10 mins",calls[[#This Row],[Duration]]&lt;=30,"10 to 30 mins",calls[[#This Row],[Duration]]&lt;=60,"30 to 60 mins",calls[[#This Row],[Duration]]&lt;=120,"1 to 2 hours",TRUE,"More than 2 hours")</f>
        <v>1 to 2 hours</v>
      </c>
      <c r="K969">
        <f>ROUND(calls[[#This Row],[Satisfaction Rating]],0)</f>
        <v>5</v>
      </c>
    </row>
    <row r="970" spans="1:11" x14ac:dyDescent="0.3">
      <c r="A970" s="1" t="s">
        <v>998</v>
      </c>
      <c r="B970" s="1" t="s">
        <v>63</v>
      </c>
      <c r="C970" s="1">
        <v>151</v>
      </c>
      <c r="D970" s="2" t="s">
        <v>17</v>
      </c>
      <c r="E970" s="3">
        <v>45275</v>
      </c>
      <c r="F970" s="1">
        <v>117</v>
      </c>
      <c r="G970" s="1">
        <v>2</v>
      </c>
      <c r="H970" s="4">
        <f>IF(MONTH(calls[[#This Row],[Date of Call]])&lt;=6,YEAR(calls[[#This Row],[Date of Call]]),YEAR(calls[[#This Row],[Date of Call]])+1)</f>
        <v>2024</v>
      </c>
      <c r="I970" t="str">
        <f>TEXT(calls[[#This Row],[Date of Call]],"DDDD")</f>
        <v>Friday</v>
      </c>
      <c r="J970" t="str" cm="1">
        <f t="array" ref="J970">_xlfn.IFS(calls[[#This Row],[Duration]]&lt;=10,"Under 10 mins",calls[[#This Row],[Duration]]&lt;=30,"10 to 30 mins",calls[[#This Row],[Duration]]&lt;=60,"30 to 60 mins",calls[[#This Row],[Duration]]&lt;=120,"1 to 2 hours",TRUE,"More than 2 hours")</f>
        <v>More than 2 hours</v>
      </c>
      <c r="K970">
        <f>ROUND(calls[[#This Row],[Satisfaction Rating]],0)</f>
        <v>2</v>
      </c>
    </row>
    <row r="971" spans="1:11" x14ac:dyDescent="0.3">
      <c r="A971" s="4" t="s">
        <v>999</v>
      </c>
      <c r="B971" s="4" t="s">
        <v>83</v>
      </c>
      <c r="C971" s="4">
        <v>158</v>
      </c>
      <c r="D971" s="5" t="s">
        <v>12</v>
      </c>
      <c r="E971" s="6">
        <v>45276</v>
      </c>
      <c r="F971" s="4">
        <v>36</v>
      </c>
      <c r="G971" s="4">
        <v>4.7</v>
      </c>
      <c r="H971" s="4">
        <f>IF(MONTH(calls[[#This Row],[Date of Call]])&lt;=6,YEAR(calls[[#This Row],[Date of Call]]),YEAR(calls[[#This Row],[Date of Call]])+1)</f>
        <v>2024</v>
      </c>
      <c r="I971" t="str">
        <f>TEXT(calls[[#This Row],[Date of Call]],"DDDD")</f>
        <v>Saturday</v>
      </c>
      <c r="J971" t="str" cm="1">
        <f t="array" ref="J971">_xlfn.IFS(calls[[#This Row],[Duration]]&lt;=10,"Under 10 mins",calls[[#This Row],[Duration]]&lt;=30,"10 to 30 mins",calls[[#This Row],[Duration]]&lt;=60,"30 to 60 mins",calls[[#This Row],[Duration]]&lt;=120,"1 to 2 hours",TRUE,"More than 2 hours")</f>
        <v>More than 2 hours</v>
      </c>
      <c r="K971">
        <f>ROUND(calls[[#This Row],[Satisfaction Rating]],0)</f>
        <v>5</v>
      </c>
    </row>
    <row r="972" spans="1:11" x14ac:dyDescent="0.3">
      <c r="A972" s="1" t="s">
        <v>1000</v>
      </c>
      <c r="B972" s="1" t="s">
        <v>16</v>
      </c>
      <c r="C972" s="1">
        <v>45</v>
      </c>
      <c r="D972" s="2" t="s">
        <v>12</v>
      </c>
      <c r="E972" s="3">
        <v>45276</v>
      </c>
      <c r="F972" s="1">
        <v>84</v>
      </c>
      <c r="G972" s="1">
        <v>2.8</v>
      </c>
      <c r="H972" s="4">
        <f>IF(MONTH(calls[[#This Row],[Date of Call]])&lt;=6,YEAR(calls[[#This Row],[Date of Call]]),YEAR(calls[[#This Row],[Date of Call]])+1)</f>
        <v>2024</v>
      </c>
      <c r="I972" t="str">
        <f>TEXT(calls[[#This Row],[Date of Call]],"DDDD")</f>
        <v>Saturday</v>
      </c>
      <c r="J972" t="str" cm="1">
        <f t="array" ref="J972">_xlfn.IFS(calls[[#This Row],[Duration]]&lt;=10,"Under 10 mins",calls[[#This Row],[Duration]]&lt;=30,"10 to 30 mins",calls[[#This Row],[Duration]]&lt;=60,"30 to 60 mins",calls[[#This Row],[Duration]]&lt;=120,"1 to 2 hours",TRUE,"More than 2 hours")</f>
        <v>30 to 60 mins</v>
      </c>
      <c r="K972">
        <f>ROUND(calls[[#This Row],[Satisfaction Rating]],0)</f>
        <v>3</v>
      </c>
    </row>
    <row r="973" spans="1:11" x14ac:dyDescent="0.3">
      <c r="A973" s="4" t="s">
        <v>1001</v>
      </c>
      <c r="B973" s="4" t="s">
        <v>36</v>
      </c>
      <c r="C973" s="4">
        <v>141</v>
      </c>
      <c r="D973" s="5" t="s">
        <v>12</v>
      </c>
      <c r="E973" s="6">
        <v>45276</v>
      </c>
      <c r="F973" s="4">
        <v>66</v>
      </c>
      <c r="G973" s="4">
        <v>3.2</v>
      </c>
      <c r="H973" s="4">
        <f>IF(MONTH(calls[[#This Row],[Date of Call]])&lt;=6,YEAR(calls[[#This Row],[Date of Call]]),YEAR(calls[[#This Row],[Date of Call]])+1)</f>
        <v>2024</v>
      </c>
      <c r="I973" t="str">
        <f>TEXT(calls[[#This Row],[Date of Call]],"DDDD")</f>
        <v>Saturday</v>
      </c>
      <c r="J973" t="str" cm="1">
        <f t="array" ref="J973">_xlfn.IFS(calls[[#This Row],[Duration]]&lt;=10,"Under 10 mins",calls[[#This Row],[Duration]]&lt;=30,"10 to 30 mins",calls[[#This Row],[Duration]]&lt;=60,"30 to 60 mins",calls[[#This Row],[Duration]]&lt;=120,"1 to 2 hours",TRUE,"More than 2 hours")</f>
        <v>More than 2 hours</v>
      </c>
      <c r="K973">
        <f>ROUND(calls[[#This Row],[Satisfaction Rating]],0)</f>
        <v>3</v>
      </c>
    </row>
    <row r="974" spans="1:11" x14ac:dyDescent="0.3">
      <c r="A974" s="1" t="s">
        <v>1002</v>
      </c>
      <c r="B974" s="1" t="s">
        <v>30</v>
      </c>
      <c r="C974" s="1">
        <v>147</v>
      </c>
      <c r="D974" s="2" t="s">
        <v>27</v>
      </c>
      <c r="E974" s="3">
        <v>45276</v>
      </c>
      <c r="F974" s="1">
        <v>76</v>
      </c>
      <c r="G974" s="1">
        <v>4.7</v>
      </c>
      <c r="H974" s="4">
        <f>IF(MONTH(calls[[#This Row],[Date of Call]])&lt;=6,YEAR(calls[[#This Row],[Date of Call]]),YEAR(calls[[#This Row],[Date of Call]])+1)</f>
        <v>2024</v>
      </c>
      <c r="I974" t="str">
        <f>TEXT(calls[[#This Row],[Date of Call]],"DDDD")</f>
        <v>Saturday</v>
      </c>
      <c r="J974" t="str" cm="1">
        <f t="array" ref="J974">_xlfn.IFS(calls[[#This Row],[Duration]]&lt;=10,"Under 10 mins",calls[[#This Row],[Duration]]&lt;=30,"10 to 30 mins",calls[[#This Row],[Duration]]&lt;=60,"30 to 60 mins",calls[[#This Row],[Duration]]&lt;=120,"1 to 2 hours",TRUE,"More than 2 hours")</f>
        <v>More than 2 hours</v>
      </c>
      <c r="K974">
        <f>ROUND(calls[[#This Row],[Satisfaction Rating]],0)</f>
        <v>5</v>
      </c>
    </row>
    <row r="975" spans="1:11" x14ac:dyDescent="0.3">
      <c r="A975" s="4" t="s">
        <v>1003</v>
      </c>
      <c r="B975" s="4" t="s">
        <v>50</v>
      </c>
      <c r="C975" s="4">
        <v>126</v>
      </c>
      <c r="D975" s="5" t="s">
        <v>27</v>
      </c>
      <c r="E975" s="6">
        <v>45276</v>
      </c>
      <c r="F975" s="4">
        <v>185</v>
      </c>
      <c r="G975" s="4">
        <v>4.8</v>
      </c>
      <c r="H975" s="4">
        <f>IF(MONTH(calls[[#This Row],[Date of Call]])&lt;=6,YEAR(calls[[#This Row],[Date of Call]]),YEAR(calls[[#This Row],[Date of Call]])+1)</f>
        <v>2024</v>
      </c>
      <c r="I975" t="str">
        <f>TEXT(calls[[#This Row],[Date of Call]],"DDDD")</f>
        <v>Saturday</v>
      </c>
      <c r="J975" t="str" cm="1">
        <f t="array" ref="J975">_xlfn.IFS(calls[[#This Row],[Duration]]&lt;=10,"Under 10 mins",calls[[#This Row],[Duration]]&lt;=30,"10 to 30 mins",calls[[#This Row],[Duration]]&lt;=60,"30 to 60 mins",calls[[#This Row],[Duration]]&lt;=120,"1 to 2 hours",TRUE,"More than 2 hours")</f>
        <v>More than 2 hours</v>
      </c>
      <c r="K975">
        <f>ROUND(calls[[#This Row],[Satisfaction Rating]],0)</f>
        <v>5</v>
      </c>
    </row>
    <row r="976" spans="1:11" x14ac:dyDescent="0.3">
      <c r="A976" s="1" t="s">
        <v>1004</v>
      </c>
      <c r="B976" s="1" t="s">
        <v>16</v>
      </c>
      <c r="C976" s="1">
        <v>126</v>
      </c>
      <c r="D976" s="2" t="s">
        <v>22</v>
      </c>
      <c r="E976" s="3">
        <v>45277</v>
      </c>
      <c r="F976" s="1">
        <v>80</v>
      </c>
      <c r="G976" s="1">
        <v>4.7</v>
      </c>
      <c r="H976" s="4">
        <f>IF(MONTH(calls[[#This Row],[Date of Call]])&lt;=6,YEAR(calls[[#This Row],[Date of Call]]),YEAR(calls[[#This Row],[Date of Call]])+1)</f>
        <v>2024</v>
      </c>
      <c r="I976" t="str">
        <f>TEXT(calls[[#This Row],[Date of Call]],"DDDD")</f>
        <v>Sunday</v>
      </c>
      <c r="J976" t="str" cm="1">
        <f t="array" ref="J976">_xlfn.IFS(calls[[#This Row],[Duration]]&lt;=10,"Under 10 mins",calls[[#This Row],[Duration]]&lt;=30,"10 to 30 mins",calls[[#This Row],[Duration]]&lt;=60,"30 to 60 mins",calls[[#This Row],[Duration]]&lt;=120,"1 to 2 hours",TRUE,"More than 2 hours")</f>
        <v>More than 2 hours</v>
      </c>
      <c r="K976">
        <f>ROUND(calls[[#This Row],[Satisfaction Rating]],0)</f>
        <v>5</v>
      </c>
    </row>
    <row r="977" spans="1:11" x14ac:dyDescent="0.3">
      <c r="A977" s="4" t="s">
        <v>1005</v>
      </c>
      <c r="B977" s="4" t="s">
        <v>34</v>
      </c>
      <c r="C977" s="4">
        <v>32</v>
      </c>
      <c r="D977" s="5" t="s">
        <v>27</v>
      </c>
      <c r="E977" s="6">
        <v>45277</v>
      </c>
      <c r="F977" s="4">
        <v>148</v>
      </c>
      <c r="G977" s="4">
        <v>4</v>
      </c>
      <c r="H977" s="4">
        <f>IF(MONTH(calls[[#This Row],[Date of Call]])&lt;=6,YEAR(calls[[#This Row],[Date of Call]]),YEAR(calls[[#This Row],[Date of Call]])+1)</f>
        <v>2024</v>
      </c>
      <c r="I977" t="str">
        <f>TEXT(calls[[#This Row],[Date of Call]],"DDDD")</f>
        <v>Sunday</v>
      </c>
      <c r="J977" t="str" cm="1">
        <f t="array" ref="J977">_xlfn.IFS(calls[[#This Row],[Duration]]&lt;=10,"Under 10 mins",calls[[#This Row],[Duration]]&lt;=30,"10 to 30 mins",calls[[#This Row],[Duration]]&lt;=60,"30 to 60 mins",calls[[#This Row],[Duration]]&lt;=120,"1 to 2 hours",TRUE,"More than 2 hours")</f>
        <v>30 to 60 mins</v>
      </c>
      <c r="K977">
        <f>ROUND(calls[[#This Row],[Satisfaction Rating]],0)</f>
        <v>4</v>
      </c>
    </row>
    <row r="978" spans="1:11" x14ac:dyDescent="0.3">
      <c r="A978" s="1" t="s">
        <v>1006</v>
      </c>
      <c r="B978" s="1" t="s">
        <v>16</v>
      </c>
      <c r="C978" s="1">
        <v>84</v>
      </c>
      <c r="D978" s="2" t="s">
        <v>31</v>
      </c>
      <c r="E978" s="3">
        <v>45279</v>
      </c>
      <c r="F978" s="1">
        <v>180</v>
      </c>
      <c r="G978" s="1">
        <v>4.9000000000000004</v>
      </c>
      <c r="H978" s="4">
        <f>IF(MONTH(calls[[#This Row],[Date of Call]])&lt;=6,YEAR(calls[[#This Row],[Date of Call]]),YEAR(calls[[#This Row],[Date of Call]])+1)</f>
        <v>2024</v>
      </c>
      <c r="I978" t="str">
        <f>TEXT(calls[[#This Row],[Date of Call]],"DDDD")</f>
        <v>Tuesday</v>
      </c>
      <c r="J978" t="str" cm="1">
        <f t="array" ref="J978">_xlfn.IFS(calls[[#This Row],[Duration]]&lt;=10,"Under 10 mins",calls[[#This Row],[Duration]]&lt;=30,"10 to 30 mins",calls[[#This Row],[Duration]]&lt;=60,"30 to 60 mins",calls[[#This Row],[Duration]]&lt;=120,"1 to 2 hours",TRUE,"More than 2 hours")</f>
        <v>1 to 2 hours</v>
      </c>
      <c r="K978">
        <f>ROUND(calls[[#This Row],[Satisfaction Rating]],0)</f>
        <v>5</v>
      </c>
    </row>
    <row r="979" spans="1:11" x14ac:dyDescent="0.3">
      <c r="A979" s="4" t="s">
        <v>1007</v>
      </c>
      <c r="B979" s="4" t="s">
        <v>42</v>
      </c>
      <c r="C979" s="4">
        <v>120</v>
      </c>
      <c r="D979" s="5" t="s">
        <v>22</v>
      </c>
      <c r="E979" s="6">
        <v>45280</v>
      </c>
      <c r="F979" s="4">
        <v>190</v>
      </c>
      <c r="G979" s="4">
        <v>3.7</v>
      </c>
      <c r="H979" s="4">
        <f>IF(MONTH(calls[[#This Row],[Date of Call]])&lt;=6,YEAR(calls[[#This Row],[Date of Call]]),YEAR(calls[[#This Row],[Date of Call]])+1)</f>
        <v>2024</v>
      </c>
      <c r="I979" t="str">
        <f>TEXT(calls[[#This Row],[Date of Call]],"DDDD")</f>
        <v>Wednesday</v>
      </c>
      <c r="J979" t="str" cm="1">
        <f t="array" ref="J979">_xlfn.IFS(calls[[#This Row],[Duration]]&lt;=10,"Under 10 mins",calls[[#This Row],[Duration]]&lt;=30,"10 to 30 mins",calls[[#This Row],[Duration]]&lt;=60,"30 to 60 mins",calls[[#This Row],[Duration]]&lt;=120,"1 to 2 hours",TRUE,"More than 2 hours")</f>
        <v>1 to 2 hours</v>
      </c>
      <c r="K979">
        <f>ROUND(calls[[#This Row],[Satisfaction Rating]],0)</f>
        <v>4</v>
      </c>
    </row>
    <row r="980" spans="1:11" x14ac:dyDescent="0.3">
      <c r="A980" s="1" t="s">
        <v>1008</v>
      </c>
      <c r="B980" s="1" t="s">
        <v>21</v>
      </c>
      <c r="C980" s="1">
        <v>93</v>
      </c>
      <c r="D980" s="2" t="s">
        <v>27</v>
      </c>
      <c r="E980" s="3">
        <v>45280</v>
      </c>
      <c r="F980" s="1">
        <v>38</v>
      </c>
      <c r="G980" s="1">
        <v>4.5</v>
      </c>
      <c r="H980" s="4">
        <f>IF(MONTH(calls[[#This Row],[Date of Call]])&lt;=6,YEAR(calls[[#This Row],[Date of Call]]),YEAR(calls[[#This Row],[Date of Call]])+1)</f>
        <v>2024</v>
      </c>
      <c r="I980" t="str">
        <f>TEXT(calls[[#This Row],[Date of Call]],"DDDD")</f>
        <v>Wednesday</v>
      </c>
      <c r="J980" t="str" cm="1">
        <f t="array" ref="J980">_xlfn.IFS(calls[[#This Row],[Duration]]&lt;=10,"Under 10 mins",calls[[#This Row],[Duration]]&lt;=30,"10 to 30 mins",calls[[#This Row],[Duration]]&lt;=60,"30 to 60 mins",calls[[#This Row],[Duration]]&lt;=120,"1 to 2 hours",TRUE,"More than 2 hours")</f>
        <v>1 to 2 hours</v>
      </c>
      <c r="K980">
        <f>ROUND(calls[[#This Row],[Satisfaction Rating]],0)</f>
        <v>5</v>
      </c>
    </row>
    <row r="981" spans="1:11" x14ac:dyDescent="0.3">
      <c r="A981" s="4" t="s">
        <v>1009</v>
      </c>
      <c r="B981" s="4" t="s">
        <v>25</v>
      </c>
      <c r="C981" s="4">
        <v>76</v>
      </c>
      <c r="D981" s="5" t="s">
        <v>17</v>
      </c>
      <c r="E981" s="6">
        <v>45281</v>
      </c>
      <c r="F981" s="4">
        <v>82</v>
      </c>
      <c r="G981" s="4">
        <v>2.1</v>
      </c>
      <c r="H981" s="4">
        <f>IF(MONTH(calls[[#This Row],[Date of Call]])&lt;=6,YEAR(calls[[#This Row],[Date of Call]]),YEAR(calls[[#This Row],[Date of Call]])+1)</f>
        <v>2024</v>
      </c>
      <c r="I981" t="str">
        <f>TEXT(calls[[#This Row],[Date of Call]],"DDDD")</f>
        <v>Thursday</v>
      </c>
      <c r="J981" t="str" cm="1">
        <f t="array" ref="J981">_xlfn.IFS(calls[[#This Row],[Duration]]&lt;=10,"Under 10 mins",calls[[#This Row],[Duration]]&lt;=30,"10 to 30 mins",calls[[#This Row],[Duration]]&lt;=60,"30 to 60 mins",calls[[#This Row],[Duration]]&lt;=120,"1 to 2 hours",TRUE,"More than 2 hours")</f>
        <v>1 to 2 hours</v>
      </c>
      <c r="K981">
        <f>ROUND(calls[[#This Row],[Satisfaction Rating]],0)</f>
        <v>2</v>
      </c>
    </row>
    <row r="982" spans="1:11" x14ac:dyDescent="0.3">
      <c r="A982" s="1" t="s">
        <v>1010</v>
      </c>
      <c r="B982" s="1" t="s">
        <v>83</v>
      </c>
      <c r="C982" s="1">
        <v>89</v>
      </c>
      <c r="D982" s="2" t="s">
        <v>27</v>
      </c>
      <c r="E982" s="3">
        <v>45284</v>
      </c>
      <c r="F982" s="1">
        <v>88</v>
      </c>
      <c r="G982" s="1">
        <v>2.8</v>
      </c>
      <c r="H982" s="4">
        <f>IF(MONTH(calls[[#This Row],[Date of Call]])&lt;=6,YEAR(calls[[#This Row],[Date of Call]]),YEAR(calls[[#This Row],[Date of Call]])+1)</f>
        <v>2024</v>
      </c>
      <c r="I982" t="str">
        <f>TEXT(calls[[#This Row],[Date of Call]],"DDDD")</f>
        <v>Sunday</v>
      </c>
      <c r="J982" t="str" cm="1">
        <f t="array" ref="J982">_xlfn.IFS(calls[[#This Row],[Duration]]&lt;=10,"Under 10 mins",calls[[#This Row],[Duration]]&lt;=30,"10 to 30 mins",calls[[#This Row],[Duration]]&lt;=60,"30 to 60 mins",calls[[#This Row],[Duration]]&lt;=120,"1 to 2 hours",TRUE,"More than 2 hours")</f>
        <v>1 to 2 hours</v>
      </c>
      <c r="K982">
        <f>ROUND(calls[[#This Row],[Satisfaction Rating]],0)</f>
        <v>3</v>
      </c>
    </row>
    <row r="983" spans="1:11" x14ac:dyDescent="0.3">
      <c r="A983" s="4" t="s">
        <v>1011</v>
      </c>
      <c r="B983" s="4" t="s">
        <v>19</v>
      </c>
      <c r="C983" s="4">
        <v>91</v>
      </c>
      <c r="D983" s="5" t="s">
        <v>31</v>
      </c>
      <c r="E983" s="6">
        <v>45284</v>
      </c>
      <c r="F983" s="4">
        <v>42</v>
      </c>
      <c r="G983" s="4">
        <v>4.0999999999999996</v>
      </c>
      <c r="H983" s="4">
        <f>IF(MONTH(calls[[#This Row],[Date of Call]])&lt;=6,YEAR(calls[[#This Row],[Date of Call]]),YEAR(calls[[#This Row],[Date of Call]])+1)</f>
        <v>2024</v>
      </c>
      <c r="I983" t="str">
        <f>TEXT(calls[[#This Row],[Date of Call]],"DDDD")</f>
        <v>Sunday</v>
      </c>
      <c r="J983" t="str" cm="1">
        <f t="array" ref="J983">_xlfn.IFS(calls[[#This Row],[Duration]]&lt;=10,"Under 10 mins",calls[[#This Row],[Duration]]&lt;=30,"10 to 30 mins",calls[[#This Row],[Duration]]&lt;=60,"30 to 60 mins",calls[[#This Row],[Duration]]&lt;=120,"1 to 2 hours",TRUE,"More than 2 hours")</f>
        <v>1 to 2 hours</v>
      </c>
      <c r="K983">
        <f>ROUND(calls[[#This Row],[Satisfaction Rating]],0)</f>
        <v>4</v>
      </c>
    </row>
    <row r="984" spans="1:11" x14ac:dyDescent="0.3">
      <c r="A984" s="1" t="s">
        <v>1012</v>
      </c>
      <c r="B984" s="1" t="s">
        <v>45</v>
      </c>
      <c r="C984" s="1">
        <v>7</v>
      </c>
      <c r="D984" s="2" t="s">
        <v>12</v>
      </c>
      <c r="E984" s="3">
        <v>45285</v>
      </c>
      <c r="F984" s="1">
        <v>64</v>
      </c>
      <c r="G984" s="1">
        <v>3.3</v>
      </c>
      <c r="H984" s="4">
        <f>IF(MONTH(calls[[#This Row],[Date of Call]])&lt;=6,YEAR(calls[[#This Row],[Date of Call]]),YEAR(calls[[#This Row],[Date of Call]])+1)</f>
        <v>2024</v>
      </c>
      <c r="I984" t="str">
        <f>TEXT(calls[[#This Row],[Date of Call]],"DDDD")</f>
        <v>Monday</v>
      </c>
      <c r="J984" t="str" cm="1">
        <f t="array" ref="J984">_xlfn.IFS(calls[[#This Row],[Duration]]&lt;=10,"Under 10 mins",calls[[#This Row],[Duration]]&lt;=30,"10 to 30 mins",calls[[#This Row],[Duration]]&lt;=60,"30 to 60 mins",calls[[#This Row],[Duration]]&lt;=120,"1 to 2 hours",TRUE,"More than 2 hours")</f>
        <v>Under 10 mins</v>
      </c>
      <c r="K984">
        <f>ROUND(calls[[#This Row],[Satisfaction Rating]],0)</f>
        <v>3</v>
      </c>
    </row>
    <row r="985" spans="1:11" x14ac:dyDescent="0.3">
      <c r="A985" s="4" t="s">
        <v>1013</v>
      </c>
      <c r="B985" s="4" t="s">
        <v>34</v>
      </c>
      <c r="C985" s="4">
        <v>140</v>
      </c>
      <c r="D985" s="5" t="s">
        <v>12</v>
      </c>
      <c r="E985" s="6">
        <v>45285</v>
      </c>
      <c r="F985" s="4">
        <v>105</v>
      </c>
      <c r="G985" s="4">
        <v>1.7</v>
      </c>
      <c r="H985" s="4">
        <f>IF(MONTH(calls[[#This Row],[Date of Call]])&lt;=6,YEAR(calls[[#This Row],[Date of Call]]),YEAR(calls[[#This Row],[Date of Call]])+1)</f>
        <v>2024</v>
      </c>
      <c r="I985" t="str">
        <f>TEXT(calls[[#This Row],[Date of Call]],"DDDD")</f>
        <v>Monday</v>
      </c>
      <c r="J985" t="str" cm="1">
        <f t="array" ref="J985">_xlfn.IFS(calls[[#This Row],[Duration]]&lt;=10,"Under 10 mins",calls[[#This Row],[Duration]]&lt;=30,"10 to 30 mins",calls[[#This Row],[Duration]]&lt;=60,"30 to 60 mins",calls[[#This Row],[Duration]]&lt;=120,"1 to 2 hours",TRUE,"More than 2 hours")</f>
        <v>More than 2 hours</v>
      </c>
      <c r="K985">
        <f>ROUND(calls[[#This Row],[Satisfaction Rating]],0)</f>
        <v>2</v>
      </c>
    </row>
    <row r="986" spans="1:11" x14ac:dyDescent="0.3">
      <c r="A986" s="1" t="s">
        <v>1014</v>
      </c>
      <c r="B986" s="1" t="s">
        <v>14</v>
      </c>
      <c r="C986" s="1">
        <v>58</v>
      </c>
      <c r="D986" s="2" t="s">
        <v>22</v>
      </c>
      <c r="E986" s="3">
        <v>45285</v>
      </c>
      <c r="F986" s="1">
        <v>25</v>
      </c>
      <c r="G986" s="1">
        <v>3.6</v>
      </c>
      <c r="H986" s="4">
        <f>IF(MONTH(calls[[#This Row],[Date of Call]])&lt;=6,YEAR(calls[[#This Row],[Date of Call]]),YEAR(calls[[#This Row],[Date of Call]])+1)</f>
        <v>2024</v>
      </c>
      <c r="I986" t="str">
        <f>TEXT(calls[[#This Row],[Date of Call]],"DDDD")</f>
        <v>Monday</v>
      </c>
      <c r="J986" t="str" cm="1">
        <f t="array" ref="J986">_xlfn.IFS(calls[[#This Row],[Duration]]&lt;=10,"Under 10 mins",calls[[#This Row],[Duration]]&lt;=30,"10 to 30 mins",calls[[#This Row],[Duration]]&lt;=60,"30 to 60 mins",calls[[#This Row],[Duration]]&lt;=120,"1 to 2 hours",TRUE,"More than 2 hours")</f>
        <v>30 to 60 mins</v>
      </c>
      <c r="K986">
        <f>ROUND(calls[[#This Row],[Satisfaction Rating]],0)</f>
        <v>4</v>
      </c>
    </row>
    <row r="987" spans="1:11" x14ac:dyDescent="0.3">
      <c r="A987" s="4" t="s">
        <v>1015</v>
      </c>
      <c r="B987" s="4" t="s">
        <v>11</v>
      </c>
      <c r="C987" s="4">
        <v>90</v>
      </c>
      <c r="D987" s="5" t="s">
        <v>17</v>
      </c>
      <c r="E987" s="6">
        <v>45286</v>
      </c>
      <c r="F987" s="4">
        <v>176</v>
      </c>
      <c r="G987" s="4">
        <v>3.6</v>
      </c>
      <c r="H987" s="4">
        <f>IF(MONTH(calls[[#This Row],[Date of Call]])&lt;=6,YEAR(calls[[#This Row],[Date of Call]]),YEAR(calls[[#This Row],[Date of Call]])+1)</f>
        <v>2024</v>
      </c>
      <c r="I987" t="str">
        <f>TEXT(calls[[#This Row],[Date of Call]],"DDDD")</f>
        <v>Tuesday</v>
      </c>
      <c r="J987" t="str" cm="1">
        <f t="array" ref="J987">_xlfn.IFS(calls[[#This Row],[Duration]]&lt;=10,"Under 10 mins",calls[[#This Row],[Duration]]&lt;=30,"10 to 30 mins",calls[[#This Row],[Duration]]&lt;=60,"30 to 60 mins",calls[[#This Row],[Duration]]&lt;=120,"1 to 2 hours",TRUE,"More than 2 hours")</f>
        <v>1 to 2 hours</v>
      </c>
      <c r="K987">
        <f>ROUND(calls[[#This Row],[Satisfaction Rating]],0)</f>
        <v>4</v>
      </c>
    </row>
    <row r="988" spans="1:11" x14ac:dyDescent="0.3">
      <c r="A988" s="1" t="s">
        <v>1016</v>
      </c>
      <c r="B988" s="1" t="s">
        <v>11</v>
      </c>
      <c r="C988" s="1">
        <v>106</v>
      </c>
      <c r="D988" s="2" t="s">
        <v>27</v>
      </c>
      <c r="E988" s="3">
        <v>45287</v>
      </c>
      <c r="F988" s="1">
        <v>46</v>
      </c>
      <c r="G988" s="1">
        <v>4.5999999999999996</v>
      </c>
      <c r="H988" s="4">
        <f>IF(MONTH(calls[[#This Row],[Date of Call]])&lt;=6,YEAR(calls[[#This Row],[Date of Call]]),YEAR(calls[[#This Row],[Date of Call]])+1)</f>
        <v>2024</v>
      </c>
      <c r="I988" t="str">
        <f>TEXT(calls[[#This Row],[Date of Call]],"DDDD")</f>
        <v>Wednesday</v>
      </c>
      <c r="J988" t="str" cm="1">
        <f t="array" ref="J988">_xlfn.IFS(calls[[#This Row],[Duration]]&lt;=10,"Under 10 mins",calls[[#This Row],[Duration]]&lt;=30,"10 to 30 mins",calls[[#This Row],[Duration]]&lt;=60,"30 to 60 mins",calls[[#This Row],[Duration]]&lt;=120,"1 to 2 hours",TRUE,"More than 2 hours")</f>
        <v>1 to 2 hours</v>
      </c>
      <c r="K988">
        <f>ROUND(calls[[#This Row],[Satisfaction Rating]],0)</f>
        <v>5</v>
      </c>
    </row>
    <row r="989" spans="1:11" x14ac:dyDescent="0.3">
      <c r="A989" s="4" t="s">
        <v>1017</v>
      </c>
      <c r="B989" s="4" t="s">
        <v>42</v>
      </c>
      <c r="C989" s="4">
        <v>72</v>
      </c>
      <c r="D989" s="5" t="s">
        <v>12</v>
      </c>
      <c r="E989" s="6">
        <v>45287</v>
      </c>
      <c r="F989" s="4">
        <v>164</v>
      </c>
      <c r="G989" s="4">
        <v>4.8</v>
      </c>
      <c r="H989" s="4">
        <f>IF(MONTH(calls[[#This Row],[Date of Call]])&lt;=6,YEAR(calls[[#This Row],[Date of Call]]),YEAR(calls[[#This Row],[Date of Call]])+1)</f>
        <v>2024</v>
      </c>
      <c r="I989" t="str">
        <f>TEXT(calls[[#This Row],[Date of Call]],"DDDD")</f>
        <v>Wednesday</v>
      </c>
      <c r="J989" t="str" cm="1">
        <f t="array" ref="J989">_xlfn.IFS(calls[[#This Row],[Duration]]&lt;=10,"Under 10 mins",calls[[#This Row],[Duration]]&lt;=30,"10 to 30 mins",calls[[#This Row],[Duration]]&lt;=60,"30 to 60 mins",calls[[#This Row],[Duration]]&lt;=120,"1 to 2 hours",TRUE,"More than 2 hours")</f>
        <v>1 to 2 hours</v>
      </c>
      <c r="K989">
        <f>ROUND(calls[[#This Row],[Satisfaction Rating]],0)</f>
        <v>5</v>
      </c>
    </row>
    <row r="990" spans="1:11" x14ac:dyDescent="0.3">
      <c r="A990" s="1" t="s">
        <v>1018</v>
      </c>
      <c r="B990" s="1" t="s">
        <v>45</v>
      </c>
      <c r="C990" s="1">
        <v>124</v>
      </c>
      <c r="D990" s="2" t="s">
        <v>12</v>
      </c>
      <c r="E990" s="3">
        <v>45288</v>
      </c>
      <c r="F990" s="1">
        <v>64</v>
      </c>
      <c r="G990" s="1">
        <v>4.5</v>
      </c>
      <c r="H990" s="4">
        <f>IF(MONTH(calls[[#This Row],[Date of Call]])&lt;=6,YEAR(calls[[#This Row],[Date of Call]]),YEAR(calls[[#This Row],[Date of Call]])+1)</f>
        <v>2024</v>
      </c>
      <c r="I990" t="str">
        <f>TEXT(calls[[#This Row],[Date of Call]],"DDDD")</f>
        <v>Thursday</v>
      </c>
      <c r="J990" t="str" cm="1">
        <f t="array" ref="J990">_xlfn.IFS(calls[[#This Row],[Duration]]&lt;=10,"Under 10 mins",calls[[#This Row],[Duration]]&lt;=30,"10 to 30 mins",calls[[#This Row],[Duration]]&lt;=60,"30 to 60 mins",calls[[#This Row],[Duration]]&lt;=120,"1 to 2 hours",TRUE,"More than 2 hours")</f>
        <v>More than 2 hours</v>
      </c>
      <c r="K990">
        <f>ROUND(calls[[#This Row],[Satisfaction Rating]],0)</f>
        <v>5</v>
      </c>
    </row>
    <row r="991" spans="1:11" x14ac:dyDescent="0.3">
      <c r="A991" s="4" t="s">
        <v>1019</v>
      </c>
      <c r="B991" s="4" t="s">
        <v>36</v>
      </c>
      <c r="C991" s="4">
        <v>86</v>
      </c>
      <c r="D991" s="5" t="s">
        <v>31</v>
      </c>
      <c r="E991" s="6">
        <v>45288</v>
      </c>
      <c r="F991" s="4">
        <v>205</v>
      </c>
      <c r="G991" s="4">
        <v>4.5</v>
      </c>
      <c r="H991" s="4">
        <f>IF(MONTH(calls[[#This Row],[Date of Call]])&lt;=6,YEAR(calls[[#This Row],[Date of Call]]),YEAR(calls[[#This Row],[Date of Call]])+1)</f>
        <v>2024</v>
      </c>
      <c r="I991" t="str">
        <f>TEXT(calls[[#This Row],[Date of Call]],"DDDD")</f>
        <v>Thursday</v>
      </c>
      <c r="J991" t="str" cm="1">
        <f t="array" ref="J991">_xlfn.IFS(calls[[#This Row],[Duration]]&lt;=10,"Under 10 mins",calls[[#This Row],[Duration]]&lt;=30,"10 to 30 mins",calls[[#This Row],[Duration]]&lt;=60,"30 to 60 mins",calls[[#This Row],[Duration]]&lt;=120,"1 to 2 hours",TRUE,"More than 2 hours")</f>
        <v>1 to 2 hours</v>
      </c>
      <c r="K991">
        <f>ROUND(calls[[#This Row],[Satisfaction Rating]],0)</f>
        <v>5</v>
      </c>
    </row>
    <row r="992" spans="1:11" x14ac:dyDescent="0.3">
      <c r="A992" s="1" t="s">
        <v>1020</v>
      </c>
      <c r="B992" s="1" t="s">
        <v>16</v>
      </c>
      <c r="C992" s="1">
        <v>164</v>
      </c>
      <c r="D992" s="2" t="s">
        <v>31</v>
      </c>
      <c r="E992" s="3">
        <v>45289</v>
      </c>
      <c r="F992" s="1">
        <v>100</v>
      </c>
      <c r="G992" s="1">
        <v>4.5999999999999996</v>
      </c>
      <c r="H992" s="4">
        <f>IF(MONTH(calls[[#This Row],[Date of Call]])&lt;=6,YEAR(calls[[#This Row],[Date of Call]]),YEAR(calls[[#This Row],[Date of Call]])+1)</f>
        <v>2024</v>
      </c>
      <c r="I992" t="str">
        <f>TEXT(calls[[#This Row],[Date of Call]],"DDDD")</f>
        <v>Friday</v>
      </c>
      <c r="J992" t="str" cm="1">
        <f t="array" ref="J992">_xlfn.IFS(calls[[#This Row],[Duration]]&lt;=10,"Under 10 mins",calls[[#This Row],[Duration]]&lt;=30,"10 to 30 mins",calls[[#This Row],[Duration]]&lt;=60,"30 to 60 mins",calls[[#This Row],[Duration]]&lt;=120,"1 to 2 hours",TRUE,"More than 2 hours")</f>
        <v>More than 2 hours</v>
      </c>
      <c r="K992">
        <f>ROUND(calls[[#This Row],[Satisfaction Rating]],0)</f>
        <v>5</v>
      </c>
    </row>
    <row r="993" spans="1:11" x14ac:dyDescent="0.3">
      <c r="A993" s="4" t="s">
        <v>1021</v>
      </c>
      <c r="B993" s="4" t="s">
        <v>21</v>
      </c>
      <c r="C993" s="4">
        <v>40</v>
      </c>
      <c r="D993" s="5" t="s">
        <v>17</v>
      </c>
      <c r="E993" s="6">
        <v>45289</v>
      </c>
      <c r="F993" s="4">
        <v>111</v>
      </c>
      <c r="G993" s="4">
        <v>4.5999999999999996</v>
      </c>
      <c r="H993" s="4">
        <f>IF(MONTH(calls[[#This Row],[Date of Call]])&lt;=6,YEAR(calls[[#This Row],[Date of Call]]),YEAR(calls[[#This Row],[Date of Call]])+1)</f>
        <v>2024</v>
      </c>
      <c r="I993" t="str">
        <f>TEXT(calls[[#This Row],[Date of Call]],"DDDD")</f>
        <v>Friday</v>
      </c>
      <c r="J993" t="str" cm="1">
        <f t="array" ref="J993">_xlfn.IFS(calls[[#This Row],[Duration]]&lt;=10,"Under 10 mins",calls[[#This Row],[Duration]]&lt;=30,"10 to 30 mins",calls[[#This Row],[Duration]]&lt;=60,"30 to 60 mins",calls[[#This Row],[Duration]]&lt;=120,"1 to 2 hours",TRUE,"More than 2 hours")</f>
        <v>30 to 60 mins</v>
      </c>
      <c r="K993">
        <f>ROUND(calls[[#This Row],[Satisfaction Rating]],0)</f>
        <v>5</v>
      </c>
    </row>
    <row r="994" spans="1:11" x14ac:dyDescent="0.3">
      <c r="A994" s="1" t="s">
        <v>1022</v>
      </c>
      <c r="B994" s="1" t="s">
        <v>19</v>
      </c>
      <c r="C994" s="1">
        <v>76</v>
      </c>
      <c r="D994" s="2" t="s">
        <v>22</v>
      </c>
      <c r="E994" s="3">
        <v>45289</v>
      </c>
      <c r="F994" s="1">
        <v>80</v>
      </c>
      <c r="G994" s="1">
        <v>3.5</v>
      </c>
      <c r="H994" s="4">
        <f>IF(MONTH(calls[[#This Row],[Date of Call]])&lt;=6,YEAR(calls[[#This Row],[Date of Call]]),YEAR(calls[[#This Row],[Date of Call]])+1)</f>
        <v>2024</v>
      </c>
      <c r="I994" t="str">
        <f>TEXT(calls[[#This Row],[Date of Call]],"DDDD")</f>
        <v>Friday</v>
      </c>
      <c r="J994" t="str" cm="1">
        <f t="array" ref="J994">_xlfn.IFS(calls[[#This Row],[Duration]]&lt;=10,"Under 10 mins",calls[[#This Row],[Duration]]&lt;=30,"10 to 30 mins",calls[[#This Row],[Duration]]&lt;=60,"30 to 60 mins",calls[[#This Row],[Duration]]&lt;=120,"1 to 2 hours",TRUE,"More than 2 hours")</f>
        <v>1 to 2 hours</v>
      </c>
      <c r="K994">
        <f>ROUND(calls[[#This Row],[Satisfaction Rating]],0)</f>
        <v>4</v>
      </c>
    </row>
    <row r="995" spans="1:11" x14ac:dyDescent="0.3">
      <c r="A995" s="4" t="s">
        <v>1023</v>
      </c>
      <c r="B995" s="4" t="s">
        <v>45</v>
      </c>
      <c r="C995" s="4">
        <v>95</v>
      </c>
      <c r="D995" s="5" t="s">
        <v>27</v>
      </c>
      <c r="E995" s="6">
        <v>45289</v>
      </c>
      <c r="F995" s="4">
        <v>50</v>
      </c>
      <c r="G995" s="4">
        <v>2.9</v>
      </c>
      <c r="H995" s="4">
        <f>IF(MONTH(calls[[#This Row],[Date of Call]])&lt;=6,YEAR(calls[[#This Row],[Date of Call]]),YEAR(calls[[#This Row],[Date of Call]])+1)</f>
        <v>2024</v>
      </c>
      <c r="I995" t="str">
        <f>TEXT(calls[[#This Row],[Date of Call]],"DDDD")</f>
        <v>Friday</v>
      </c>
      <c r="J995" t="str" cm="1">
        <f t="array" ref="J995">_xlfn.IFS(calls[[#This Row],[Duration]]&lt;=10,"Under 10 mins",calls[[#This Row],[Duration]]&lt;=30,"10 to 30 mins",calls[[#This Row],[Duration]]&lt;=60,"30 to 60 mins",calls[[#This Row],[Duration]]&lt;=120,"1 to 2 hours",TRUE,"More than 2 hours")</f>
        <v>1 to 2 hours</v>
      </c>
      <c r="K995">
        <f>ROUND(calls[[#This Row],[Satisfaction Rating]],0)</f>
        <v>3</v>
      </c>
    </row>
    <row r="996" spans="1:11" x14ac:dyDescent="0.3">
      <c r="A996" s="1" t="s">
        <v>1024</v>
      </c>
      <c r="B996" s="1" t="s">
        <v>19</v>
      </c>
      <c r="C996" s="1">
        <v>113</v>
      </c>
      <c r="D996" s="2" t="s">
        <v>12</v>
      </c>
      <c r="E996" s="3">
        <v>45290</v>
      </c>
      <c r="F996" s="1">
        <v>165</v>
      </c>
      <c r="G996" s="1">
        <v>4.7</v>
      </c>
      <c r="H996" s="4">
        <f>IF(MONTH(calls[[#This Row],[Date of Call]])&lt;=6,YEAR(calls[[#This Row],[Date of Call]]),YEAR(calls[[#This Row],[Date of Call]])+1)</f>
        <v>2024</v>
      </c>
      <c r="I996" t="str">
        <f>TEXT(calls[[#This Row],[Date of Call]],"DDDD")</f>
        <v>Saturday</v>
      </c>
      <c r="J996" t="str" cm="1">
        <f t="array" ref="J996">_xlfn.IFS(calls[[#This Row],[Duration]]&lt;=10,"Under 10 mins",calls[[#This Row],[Duration]]&lt;=30,"10 to 30 mins",calls[[#This Row],[Duration]]&lt;=60,"30 to 60 mins",calls[[#This Row],[Duration]]&lt;=120,"1 to 2 hours",TRUE,"More than 2 hours")</f>
        <v>1 to 2 hours</v>
      </c>
      <c r="K996">
        <f>ROUND(calls[[#This Row],[Satisfaction Rating]],0)</f>
        <v>5</v>
      </c>
    </row>
    <row r="997" spans="1:11" x14ac:dyDescent="0.3">
      <c r="A997" s="4" t="s">
        <v>1025</v>
      </c>
      <c r="B997" s="4" t="s">
        <v>36</v>
      </c>
      <c r="C997" s="4">
        <v>81</v>
      </c>
      <c r="D997" s="5" t="s">
        <v>12</v>
      </c>
      <c r="E997" s="6">
        <v>45290</v>
      </c>
      <c r="F997" s="4">
        <v>28</v>
      </c>
      <c r="G997" s="4">
        <v>3.9</v>
      </c>
      <c r="H997" s="4">
        <f>IF(MONTH(calls[[#This Row],[Date of Call]])&lt;=6,YEAR(calls[[#This Row],[Date of Call]]),YEAR(calls[[#This Row],[Date of Call]])+1)</f>
        <v>2024</v>
      </c>
      <c r="I997" t="str">
        <f>TEXT(calls[[#This Row],[Date of Call]],"DDDD")</f>
        <v>Saturday</v>
      </c>
      <c r="J997" t="str" cm="1">
        <f t="array" ref="J997">_xlfn.IFS(calls[[#This Row],[Duration]]&lt;=10,"Under 10 mins",calls[[#This Row],[Duration]]&lt;=30,"10 to 30 mins",calls[[#This Row],[Duration]]&lt;=60,"30 to 60 mins",calls[[#This Row],[Duration]]&lt;=120,"1 to 2 hours",TRUE,"More than 2 hours")</f>
        <v>1 to 2 hours</v>
      </c>
      <c r="K997">
        <f>ROUND(calls[[#This Row],[Satisfaction Rating]],0)</f>
        <v>4</v>
      </c>
    </row>
    <row r="998" spans="1:11" x14ac:dyDescent="0.3">
      <c r="A998" s="1" t="s">
        <v>1026</v>
      </c>
      <c r="B998" s="1" t="s">
        <v>25</v>
      </c>
      <c r="C998" s="1">
        <v>127</v>
      </c>
      <c r="D998" s="2" t="s">
        <v>27</v>
      </c>
      <c r="E998" s="3">
        <v>45290</v>
      </c>
      <c r="F998" s="1">
        <v>215</v>
      </c>
      <c r="G998" s="1">
        <v>3.8</v>
      </c>
      <c r="H998" s="4">
        <f>IF(MONTH(calls[[#This Row],[Date of Call]])&lt;=6,YEAR(calls[[#This Row],[Date of Call]]),YEAR(calls[[#This Row],[Date of Call]])+1)</f>
        <v>2024</v>
      </c>
      <c r="I998" t="str">
        <f>TEXT(calls[[#This Row],[Date of Call]],"DDDD")</f>
        <v>Saturday</v>
      </c>
      <c r="J998" t="str" cm="1">
        <f t="array" ref="J998">_xlfn.IFS(calls[[#This Row],[Duration]]&lt;=10,"Under 10 mins",calls[[#This Row],[Duration]]&lt;=30,"10 to 30 mins",calls[[#This Row],[Duration]]&lt;=60,"30 to 60 mins",calls[[#This Row],[Duration]]&lt;=120,"1 to 2 hours",TRUE,"More than 2 hours")</f>
        <v>More than 2 hours</v>
      </c>
      <c r="K998">
        <f>ROUND(calls[[#This Row],[Satisfaction Rating]],0)</f>
        <v>4</v>
      </c>
    </row>
    <row r="999" spans="1:11" x14ac:dyDescent="0.3">
      <c r="A999" s="4" t="s">
        <v>1027</v>
      </c>
      <c r="B999" s="4" t="s">
        <v>34</v>
      </c>
      <c r="C999" s="4">
        <v>146</v>
      </c>
      <c r="D999" s="5" t="s">
        <v>12</v>
      </c>
      <c r="E999" s="6">
        <v>45291</v>
      </c>
      <c r="F999" s="4">
        <v>115</v>
      </c>
      <c r="G999" s="4">
        <v>2.2999999999999998</v>
      </c>
      <c r="H999" s="4">
        <f>IF(MONTH(calls[[#This Row],[Date of Call]])&lt;=6,YEAR(calls[[#This Row],[Date of Call]]),YEAR(calls[[#This Row],[Date of Call]])+1)</f>
        <v>2024</v>
      </c>
      <c r="I999" t="str">
        <f>TEXT(calls[[#This Row],[Date of Call]],"DDDD")</f>
        <v>Sunday</v>
      </c>
      <c r="J999" t="str" cm="1">
        <f t="array" ref="J999">_xlfn.IFS(calls[[#This Row],[Duration]]&lt;=10,"Under 10 mins",calls[[#This Row],[Duration]]&lt;=30,"10 to 30 mins",calls[[#This Row],[Duration]]&lt;=60,"30 to 60 mins",calls[[#This Row],[Duration]]&lt;=120,"1 to 2 hours",TRUE,"More than 2 hours")</f>
        <v>More than 2 hours</v>
      </c>
      <c r="K999">
        <f>ROUND(calls[[#This Row],[Satisfaction Rating]],0)</f>
        <v>2</v>
      </c>
    </row>
    <row r="1000" spans="1:11" x14ac:dyDescent="0.3">
      <c r="A1000" s="1" t="s">
        <v>1028</v>
      </c>
      <c r="B1000" s="1" t="s">
        <v>30</v>
      </c>
      <c r="C1000" s="1">
        <v>123</v>
      </c>
      <c r="D1000" s="2" t="s">
        <v>12</v>
      </c>
      <c r="E1000" s="3">
        <v>45291</v>
      </c>
      <c r="F1000" s="1">
        <v>64</v>
      </c>
      <c r="G1000" s="1">
        <v>3.7</v>
      </c>
      <c r="H1000" s="4">
        <f>IF(MONTH(calls[[#This Row],[Date of Call]])&lt;=6,YEAR(calls[[#This Row],[Date of Call]]),YEAR(calls[[#This Row],[Date of Call]])+1)</f>
        <v>2024</v>
      </c>
      <c r="I1000" t="str">
        <f>TEXT(calls[[#This Row],[Date of Call]],"DDDD")</f>
        <v>Sunday</v>
      </c>
      <c r="J1000" t="str" cm="1">
        <f t="array" ref="J1000">_xlfn.IFS(calls[[#This Row],[Duration]]&lt;=10,"Under 10 mins",calls[[#This Row],[Duration]]&lt;=30,"10 to 30 mins",calls[[#This Row],[Duration]]&lt;=60,"30 to 60 mins",calls[[#This Row],[Duration]]&lt;=120,"1 to 2 hours",TRUE,"More than 2 hours")</f>
        <v>More than 2 hours</v>
      </c>
      <c r="K1000">
        <f>ROUND(calls[[#This Row],[Satisfaction Rating]],0)</f>
        <v>4</v>
      </c>
    </row>
    <row r="1001" spans="1:11" x14ac:dyDescent="0.3">
      <c r="A1001" s="10" t="s">
        <v>1029</v>
      </c>
      <c r="B1001" s="10" t="s">
        <v>42</v>
      </c>
      <c r="C1001" s="10">
        <v>114</v>
      </c>
      <c r="D1001" s="11" t="s">
        <v>22</v>
      </c>
      <c r="E1001" s="12">
        <v>45291</v>
      </c>
      <c r="F1001" s="10">
        <v>40</v>
      </c>
      <c r="G1001" s="10">
        <v>3.9</v>
      </c>
      <c r="H1001" s="10">
        <f>IF(MONTH(calls[[#This Row],[Date of Call]])&lt;=6,YEAR(calls[[#This Row],[Date of Call]]),YEAR(calls[[#This Row],[Date of Call]])+1)</f>
        <v>2024</v>
      </c>
      <c r="I1001" t="str">
        <f>TEXT(calls[[#This Row],[Date of Call]],"DDDD")</f>
        <v>Sunday</v>
      </c>
      <c r="J1001" t="str" cm="1">
        <f t="array" ref="J1001">_xlfn.IFS(calls[[#This Row],[Duration]]&lt;=10,"Under 10 mins",calls[[#This Row],[Duration]]&lt;=30,"10 to 30 mins",calls[[#This Row],[Duration]]&lt;=60,"30 to 60 mins",calls[[#This Row],[Duration]]&lt;=120,"1 to 2 hours",TRUE,"More than 2 hours")</f>
        <v>1 to 2 hours</v>
      </c>
      <c r="K1001">
        <f>ROUND(calls[[#This Row],[Satisfaction Rating]],0)</f>
        <v>4</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0DB06-6A5D-4F1A-BC1A-9096474FB1B2}">
  <sheetPr>
    <pageSetUpPr fitToPage="1"/>
  </sheetPr>
  <dimension ref="A1:CD224"/>
  <sheetViews>
    <sheetView showGridLines="0" tabSelected="1" zoomScale="70" zoomScaleNormal="70" workbookViewId="0">
      <selection activeCell="M27" sqref="M27"/>
    </sheetView>
  </sheetViews>
  <sheetFormatPr defaultRowHeight="14.4" x14ac:dyDescent="0.3"/>
  <cols>
    <col min="1" max="1" width="2.109375" customWidth="1"/>
    <col min="2" max="2" width="3.77734375" customWidth="1"/>
    <col min="15" max="15" width="13.109375" customWidth="1"/>
    <col min="20" max="20" width="8.88671875" customWidth="1"/>
    <col min="21" max="21" width="15.21875" customWidth="1"/>
  </cols>
  <sheetData>
    <row r="1" spans="1:82" x14ac:dyDescent="0.3">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row>
    <row r="2" spans="1:82" x14ac:dyDescent="0.3">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row>
    <row r="3" spans="1:82" x14ac:dyDescent="0.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row>
    <row r="4" spans="1:82" x14ac:dyDescent="0.3">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row>
    <row r="5" spans="1:82" x14ac:dyDescent="0.3">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row>
    <row r="6" spans="1:82" x14ac:dyDescent="0.3">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row>
    <row r="7" spans="1:82" x14ac:dyDescent="0.3">
      <c r="A7" s="30"/>
      <c r="B7" s="42" t="str">
        <f>Pivots!F55</f>
        <v>% of calls: 100%</v>
      </c>
      <c r="C7" s="42"/>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row>
    <row r="8" spans="1:82" x14ac:dyDescent="0.3">
      <c r="A8" s="30"/>
      <c r="B8" s="42" t="str">
        <f>Pivots!F56</f>
        <v>Call rank: 4</v>
      </c>
      <c r="C8" s="42"/>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row>
    <row r="9" spans="1:82" x14ac:dyDescent="0.3">
      <c r="A9" s="30"/>
      <c r="B9" s="42" t="str">
        <f>Pivots!F57</f>
        <v>Amount rank: 4</v>
      </c>
      <c r="C9" s="42"/>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row>
    <row r="10" spans="1:82" x14ac:dyDescent="0.3">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row>
    <row r="11" spans="1:82" x14ac:dyDescent="0.3">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row>
    <row r="12" spans="1:82" x14ac:dyDescent="0.3">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row>
    <row r="13" spans="1:82" x14ac:dyDescent="0.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row>
    <row r="14" spans="1:82" x14ac:dyDescent="0.3">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row>
    <row r="15" spans="1:82" x14ac:dyDescent="0.3">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row>
    <row r="16" spans="1:82" x14ac:dyDescent="0.3">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row>
    <row r="17" spans="1:82" x14ac:dyDescent="0.3">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row>
    <row r="18" spans="1:82" x14ac:dyDescent="0.3">
      <c r="A18" s="30"/>
      <c r="B18" s="30"/>
      <c r="C18" s="30"/>
      <c r="D18" s="30"/>
      <c r="E18" s="30"/>
      <c r="F18" s="30"/>
      <c r="G18" s="30"/>
      <c r="H18" s="30"/>
      <c r="I18" s="30"/>
      <c r="J18" s="30"/>
      <c r="K18" s="30"/>
      <c r="L18" s="30"/>
      <c r="M18" s="30"/>
      <c r="N18" s="30"/>
      <c r="O18" s="35"/>
      <c r="P18" s="43" t="str" cm="1">
        <f t="array" ref="P18:T18">Pivots!B76:F76</f>
        <v>R01</v>
      </c>
      <c r="Q18" s="43" t="str">
        <v>R02</v>
      </c>
      <c r="R18" s="43" t="str">
        <v>R03</v>
      </c>
      <c r="S18" s="43" t="str">
        <v>R04</v>
      </c>
      <c r="T18" s="43" t="str">
        <v>R05</v>
      </c>
      <c r="U18" s="43" t="s">
        <v>1077</v>
      </c>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row>
    <row r="19" spans="1:82" x14ac:dyDescent="0.3">
      <c r="A19" s="30"/>
      <c r="B19" s="30"/>
      <c r="C19" s="30"/>
      <c r="D19" s="30"/>
      <c r="E19" s="30"/>
      <c r="F19" s="30"/>
      <c r="G19" s="30"/>
      <c r="H19" s="30"/>
      <c r="I19" s="30"/>
      <c r="J19" s="30"/>
      <c r="K19" s="30"/>
      <c r="L19" s="30"/>
      <c r="M19" s="30"/>
      <c r="N19" s="30"/>
      <c r="O19" s="44" t="str" cm="1">
        <f t="array" ref="O19:U36">IF(Pivots!A77:G94="","",Pivots!A77:G94)</f>
        <v>Cincinnati</v>
      </c>
      <c r="P19" s="37" t="str">
        <v/>
      </c>
      <c r="Q19" s="37" t="str">
        <v/>
      </c>
      <c r="R19" s="37" t="str">
        <v/>
      </c>
      <c r="S19" s="37" t="str">
        <v/>
      </c>
      <c r="T19" s="37" t="str">
        <v/>
      </c>
      <c r="U19" s="37" t="str">
        <v/>
      </c>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row>
    <row r="20" spans="1:82" x14ac:dyDescent="0.3">
      <c r="A20" s="30"/>
      <c r="B20" s="30"/>
      <c r="C20" s="30"/>
      <c r="D20" s="30"/>
      <c r="E20" s="30"/>
      <c r="F20" s="30"/>
      <c r="G20" s="30"/>
      <c r="H20" s="30"/>
      <c r="I20" s="30"/>
      <c r="J20" s="30"/>
      <c r="K20" s="30"/>
      <c r="L20" s="30"/>
      <c r="M20" s="30"/>
      <c r="N20" s="30"/>
      <c r="O20" s="36" t="str">
        <v>C0003</v>
      </c>
      <c r="P20" s="38">
        <v>891</v>
      </c>
      <c r="Q20" s="38">
        <v>1332</v>
      </c>
      <c r="R20" s="38">
        <v>1282</v>
      </c>
      <c r="S20" s="38">
        <v>739</v>
      </c>
      <c r="T20" s="38">
        <v>560</v>
      </c>
      <c r="U20" s="38">
        <v>4804</v>
      </c>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row>
    <row r="21" spans="1:82" x14ac:dyDescent="0.3">
      <c r="A21" s="30"/>
      <c r="B21" s="30"/>
      <c r="C21" s="30"/>
      <c r="D21" s="30"/>
      <c r="E21" s="30"/>
      <c r="F21" s="30"/>
      <c r="G21" s="30"/>
      <c r="H21" s="30"/>
      <c r="I21" s="30"/>
      <c r="J21" s="30"/>
      <c r="K21" s="30"/>
      <c r="L21" s="30"/>
      <c r="M21" s="30"/>
      <c r="N21" s="30"/>
      <c r="O21" s="36" t="str">
        <v>C0004</v>
      </c>
      <c r="P21" s="38">
        <v>1991</v>
      </c>
      <c r="Q21" s="38">
        <v>1886</v>
      </c>
      <c r="R21" s="38">
        <v>1206</v>
      </c>
      <c r="S21" s="38">
        <v>884</v>
      </c>
      <c r="T21" s="38">
        <v>1722</v>
      </c>
      <c r="U21" s="38">
        <v>7689</v>
      </c>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row>
    <row r="22" spans="1:82" x14ac:dyDescent="0.3">
      <c r="A22" s="30"/>
      <c r="B22" s="30"/>
      <c r="C22" s="30"/>
      <c r="D22" s="30"/>
      <c r="E22" s="30"/>
      <c r="F22" s="30"/>
      <c r="G22" s="30"/>
      <c r="H22" s="30"/>
      <c r="I22" s="30"/>
      <c r="J22" s="30"/>
      <c r="K22" s="30"/>
      <c r="L22" s="30"/>
      <c r="M22" s="30"/>
      <c r="N22" s="30"/>
      <c r="O22" s="36" t="str">
        <v>C0011</v>
      </c>
      <c r="P22" s="38">
        <v>1163</v>
      </c>
      <c r="Q22" s="38">
        <v>1180</v>
      </c>
      <c r="R22" s="38">
        <v>1616</v>
      </c>
      <c r="S22" s="38">
        <v>1043</v>
      </c>
      <c r="T22" s="38">
        <v>1747</v>
      </c>
      <c r="U22" s="38">
        <v>6749</v>
      </c>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row>
    <row r="23" spans="1:82" x14ac:dyDescent="0.3">
      <c r="A23" s="30"/>
      <c r="B23" s="30"/>
      <c r="C23" s="30"/>
      <c r="D23" s="30"/>
      <c r="E23" s="30"/>
      <c r="F23" s="30"/>
      <c r="G23" s="30"/>
      <c r="H23" s="30"/>
      <c r="I23" s="30"/>
      <c r="J23" s="30"/>
      <c r="K23" s="30"/>
      <c r="L23" s="30"/>
      <c r="M23" s="30"/>
      <c r="N23" s="30"/>
      <c r="O23" s="36" t="str">
        <v>C0012</v>
      </c>
      <c r="P23" s="38">
        <v>1438</v>
      </c>
      <c r="Q23" s="38">
        <v>1616</v>
      </c>
      <c r="R23" s="38">
        <v>866</v>
      </c>
      <c r="S23" s="38">
        <v>829</v>
      </c>
      <c r="T23" s="38">
        <v>2070</v>
      </c>
      <c r="U23" s="38">
        <v>6819</v>
      </c>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row>
    <row r="24" spans="1:82" x14ac:dyDescent="0.3">
      <c r="A24" s="30"/>
      <c r="B24" s="30"/>
      <c r="C24" s="30"/>
      <c r="D24" s="30"/>
      <c r="E24" s="30"/>
      <c r="F24" s="30"/>
      <c r="G24" s="30"/>
      <c r="H24" s="30"/>
      <c r="I24" s="30"/>
      <c r="J24" s="30"/>
      <c r="K24" s="30"/>
      <c r="L24" s="30"/>
      <c r="M24" s="30"/>
      <c r="N24" s="30"/>
      <c r="O24" s="44" t="str">
        <v>Cleveland</v>
      </c>
      <c r="P24" s="38" t="str">
        <v/>
      </c>
      <c r="Q24" s="38" t="str">
        <v/>
      </c>
      <c r="R24" s="38" t="str">
        <v/>
      </c>
      <c r="S24" s="38" t="str">
        <v/>
      </c>
      <c r="T24" s="38" t="str">
        <v/>
      </c>
      <c r="U24" s="38" t="str">
        <v/>
      </c>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row>
    <row r="25" spans="1:82" x14ac:dyDescent="0.3">
      <c r="A25" s="30"/>
      <c r="B25" s="30"/>
      <c r="C25" s="30"/>
      <c r="D25" s="30"/>
      <c r="E25" s="30"/>
      <c r="F25" s="30"/>
      <c r="G25" s="30"/>
      <c r="H25" s="30"/>
      <c r="I25" s="30"/>
      <c r="J25" s="30"/>
      <c r="K25" s="30"/>
      <c r="L25" s="30"/>
      <c r="M25" s="30"/>
      <c r="N25" s="30"/>
      <c r="O25" s="36" t="str">
        <v>C0002</v>
      </c>
      <c r="P25" s="38">
        <v>1233</v>
      </c>
      <c r="Q25" s="38">
        <v>223</v>
      </c>
      <c r="R25" s="38">
        <v>1680</v>
      </c>
      <c r="S25" s="38">
        <v>990</v>
      </c>
      <c r="T25" s="38">
        <v>1508</v>
      </c>
      <c r="U25" s="38">
        <v>5634</v>
      </c>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row>
    <row r="26" spans="1:82" x14ac:dyDescent="0.3">
      <c r="A26" s="30"/>
      <c r="B26" s="30"/>
      <c r="C26" s="30"/>
      <c r="D26" s="30"/>
      <c r="E26" s="30"/>
      <c r="F26" s="30"/>
      <c r="G26" s="30"/>
      <c r="H26" s="30"/>
      <c r="I26" s="30"/>
      <c r="J26" s="30"/>
      <c r="K26" s="30"/>
      <c r="L26" s="30"/>
      <c r="M26" s="30"/>
      <c r="N26" s="30"/>
      <c r="O26" s="36" t="str">
        <v>C0007</v>
      </c>
      <c r="P26" s="38">
        <v>1598</v>
      </c>
      <c r="Q26" s="38">
        <v>1907</v>
      </c>
      <c r="R26" s="38">
        <v>869</v>
      </c>
      <c r="S26" s="38">
        <v>1426</v>
      </c>
      <c r="T26" s="38">
        <v>1416</v>
      </c>
      <c r="U26" s="38">
        <v>7216</v>
      </c>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row>
    <row r="27" spans="1:82" x14ac:dyDescent="0.3">
      <c r="A27" s="30"/>
      <c r="B27" s="30"/>
      <c r="C27" s="30"/>
      <c r="D27" s="30"/>
      <c r="E27" s="30"/>
      <c r="F27" s="30"/>
      <c r="G27" s="30"/>
      <c r="H27" s="30"/>
      <c r="I27" s="30"/>
      <c r="J27" s="30"/>
      <c r="K27" s="30"/>
      <c r="L27" s="30"/>
      <c r="M27" s="30"/>
      <c r="N27" s="30"/>
      <c r="O27" s="36" t="str">
        <v>C0008</v>
      </c>
      <c r="P27" s="38">
        <v>900</v>
      </c>
      <c r="Q27" s="38">
        <v>1016</v>
      </c>
      <c r="R27" s="38">
        <v>960</v>
      </c>
      <c r="S27" s="38">
        <v>940</v>
      </c>
      <c r="T27" s="38">
        <v>1193</v>
      </c>
      <c r="U27" s="38">
        <v>5009</v>
      </c>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row>
    <row r="28" spans="1:82" x14ac:dyDescent="0.3">
      <c r="A28" s="30"/>
      <c r="B28" s="30"/>
      <c r="C28" s="30"/>
      <c r="D28" s="30"/>
      <c r="E28" s="30"/>
      <c r="F28" s="30"/>
      <c r="G28" s="30"/>
      <c r="H28" s="30"/>
      <c r="I28" s="30"/>
      <c r="J28" s="30"/>
      <c r="K28" s="30"/>
      <c r="L28" s="40"/>
      <c r="M28" s="40"/>
      <c r="N28" s="40"/>
      <c r="O28" s="36" t="str">
        <v>C0010</v>
      </c>
      <c r="P28" s="38">
        <v>900</v>
      </c>
      <c r="Q28" s="38">
        <v>1470</v>
      </c>
      <c r="R28" s="38">
        <v>1617</v>
      </c>
      <c r="S28" s="38">
        <v>1314</v>
      </c>
      <c r="T28" s="38">
        <v>941</v>
      </c>
      <c r="U28" s="38">
        <v>6242</v>
      </c>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row>
    <row r="29" spans="1:82" x14ac:dyDescent="0.3">
      <c r="A29" s="30"/>
      <c r="B29" s="30"/>
      <c r="C29" s="30"/>
      <c r="D29" s="30"/>
      <c r="E29" s="30"/>
      <c r="F29" s="30"/>
      <c r="G29" s="30"/>
      <c r="H29" s="30"/>
      <c r="I29" s="30"/>
      <c r="J29" s="30"/>
      <c r="K29" s="30"/>
      <c r="L29" s="40"/>
      <c r="M29" s="40"/>
      <c r="N29" s="40"/>
      <c r="O29" s="36" t="str">
        <v>C0013</v>
      </c>
      <c r="P29" s="38">
        <v>1255</v>
      </c>
      <c r="Q29" s="38">
        <v>516</v>
      </c>
      <c r="R29" s="38">
        <v>1874</v>
      </c>
      <c r="S29" s="38">
        <v>1863</v>
      </c>
      <c r="T29" s="38">
        <v>1722</v>
      </c>
      <c r="U29" s="38">
        <v>7230</v>
      </c>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row>
    <row r="30" spans="1:82" x14ac:dyDescent="0.3">
      <c r="A30" s="30"/>
      <c r="B30" s="30"/>
      <c r="C30" s="30"/>
      <c r="D30" s="30"/>
      <c r="E30" s="30"/>
      <c r="F30" s="30"/>
      <c r="G30" s="30"/>
      <c r="H30" s="30"/>
      <c r="I30" s="30"/>
      <c r="J30" s="30"/>
      <c r="K30" s="30"/>
      <c r="L30" s="40"/>
      <c r="M30" s="40"/>
      <c r="N30" s="40"/>
      <c r="O30" s="36" t="str">
        <v>C0015</v>
      </c>
      <c r="P30" s="38">
        <v>1138</v>
      </c>
      <c r="Q30" s="38">
        <v>1898</v>
      </c>
      <c r="R30" s="38">
        <v>1482</v>
      </c>
      <c r="S30" s="38">
        <v>846</v>
      </c>
      <c r="T30" s="38">
        <v>1154</v>
      </c>
      <c r="U30" s="38">
        <v>6518</v>
      </c>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row>
    <row r="31" spans="1:82" x14ac:dyDescent="0.3">
      <c r="A31" s="30"/>
      <c r="B31" s="30"/>
      <c r="C31" s="30"/>
      <c r="D31" s="30"/>
      <c r="E31" s="30"/>
      <c r="F31" s="30"/>
      <c r="G31" s="30"/>
      <c r="H31" s="30"/>
      <c r="I31" s="30"/>
      <c r="J31" s="30"/>
      <c r="K31" s="30"/>
      <c r="L31" s="41"/>
      <c r="M31" s="41"/>
      <c r="N31" s="41"/>
      <c r="O31" s="44" t="str">
        <v>Columbus</v>
      </c>
      <c r="P31" s="38" t="str">
        <v/>
      </c>
      <c r="Q31" s="38" t="str">
        <v/>
      </c>
      <c r="R31" s="38" t="str">
        <v/>
      </c>
      <c r="S31" s="38" t="str">
        <v/>
      </c>
      <c r="T31" s="38" t="str">
        <v/>
      </c>
      <c r="U31" s="38" t="str">
        <v/>
      </c>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row>
    <row r="32" spans="1:82" x14ac:dyDescent="0.3">
      <c r="A32" s="30"/>
      <c r="B32" s="30"/>
      <c r="C32" s="30"/>
      <c r="D32" s="30"/>
      <c r="E32" s="30"/>
      <c r="F32" s="30"/>
      <c r="G32" s="30"/>
      <c r="H32" s="30"/>
      <c r="I32" s="30"/>
      <c r="J32" s="30"/>
      <c r="K32" s="30"/>
      <c r="L32" s="41"/>
      <c r="M32" s="41"/>
      <c r="N32" s="41"/>
      <c r="O32" s="36" t="str">
        <v>C0001</v>
      </c>
      <c r="P32" s="38">
        <v>1655</v>
      </c>
      <c r="Q32" s="38">
        <v>805</v>
      </c>
      <c r="R32" s="38">
        <v>2263</v>
      </c>
      <c r="S32" s="38">
        <v>987</v>
      </c>
      <c r="T32" s="38">
        <v>1075</v>
      </c>
      <c r="U32" s="38">
        <v>6785</v>
      </c>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row>
    <row r="33" spans="1:82" x14ac:dyDescent="0.3">
      <c r="A33" s="30"/>
      <c r="B33" s="30"/>
      <c r="C33" s="30"/>
      <c r="D33" s="30"/>
      <c r="E33" s="30"/>
      <c r="F33" s="30"/>
      <c r="G33" s="30"/>
      <c r="H33" s="30"/>
      <c r="I33" s="30"/>
      <c r="J33" s="30"/>
      <c r="K33" s="30"/>
      <c r="L33" s="41"/>
      <c r="M33" s="41"/>
      <c r="N33" s="41"/>
      <c r="O33" s="36" t="str">
        <v>C0005</v>
      </c>
      <c r="P33" s="38">
        <v>1104</v>
      </c>
      <c r="Q33" s="38">
        <v>2280</v>
      </c>
      <c r="R33" s="38">
        <v>1445</v>
      </c>
      <c r="S33" s="38">
        <v>1722</v>
      </c>
      <c r="T33" s="38">
        <v>1196</v>
      </c>
      <c r="U33" s="38">
        <v>7747</v>
      </c>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row>
    <row r="34" spans="1:82" x14ac:dyDescent="0.3">
      <c r="A34" s="30"/>
      <c r="B34" s="30"/>
      <c r="C34" s="30"/>
      <c r="D34" s="30"/>
      <c r="E34" s="30"/>
      <c r="F34" s="30"/>
      <c r="G34" s="30"/>
      <c r="H34" s="30"/>
      <c r="I34" s="30"/>
      <c r="J34" s="30"/>
      <c r="K34" s="30"/>
      <c r="L34" s="30"/>
      <c r="M34" s="30"/>
      <c r="N34" s="30"/>
      <c r="O34" s="36" t="str">
        <v>C0006</v>
      </c>
      <c r="P34" s="38">
        <v>372</v>
      </c>
      <c r="Q34" s="38">
        <v>1818</v>
      </c>
      <c r="R34" s="38">
        <v>1346</v>
      </c>
      <c r="S34" s="38">
        <v>1156</v>
      </c>
      <c r="T34" s="38">
        <v>1484</v>
      </c>
      <c r="U34" s="38">
        <v>6176</v>
      </c>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row>
    <row r="35" spans="1:82" x14ac:dyDescent="0.3">
      <c r="A35" s="30"/>
      <c r="B35" s="30"/>
      <c r="C35" s="30"/>
      <c r="D35" s="30"/>
      <c r="E35" s="30"/>
      <c r="F35" s="30"/>
      <c r="G35" s="30"/>
      <c r="H35" s="30"/>
      <c r="I35" s="30"/>
      <c r="J35" s="30"/>
      <c r="K35" s="30"/>
      <c r="L35" s="30"/>
      <c r="M35" s="30"/>
      <c r="N35" s="30"/>
      <c r="O35" s="36" t="str">
        <v>C0009</v>
      </c>
      <c r="P35" s="38">
        <v>1415</v>
      </c>
      <c r="Q35" s="38">
        <v>1271</v>
      </c>
      <c r="R35" s="38">
        <v>1214</v>
      </c>
      <c r="S35" s="38">
        <v>1135</v>
      </c>
      <c r="T35" s="38">
        <v>1566</v>
      </c>
      <c r="U35" s="38">
        <v>6601</v>
      </c>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row>
    <row r="36" spans="1:82" x14ac:dyDescent="0.3">
      <c r="A36" s="30"/>
      <c r="B36" s="30"/>
      <c r="C36" s="30"/>
      <c r="D36" s="30"/>
      <c r="E36" s="30"/>
      <c r="F36" s="30"/>
      <c r="G36" s="30"/>
      <c r="H36" s="30"/>
      <c r="I36" s="30"/>
      <c r="J36" s="30"/>
      <c r="K36" s="30"/>
      <c r="L36" s="30"/>
      <c r="M36" s="30"/>
      <c r="N36" s="30"/>
      <c r="O36" s="36" t="str">
        <v>C0014</v>
      </c>
      <c r="P36" s="38">
        <v>1362</v>
      </c>
      <c r="Q36" s="38">
        <v>1363</v>
      </c>
      <c r="R36" s="38">
        <v>1152</v>
      </c>
      <c r="S36" s="38">
        <v>777</v>
      </c>
      <c r="T36" s="38">
        <v>750</v>
      </c>
      <c r="U36" s="38">
        <v>5404</v>
      </c>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row>
    <row r="37" spans="1:82" x14ac:dyDescent="0.3">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row>
    <row r="38" spans="1:82" x14ac:dyDescent="0.3">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row>
    <row r="39" spans="1:82" x14ac:dyDescent="0.3">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row>
    <row r="40" spans="1:82" x14ac:dyDescent="0.3">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row>
    <row r="41" spans="1:82" x14ac:dyDescent="0.3">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row>
    <row r="42" spans="1:82" x14ac:dyDescent="0.3">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row>
    <row r="43" spans="1:82" x14ac:dyDescent="0.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row>
    <row r="44" spans="1:82" x14ac:dyDescent="0.3">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row>
    <row r="45" spans="1:82" x14ac:dyDescent="0.3">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row>
    <row r="46" spans="1:82" x14ac:dyDescent="0.3">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row>
    <row r="47" spans="1:82" x14ac:dyDescent="0.3">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row>
    <row r="48" spans="1:82" x14ac:dyDescent="0.3">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row>
    <row r="49" spans="1:82" x14ac:dyDescent="0.3">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row>
    <row r="50" spans="1:82" x14ac:dyDescent="0.3">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row>
    <row r="51" spans="1:82" x14ac:dyDescent="0.3">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row>
    <row r="52" spans="1:82" x14ac:dyDescent="0.3">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row>
    <row r="53" spans="1:82" x14ac:dyDescent="0.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row>
    <row r="54" spans="1:82" x14ac:dyDescent="0.3">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row>
    <row r="55" spans="1:82" x14ac:dyDescent="0.3">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row>
    <row r="56" spans="1:82" x14ac:dyDescent="0.3">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row>
    <row r="57" spans="1:82" x14ac:dyDescent="0.3">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row>
    <row r="58" spans="1:82" x14ac:dyDescent="0.3">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row>
    <row r="59" spans="1:82" x14ac:dyDescent="0.3">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row>
    <row r="60" spans="1:82" x14ac:dyDescent="0.3">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row>
    <row r="61" spans="1:82" x14ac:dyDescent="0.3">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row>
    <row r="62" spans="1:82" x14ac:dyDescent="0.3">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row>
    <row r="63" spans="1:82" x14ac:dyDescent="0.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row>
    <row r="64" spans="1:82" x14ac:dyDescent="0.3">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row>
    <row r="65" spans="1:82" x14ac:dyDescent="0.3">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row>
    <row r="66" spans="1:82" x14ac:dyDescent="0.3">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row>
    <row r="67" spans="1:82" x14ac:dyDescent="0.3">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row>
    <row r="68" spans="1:82" x14ac:dyDescent="0.3">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row>
    <row r="69" spans="1:82" x14ac:dyDescent="0.3">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row>
    <row r="70" spans="1:82" x14ac:dyDescent="0.3">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row>
    <row r="71" spans="1:82" x14ac:dyDescent="0.3">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row>
    <row r="72" spans="1:82" x14ac:dyDescent="0.3">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row>
    <row r="73" spans="1:82" x14ac:dyDescent="0.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row>
    <row r="74" spans="1:82" x14ac:dyDescent="0.3">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row>
    <row r="75" spans="1:82" x14ac:dyDescent="0.3">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row>
    <row r="76" spans="1:82" x14ac:dyDescent="0.3">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row>
    <row r="77" spans="1:82" x14ac:dyDescent="0.3">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row>
    <row r="78" spans="1:82" x14ac:dyDescent="0.3">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row>
    <row r="79" spans="1:82" x14ac:dyDescent="0.3">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row>
    <row r="80" spans="1:82" x14ac:dyDescent="0.3">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row>
    <row r="81" spans="1:82" x14ac:dyDescent="0.3">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row>
    <row r="82" spans="1:82" x14ac:dyDescent="0.3">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row>
    <row r="83" spans="1:82" x14ac:dyDescent="0.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row>
    <row r="84" spans="1:82" x14ac:dyDescent="0.3">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row>
    <row r="85" spans="1:82" x14ac:dyDescent="0.3">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row>
    <row r="86" spans="1:82" x14ac:dyDescent="0.3">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row>
    <row r="87" spans="1:82" x14ac:dyDescent="0.3">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row>
    <row r="88" spans="1:82" x14ac:dyDescent="0.3">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row>
    <row r="89" spans="1:82" x14ac:dyDescent="0.3">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row>
    <row r="90" spans="1:82" x14ac:dyDescent="0.3">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row>
    <row r="91" spans="1:82" x14ac:dyDescent="0.3">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row>
    <row r="92" spans="1:82" x14ac:dyDescent="0.3">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row>
    <row r="93" spans="1:82" x14ac:dyDescent="0.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row>
    <row r="94" spans="1:82" x14ac:dyDescent="0.3">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row>
    <row r="95" spans="1:82" x14ac:dyDescent="0.3">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row>
    <row r="96" spans="1:82" x14ac:dyDescent="0.3">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row>
    <row r="97" spans="1:82" x14ac:dyDescent="0.3">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row>
    <row r="98" spans="1:82" x14ac:dyDescent="0.3">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row>
    <row r="99" spans="1:82" x14ac:dyDescent="0.3">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row>
    <row r="100" spans="1:82" x14ac:dyDescent="0.3">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row>
    <row r="101" spans="1:82" x14ac:dyDescent="0.3">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c r="AN101" s="30"/>
      <c r="AO101" s="30"/>
      <c r="AP101" s="30"/>
      <c r="AQ101" s="30"/>
      <c r="AR101" s="30"/>
      <c r="AS101" s="30"/>
      <c r="AT101" s="30"/>
      <c r="AU101" s="30"/>
      <c r="AV101" s="30"/>
      <c r="AW101" s="30"/>
      <c r="AX101" s="30"/>
      <c r="AY101" s="30"/>
      <c r="AZ101" s="30"/>
      <c r="BA101" s="30"/>
      <c r="BB101" s="30"/>
      <c r="BC101" s="30"/>
      <c r="BD101" s="30"/>
      <c r="BE101" s="30"/>
      <c r="BF101" s="30"/>
      <c r="BG101" s="30"/>
      <c r="BH101" s="30"/>
      <c r="BI101" s="30"/>
      <c r="BJ101" s="30"/>
      <c r="BK101" s="30"/>
      <c r="BL101" s="30"/>
      <c r="BM101" s="30"/>
      <c r="BN101" s="30"/>
      <c r="BO101" s="30"/>
      <c r="BP101" s="30"/>
      <c r="BQ101" s="30"/>
      <c r="BR101" s="30"/>
      <c r="BS101" s="30"/>
      <c r="BT101" s="30"/>
      <c r="BU101" s="30"/>
      <c r="BV101" s="30"/>
      <c r="BW101" s="30"/>
      <c r="BX101" s="30"/>
      <c r="BY101" s="30"/>
      <c r="BZ101" s="30"/>
      <c r="CA101" s="30"/>
      <c r="CB101" s="30"/>
      <c r="CC101" s="30"/>
      <c r="CD101" s="30"/>
    </row>
    <row r="102" spans="1:82" x14ac:dyDescent="0.3">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0"/>
      <c r="BA102" s="30"/>
      <c r="BB102" s="30"/>
      <c r="BC102" s="30"/>
      <c r="BD102" s="30"/>
      <c r="BE102" s="30"/>
      <c r="BF102" s="30"/>
      <c r="BG102" s="30"/>
      <c r="BH102" s="30"/>
      <c r="BI102" s="30"/>
      <c r="BJ102" s="30"/>
      <c r="BK102" s="30"/>
      <c r="BL102" s="30"/>
      <c r="BM102" s="30"/>
      <c r="BN102" s="30"/>
      <c r="BO102" s="30"/>
      <c r="BP102" s="30"/>
      <c r="BQ102" s="30"/>
      <c r="BR102" s="30"/>
      <c r="BS102" s="30"/>
      <c r="BT102" s="30"/>
      <c r="BU102" s="30"/>
      <c r="BV102" s="30"/>
      <c r="BW102" s="30"/>
      <c r="BX102" s="30"/>
      <c r="BY102" s="30"/>
      <c r="BZ102" s="30"/>
      <c r="CA102" s="30"/>
      <c r="CB102" s="30"/>
      <c r="CC102" s="30"/>
      <c r="CD102" s="30"/>
    </row>
    <row r="103" spans="1:82" x14ac:dyDescent="0.3">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c r="AN103" s="30"/>
      <c r="AO103" s="30"/>
      <c r="AP103" s="30"/>
      <c r="AQ103" s="30"/>
      <c r="AR103" s="30"/>
      <c r="AS103" s="30"/>
      <c r="AT103" s="30"/>
      <c r="AU103" s="30"/>
      <c r="AV103" s="30"/>
      <c r="AW103" s="30"/>
      <c r="AX103" s="30"/>
      <c r="AY103" s="30"/>
      <c r="AZ103" s="30"/>
      <c r="BA103" s="30"/>
      <c r="BB103" s="30"/>
      <c r="BC103" s="30"/>
      <c r="BD103" s="30"/>
      <c r="BE103" s="30"/>
      <c r="BF103" s="30"/>
      <c r="BG103" s="30"/>
      <c r="BH103" s="30"/>
      <c r="BI103" s="30"/>
      <c r="BJ103" s="30"/>
      <c r="BK103" s="30"/>
      <c r="BL103" s="30"/>
      <c r="BM103" s="30"/>
      <c r="BN103" s="30"/>
      <c r="BO103" s="30"/>
      <c r="BP103" s="30"/>
      <c r="BQ103" s="30"/>
      <c r="BR103" s="30"/>
      <c r="BS103" s="30"/>
      <c r="BT103" s="30"/>
      <c r="BU103" s="30"/>
      <c r="BV103" s="30"/>
      <c r="BW103" s="30"/>
      <c r="BX103" s="30"/>
      <c r="BY103" s="30"/>
      <c r="BZ103" s="30"/>
      <c r="CA103" s="30"/>
      <c r="CB103" s="30"/>
      <c r="CC103" s="30"/>
      <c r="CD103" s="30"/>
    </row>
    <row r="104" spans="1:82" x14ac:dyDescent="0.3">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0"/>
      <c r="BA104" s="30"/>
      <c r="BB104" s="30"/>
      <c r="BC104" s="30"/>
      <c r="BD104" s="30"/>
      <c r="BE104" s="30"/>
      <c r="BF104" s="30"/>
      <c r="BG104" s="30"/>
      <c r="BH104" s="30"/>
      <c r="BI104" s="30"/>
      <c r="BJ104" s="30"/>
      <c r="BK104" s="30"/>
      <c r="BL104" s="30"/>
      <c r="BM104" s="30"/>
      <c r="BN104" s="30"/>
      <c r="BO104" s="30"/>
      <c r="BP104" s="30"/>
      <c r="BQ104" s="30"/>
      <c r="BR104" s="30"/>
      <c r="BS104" s="30"/>
      <c r="BT104" s="30"/>
      <c r="BU104" s="30"/>
      <c r="BV104" s="30"/>
      <c r="BW104" s="30"/>
      <c r="BX104" s="30"/>
      <c r="BY104" s="30"/>
      <c r="BZ104" s="30"/>
      <c r="CA104" s="30"/>
      <c r="CB104" s="30"/>
      <c r="CC104" s="30"/>
      <c r="CD104" s="30"/>
    </row>
    <row r="105" spans="1:82" x14ac:dyDescent="0.3">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c r="BG105" s="30"/>
      <c r="BH105" s="30"/>
      <c r="BI105" s="30"/>
      <c r="BJ105" s="30"/>
      <c r="BK105" s="30"/>
      <c r="BL105" s="30"/>
      <c r="BM105" s="30"/>
      <c r="BN105" s="30"/>
      <c r="BO105" s="30"/>
      <c r="BP105" s="30"/>
      <c r="BQ105" s="30"/>
      <c r="BR105" s="30"/>
      <c r="BS105" s="30"/>
      <c r="BT105" s="30"/>
      <c r="BU105" s="30"/>
      <c r="BV105" s="30"/>
      <c r="BW105" s="30"/>
      <c r="BX105" s="30"/>
      <c r="BY105" s="30"/>
      <c r="BZ105" s="30"/>
      <c r="CA105" s="30"/>
      <c r="CB105" s="30"/>
      <c r="CC105" s="30"/>
      <c r="CD105" s="30"/>
    </row>
    <row r="106" spans="1:82" x14ac:dyDescent="0.3">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c r="AM106" s="30"/>
      <c r="AN106" s="30"/>
      <c r="AO106" s="30"/>
      <c r="AP106" s="30"/>
      <c r="AQ106" s="30"/>
      <c r="AR106" s="30"/>
      <c r="AS106" s="30"/>
      <c r="AT106" s="30"/>
      <c r="AU106" s="30"/>
      <c r="AV106" s="30"/>
      <c r="AW106" s="30"/>
      <c r="AX106" s="30"/>
      <c r="AY106" s="30"/>
      <c r="AZ106" s="30"/>
      <c r="BA106" s="30"/>
      <c r="BB106" s="30"/>
      <c r="BC106" s="30"/>
      <c r="BD106" s="30"/>
      <c r="BE106" s="30"/>
      <c r="BF106" s="30"/>
      <c r="BG106" s="30"/>
      <c r="BH106" s="30"/>
      <c r="BI106" s="30"/>
      <c r="BJ106" s="30"/>
      <c r="BK106" s="30"/>
      <c r="BL106" s="30"/>
      <c r="BM106" s="30"/>
      <c r="BN106" s="30"/>
      <c r="BO106" s="30"/>
      <c r="BP106" s="30"/>
      <c r="BQ106" s="30"/>
      <c r="BR106" s="30"/>
      <c r="BS106" s="30"/>
      <c r="BT106" s="30"/>
      <c r="BU106" s="30"/>
      <c r="BV106" s="30"/>
      <c r="BW106" s="30"/>
      <c r="BX106" s="30"/>
      <c r="BY106" s="30"/>
      <c r="BZ106" s="30"/>
      <c r="CA106" s="30"/>
      <c r="CB106" s="30"/>
      <c r="CC106" s="30"/>
      <c r="CD106" s="30"/>
    </row>
    <row r="107" spans="1:82" x14ac:dyDescent="0.3">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c r="AN107" s="30"/>
      <c r="AO107" s="30"/>
      <c r="AP107" s="30"/>
      <c r="AQ107" s="30"/>
      <c r="AR107" s="30"/>
      <c r="AS107" s="30"/>
      <c r="AT107" s="30"/>
      <c r="AU107" s="30"/>
      <c r="AV107" s="30"/>
      <c r="AW107" s="30"/>
      <c r="AX107" s="30"/>
      <c r="AY107" s="30"/>
      <c r="AZ107" s="30"/>
      <c r="BA107" s="30"/>
      <c r="BB107" s="30"/>
      <c r="BC107" s="30"/>
      <c r="BD107" s="30"/>
      <c r="BE107" s="30"/>
      <c r="BF107" s="30"/>
      <c r="BG107" s="30"/>
      <c r="BH107" s="30"/>
      <c r="BI107" s="30"/>
      <c r="BJ107" s="30"/>
      <c r="BK107" s="30"/>
      <c r="BL107" s="30"/>
      <c r="BM107" s="30"/>
      <c r="BN107" s="30"/>
      <c r="BO107" s="30"/>
      <c r="BP107" s="30"/>
      <c r="BQ107" s="30"/>
      <c r="BR107" s="30"/>
      <c r="BS107" s="30"/>
      <c r="BT107" s="30"/>
      <c r="BU107" s="30"/>
      <c r="BV107" s="30"/>
      <c r="BW107" s="30"/>
      <c r="BX107" s="30"/>
      <c r="BY107" s="30"/>
      <c r="BZ107" s="30"/>
      <c r="CA107" s="30"/>
      <c r="CB107" s="30"/>
      <c r="CC107" s="30"/>
      <c r="CD107" s="30"/>
    </row>
    <row r="108" spans="1:82" x14ac:dyDescent="0.3">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c r="AN108" s="30"/>
      <c r="AO108" s="30"/>
      <c r="AP108" s="30"/>
      <c r="AQ108" s="30"/>
      <c r="AR108" s="30"/>
      <c r="AS108" s="30"/>
      <c r="AT108" s="30"/>
      <c r="AU108" s="30"/>
      <c r="AV108" s="30"/>
      <c r="AW108" s="30"/>
      <c r="AX108" s="30"/>
      <c r="AY108" s="30"/>
      <c r="AZ108" s="30"/>
      <c r="BA108" s="30"/>
      <c r="BB108" s="30"/>
      <c r="BC108" s="30"/>
      <c r="BD108" s="30"/>
      <c r="BE108" s="30"/>
      <c r="BF108" s="30"/>
      <c r="BG108" s="30"/>
      <c r="BH108" s="30"/>
      <c r="BI108" s="30"/>
      <c r="BJ108" s="30"/>
      <c r="BK108" s="30"/>
      <c r="BL108" s="30"/>
      <c r="BM108" s="30"/>
      <c r="BN108" s="30"/>
      <c r="BO108" s="30"/>
      <c r="BP108" s="30"/>
      <c r="BQ108" s="30"/>
      <c r="BR108" s="30"/>
      <c r="BS108" s="30"/>
      <c r="BT108" s="30"/>
      <c r="BU108" s="30"/>
      <c r="BV108" s="30"/>
      <c r="BW108" s="30"/>
      <c r="BX108" s="30"/>
      <c r="BY108" s="30"/>
      <c r="BZ108" s="30"/>
      <c r="CA108" s="30"/>
      <c r="CB108" s="30"/>
      <c r="CC108" s="30"/>
      <c r="CD108" s="30"/>
    </row>
    <row r="109" spans="1:82" x14ac:dyDescent="0.3">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0"/>
      <c r="AO109" s="30"/>
      <c r="AP109" s="30"/>
      <c r="AQ109" s="30"/>
      <c r="AR109" s="30"/>
      <c r="AS109" s="30"/>
      <c r="AT109" s="30"/>
      <c r="AU109" s="30"/>
      <c r="AV109" s="30"/>
      <c r="AW109" s="30"/>
      <c r="AX109" s="30"/>
      <c r="AY109" s="30"/>
      <c r="AZ109" s="30"/>
      <c r="BA109" s="30"/>
      <c r="BB109" s="30"/>
      <c r="BC109" s="30"/>
      <c r="BD109" s="30"/>
      <c r="BE109" s="30"/>
      <c r="BF109" s="30"/>
      <c r="BG109" s="30"/>
      <c r="BH109" s="30"/>
      <c r="BI109" s="30"/>
      <c r="BJ109" s="30"/>
      <c r="BK109" s="30"/>
      <c r="BL109" s="30"/>
      <c r="BM109" s="30"/>
      <c r="BN109" s="30"/>
      <c r="BO109" s="30"/>
      <c r="BP109" s="30"/>
      <c r="BQ109" s="30"/>
      <c r="BR109" s="30"/>
      <c r="BS109" s="30"/>
      <c r="BT109" s="30"/>
      <c r="BU109" s="30"/>
      <c r="BV109" s="30"/>
      <c r="BW109" s="30"/>
      <c r="BX109" s="30"/>
      <c r="BY109" s="30"/>
      <c r="BZ109" s="30"/>
      <c r="CA109" s="30"/>
      <c r="CB109" s="30"/>
      <c r="CC109" s="30"/>
      <c r="CD109" s="30"/>
    </row>
    <row r="110" spans="1:82" x14ac:dyDescent="0.3">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c r="AN110" s="30"/>
      <c r="AO110" s="30"/>
      <c r="AP110" s="30"/>
      <c r="AQ110" s="30"/>
      <c r="AR110" s="30"/>
      <c r="AS110" s="30"/>
      <c r="AT110" s="30"/>
      <c r="AU110" s="30"/>
      <c r="AV110" s="30"/>
      <c r="AW110" s="30"/>
      <c r="AX110" s="30"/>
      <c r="AY110" s="30"/>
      <c r="AZ110" s="30"/>
      <c r="BA110" s="30"/>
      <c r="BB110" s="30"/>
      <c r="BC110" s="30"/>
      <c r="BD110" s="30"/>
      <c r="BE110" s="30"/>
      <c r="BF110" s="30"/>
      <c r="BG110" s="30"/>
      <c r="BH110" s="30"/>
      <c r="BI110" s="30"/>
      <c r="BJ110" s="30"/>
      <c r="BK110" s="30"/>
      <c r="BL110" s="30"/>
      <c r="BM110" s="30"/>
      <c r="BN110" s="30"/>
      <c r="BO110" s="30"/>
      <c r="BP110" s="30"/>
      <c r="BQ110" s="30"/>
      <c r="BR110" s="30"/>
      <c r="BS110" s="30"/>
      <c r="BT110" s="30"/>
      <c r="BU110" s="30"/>
      <c r="BV110" s="30"/>
      <c r="BW110" s="30"/>
      <c r="BX110" s="30"/>
      <c r="BY110" s="30"/>
      <c r="BZ110" s="30"/>
      <c r="CA110" s="30"/>
      <c r="CB110" s="30"/>
      <c r="CC110" s="30"/>
      <c r="CD110" s="30"/>
    </row>
    <row r="111" spans="1:82" x14ac:dyDescent="0.3">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c r="AR111" s="30"/>
      <c r="AS111" s="30"/>
      <c r="AT111" s="30"/>
      <c r="AU111" s="30"/>
      <c r="AV111" s="30"/>
      <c r="AW111" s="30"/>
      <c r="AX111" s="30"/>
      <c r="AY111" s="30"/>
      <c r="AZ111" s="30"/>
      <c r="BA111" s="30"/>
      <c r="BB111" s="30"/>
      <c r="BC111" s="30"/>
      <c r="BD111" s="30"/>
      <c r="BE111" s="30"/>
      <c r="BF111" s="30"/>
      <c r="BG111" s="30"/>
      <c r="BH111" s="30"/>
      <c r="BI111" s="30"/>
      <c r="BJ111" s="30"/>
      <c r="BK111" s="30"/>
      <c r="BL111" s="30"/>
      <c r="BM111" s="30"/>
      <c r="BN111" s="30"/>
      <c r="BO111" s="30"/>
      <c r="BP111" s="30"/>
      <c r="BQ111" s="30"/>
      <c r="BR111" s="30"/>
      <c r="BS111" s="30"/>
      <c r="BT111" s="30"/>
      <c r="BU111" s="30"/>
      <c r="BV111" s="30"/>
      <c r="BW111" s="30"/>
      <c r="BX111" s="30"/>
      <c r="BY111" s="30"/>
      <c r="BZ111" s="30"/>
      <c r="CA111" s="30"/>
      <c r="CB111" s="30"/>
      <c r="CC111" s="30"/>
      <c r="CD111" s="30"/>
    </row>
    <row r="112" spans="1:82" x14ac:dyDescent="0.3">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c r="AN112" s="30"/>
      <c r="AO112" s="30"/>
      <c r="AP112" s="30"/>
      <c r="AQ112" s="30"/>
      <c r="AR112" s="30"/>
      <c r="AS112" s="30"/>
      <c r="AT112" s="30"/>
      <c r="AU112" s="30"/>
      <c r="AV112" s="30"/>
      <c r="AW112" s="30"/>
      <c r="AX112" s="30"/>
      <c r="AY112" s="30"/>
      <c r="AZ112" s="30"/>
      <c r="BA112" s="30"/>
      <c r="BB112" s="30"/>
      <c r="BC112" s="30"/>
      <c r="BD112" s="30"/>
      <c r="BE112" s="30"/>
      <c r="BF112" s="30"/>
      <c r="BG112" s="30"/>
      <c r="BH112" s="30"/>
      <c r="BI112" s="30"/>
      <c r="BJ112" s="30"/>
      <c r="BK112" s="30"/>
      <c r="BL112" s="30"/>
      <c r="BM112" s="30"/>
      <c r="BN112" s="30"/>
      <c r="BO112" s="30"/>
      <c r="BP112" s="30"/>
      <c r="BQ112" s="30"/>
      <c r="BR112" s="30"/>
      <c r="BS112" s="30"/>
      <c r="BT112" s="30"/>
      <c r="BU112" s="30"/>
      <c r="BV112" s="30"/>
      <c r="BW112" s="30"/>
      <c r="BX112" s="30"/>
      <c r="BY112" s="30"/>
      <c r="BZ112" s="30"/>
      <c r="CA112" s="30"/>
      <c r="CB112" s="30"/>
      <c r="CC112" s="30"/>
      <c r="CD112" s="30"/>
    </row>
    <row r="113" spans="1:82" x14ac:dyDescent="0.3">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0"/>
      <c r="BA113" s="30"/>
      <c r="BB113" s="30"/>
      <c r="BC113" s="30"/>
      <c r="BD113" s="30"/>
      <c r="BE113" s="30"/>
      <c r="BF113" s="30"/>
      <c r="BG113" s="30"/>
      <c r="BH113" s="30"/>
      <c r="BI113" s="30"/>
      <c r="BJ113" s="30"/>
      <c r="BK113" s="30"/>
      <c r="BL113" s="30"/>
      <c r="BM113" s="30"/>
      <c r="BN113" s="30"/>
      <c r="BO113" s="30"/>
      <c r="BP113" s="30"/>
      <c r="BQ113" s="30"/>
      <c r="BR113" s="30"/>
      <c r="BS113" s="30"/>
      <c r="BT113" s="30"/>
      <c r="BU113" s="30"/>
      <c r="BV113" s="30"/>
      <c r="BW113" s="30"/>
      <c r="BX113" s="30"/>
      <c r="BY113" s="30"/>
      <c r="BZ113" s="30"/>
      <c r="CA113" s="30"/>
      <c r="CB113" s="30"/>
      <c r="CC113" s="30"/>
      <c r="CD113" s="30"/>
    </row>
    <row r="114" spans="1:82" x14ac:dyDescent="0.3">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c r="AN114" s="30"/>
      <c r="AO114" s="30"/>
      <c r="AP114" s="30"/>
      <c r="AQ114" s="30"/>
      <c r="AR114" s="30"/>
      <c r="AS114" s="30"/>
      <c r="AT114" s="30"/>
      <c r="AU114" s="30"/>
      <c r="AV114" s="30"/>
      <c r="AW114" s="30"/>
      <c r="AX114" s="30"/>
      <c r="AY114" s="30"/>
      <c r="AZ114" s="30"/>
      <c r="BA114" s="30"/>
      <c r="BB114" s="30"/>
      <c r="BC114" s="30"/>
      <c r="BD114" s="30"/>
      <c r="BE114" s="30"/>
      <c r="BF114" s="30"/>
      <c r="BG114" s="30"/>
      <c r="BH114" s="30"/>
      <c r="BI114" s="30"/>
      <c r="BJ114" s="30"/>
      <c r="BK114" s="30"/>
      <c r="BL114" s="30"/>
      <c r="BM114" s="30"/>
      <c r="BN114" s="30"/>
      <c r="BO114" s="30"/>
      <c r="BP114" s="30"/>
      <c r="BQ114" s="30"/>
      <c r="BR114" s="30"/>
      <c r="BS114" s="30"/>
      <c r="BT114" s="30"/>
      <c r="BU114" s="30"/>
      <c r="BV114" s="30"/>
      <c r="BW114" s="30"/>
      <c r="BX114" s="30"/>
      <c r="BY114" s="30"/>
      <c r="BZ114" s="30"/>
      <c r="CA114" s="30"/>
      <c r="CB114" s="30"/>
      <c r="CC114" s="30"/>
      <c r="CD114" s="30"/>
    </row>
    <row r="115" spans="1:82" x14ac:dyDescent="0.3">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0"/>
      <c r="BA115" s="30"/>
      <c r="BB115" s="30"/>
      <c r="BC115" s="30"/>
      <c r="BD115" s="30"/>
      <c r="BE115" s="30"/>
      <c r="BF115" s="30"/>
      <c r="BG115" s="30"/>
      <c r="BH115" s="30"/>
      <c r="BI115" s="30"/>
      <c r="BJ115" s="30"/>
      <c r="BK115" s="30"/>
      <c r="BL115" s="30"/>
      <c r="BM115" s="30"/>
      <c r="BN115" s="30"/>
      <c r="BO115" s="30"/>
      <c r="BP115" s="30"/>
      <c r="BQ115" s="30"/>
      <c r="BR115" s="30"/>
      <c r="BS115" s="30"/>
      <c r="BT115" s="30"/>
      <c r="BU115" s="30"/>
      <c r="BV115" s="30"/>
      <c r="BW115" s="30"/>
      <c r="BX115" s="30"/>
      <c r="BY115" s="30"/>
      <c r="BZ115" s="30"/>
      <c r="CA115" s="30"/>
      <c r="CB115" s="30"/>
      <c r="CC115" s="30"/>
      <c r="CD115" s="30"/>
    </row>
    <row r="116" spans="1:82" x14ac:dyDescent="0.3">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0"/>
      <c r="BA116" s="30"/>
      <c r="BB116" s="30"/>
      <c r="BC116" s="30"/>
      <c r="BD116" s="30"/>
      <c r="BE116" s="30"/>
      <c r="BF116" s="30"/>
      <c r="BG116" s="30"/>
      <c r="BH116" s="30"/>
      <c r="BI116" s="30"/>
      <c r="BJ116" s="30"/>
      <c r="BK116" s="30"/>
      <c r="BL116" s="30"/>
      <c r="BM116" s="30"/>
      <c r="BN116" s="30"/>
      <c r="BO116" s="30"/>
      <c r="BP116" s="30"/>
      <c r="BQ116" s="30"/>
      <c r="BR116" s="30"/>
      <c r="BS116" s="30"/>
      <c r="BT116" s="30"/>
      <c r="BU116" s="30"/>
      <c r="BV116" s="30"/>
      <c r="BW116" s="30"/>
      <c r="BX116" s="30"/>
      <c r="BY116" s="30"/>
      <c r="BZ116" s="30"/>
      <c r="CA116" s="30"/>
      <c r="CB116" s="30"/>
      <c r="CC116" s="30"/>
      <c r="CD116" s="30"/>
    </row>
    <row r="117" spans="1:82" x14ac:dyDescent="0.3">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c r="AN117" s="30"/>
      <c r="AO117" s="30"/>
      <c r="AP117" s="30"/>
      <c r="AQ117" s="30"/>
      <c r="AR117" s="30"/>
      <c r="AS117" s="30"/>
      <c r="AT117" s="30"/>
      <c r="AU117" s="30"/>
      <c r="AV117" s="30"/>
      <c r="AW117" s="30"/>
      <c r="AX117" s="30"/>
      <c r="AY117" s="30"/>
      <c r="AZ117" s="30"/>
      <c r="BA117" s="30"/>
      <c r="BB117" s="30"/>
      <c r="BC117" s="30"/>
      <c r="BD117" s="30"/>
      <c r="BE117" s="30"/>
      <c r="BF117" s="30"/>
      <c r="BG117" s="30"/>
      <c r="BH117" s="30"/>
      <c r="BI117" s="30"/>
      <c r="BJ117" s="30"/>
      <c r="BK117" s="30"/>
      <c r="BL117" s="30"/>
      <c r="BM117" s="30"/>
      <c r="BN117" s="30"/>
      <c r="BO117" s="30"/>
      <c r="BP117" s="30"/>
      <c r="BQ117" s="30"/>
      <c r="BR117" s="30"/>
      <c r="BS117" s="30"/>
      <c r="BT117" s="30"/>
      <c r="BU117" s="30"/>
      <c r="BV117" s="30"/>
      <c r="BW117" s="30"/>
      <c r="BX117" s="30"/>
      <c r="BY117" s="30"/>
      <c r="BZ117" s="30"/>
      <c r="CA117" s="30"/>
      <c r="CB117" s="30"/>
      <c r="CC117" s="30"/>
      <c r="CD117" s="30"/>
    </row>
    <row r="118" spans="1:82" x14ac:dyDescent="0.3">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c r="AN118" s="30"/>
      <c r="AO118" s="30"/>
      <c r="AP118" s="30"/>
      <c r="AQ118" s="30"/>
      <c r="AR118" s="30"/>
      <c r="AS118" s="30"/>
      <c r="AT118" s="30"/>
      <c r="AU118" s="30"/>
      <c r="AV118" s="30"/>
      <c r="AW118" s="30"/>
      <c r="AX118" s="30"/>
      <c r="AY118" s="30"/>
      <c r="AZ118" s="30"/>
      <c r="BA118" s="30"/>
      <c r="BB118" s="30"/>
      <c r="BC118" s="30"/>
      <c r="BD118" s="30"/>
      <c r="BE118" s="30"/>
      <c r="BF118" s="30"/>
      <c r="BG118" s="30"/>
      <c r="BH118" s="30"/>
      <c r="BI118" s="30"/>
      <c r="BJ118" s="30"/>
      <c r="BK118" s="30"/>
      <c r="BL118" s="30"/>
      <c r="BM118" s="30"/>
      <c r="BN118" s="30"/>
      <c r="BO118" s="30"/>
      <c r="BP118" s="30"/>
      <c r="BQ118" s="30"/>
      <c r="BR118" s="30"/>
      <c r="BS118" s="30"/>
      <c r="BT118" s="30"/>
      <c r="BU118" s="30"/>
      <c r="BV118" s="30"/>
      <c r="BW118" s="30"/>
      <c r="BX118" s="30"/>
      <c r="BY118" s="30"/>
      <c r="BZ118" s="30"/>
      <c r="CA118" s="30"/>
      <c r="CB118" s="30"/>
      <c r="CC118" s="30"/>
      <c r="CD118" s="30"/>
    </row>
    <row r="119" spans="1:82" x14ac:dyDescent="0.3">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0"/>
      <c r="BA119" s="30"/>
      <c r="BB119" s="30"/>
      <c r="BC119" s="30"/>
      <c r="BD119" s="30"/>
      <c r="BE119" s="30"/>
      <c r="BF119" s="30"/>
      <c r="BG119" s="30"/>
      <c r="BH119" s="30"/>
      <c r="BI119" s="30"/>
      <c r="BJ119" s="30"/>
      <c r="BK119" s="30"/>
      <c r="BL119" s="30"/>
      <c r="BM119" s="30"/>
      <c r="BN119" s="30"/>
      <c r="BO119" s="30"/>
      <c r="BP119" s="30"/>
      <c r="BQ119" s="30"/>
      <c r="BR119" s="30"/>
      <c r="BS119" s="30"/>
      <c r="BT119" s="30"/>
      <c r="BU119" s="30"/>
      <c r="BV119" s="30"/>
      <c r="BW119" s="30"/>
      <c r="BX119" s="30"/>
      <c r="BY119" s="30"/>
      <c r="BZ119" s="30"/>
      <c r="CA119" s="30"/>
      <c r="CB119" s="30"/>
      <c r="CC119" s="30"/>
      <c r="CD119" s="30"/>
    </row>
    <row r="120" spans="1:82" x14ac:dyDescent="0.3">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c r="AN120" s="30"/>
      <c r="AO120" s="30"/>
      <c r="AP120" s="30"/>
      <c r="AQ120" s="30"/>
      <c r="AR120" s="30"/>
      <c r="AS120" s="30"/>
      <c r="AT120" s="30"/>
      <c r="AU120" s="30"/>
      <c r="AV120" s="30"/>
      <c r="AW120" s="30"/>
      <c r="AX120" s="30"/>
      <c r="AY120" s="30"/>
      <c r="AZ120" s="30"/>
      <c r="BA120" s="30"/>
      <c r="BB120" s="30"/>
      <c r="BC120" s="30"/>
      <c r="BD120" s="30"/>
      <c r="BE120" s="30"/>
      <c r="BF120" s="30"/>
      <c r="BG120" s="30"/>
      <c r="BH120" s="30"/>
      <c r="BI120" s="30"/>
      <c r="BJ120" s="30"/>
      <c r="BK120" s="30"/>
      <c r="BL120" s="30"/>
      <c r="BM120" s="30"/>
      <c r="BN120" s="30"/>
      <c r="BO120" s="30"/>
      <c r="BP120" s="30"/>
      <c r="BQ120" s="30"/>
      <c r="BR120" s="30"/>
      <c r="BS120" s="30"/>
      <c r="BT120" s="30"/>
      <c r="BU120" s="30"/>
      <c r="BV120" s="30"/>
      <c r="BW120" s="30"/>
      <c r="BX120" s="30"/>
      <c r="BY120" s="30"/>
      <c r="BZ120" s="30"/>
      <c r="CA120" s="30"/>
      <c r="CB120" s="30"/>
      <c r="CC120" s="30"/>
      <c r="CD120" s="30"/>
    </row>
    <row r="121" spans="1:82" x14ac:dyDescent="0.3">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0"/>
      <c r="BA121" s="30"/>
      <c r="BB121" s="30"/>
      <c r="BC121" s="30"/>
      <c r="BD121" s="30"/>
      <c r="BE121" s="30"/>
      <c r="BF121" s="30"/>
      <c r="BG121" s="30"/>
      <c r="BH121" s="30"/>
      <c r="BI121" s="30"/>
      <c r="BJ121" s="30"/>
      <c r="BK121" s="30"/>
      <c r="BL121" s="30"/>
      <c r="BM121" s="30"/>
      <c r="BN121" s="30"/>
      <c r="BO121" s="30"/>
      <c r="BP121" s="30"/>
      <c r="BQ121" s="30"/>
      <c r="BR121" s="30"/>
      <c r="BS121" s="30"/>
      <c r="BT121" s="30"/>
      <c r="BU121" s="30"/>
      <c r="BV121" s="30"/>
      <c r="BW121" s="30"/>
      <c r="BX121" s="30"/>
      <c r="BY121" s="30"/>
      <c r="BZ121" s="30"/>
      <c r="CA121" s="30"/>
      <c r="CB121" s="30"/>
      <c r="CC121" s="30"/>
      <c r="CD121" s="30"/>
    </row>
    <row r="122" spans="1:82" x14ac:dyDescent="0.3">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c r="AN122" s="30"/>
      <c r="AO122" s="30"/>
      <c r="AP122" s="30"/>
      <c r="AQ122" s="30"/>
      <c r="AR122" s="30"/>
      <c r="AS122" s="30"/>
      <c r="AT122" s="30"/>
      <c r="AU122" s="30"/>
      <c r="AV122" s="30"/>
      <c r="AW122" s="30"/>
      <c r="AX122" s="30"/>
      <c r="AY122" s="30"/>
      <c r="AZ122" s="30"/>
      <c r="BA122" s="30"/>
      <c r="BB122" s="30"/>
      <c r="BC122" s="30"/>
      <c r="BD122" s="30"/>
      <c r="BE122" s="30"/>
      <c r="BF122" s="30"/>
      <c r="BG122" s="30"/>
      <c r="BH122" s="30"/>
      <c r="BI122" s="30"/>
      <c r="BJ122" s="30"/>
      <c r="BK122" s="30"/>
      <c r="BL122" s="30"/>
      <c r="BM122" s="30"/>
      <c r="BN122" s="30"/>
      <c r="BO122" s="30"/>
      <c r="BP122" s="30"/>
      <c r="BQ122" s="30"/>
      <c r="BR122" s="30"/>
      <c r="BS122" s="30"/>
      <c r="BT122" s="30"/>
      <c r="BU122" s="30"/>
      <c r="BV122" s="30"/>
      <c r="BW122" s="30"/>
      <c r="BX122" s="30"/>
      <c r="BY122" s="30"/>
      <c r="BZ122" s="30"/>
      <c r="CA122" s="30"/>
      <c r="CB122" s="30"/>
      <c r="CC122" s="30"/>
      <c r="CD122" s="30"/>
    </row>
    <row r="123" spans="1:82" x14ac:dyDescent="0.3">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c r="AN123" s="30"/>
      <c r="AO123" s="30"/>
      <c r="AP123" s="30"/>
      <c r="AQ123" s="30"/>
      <c r="AR123" s="30"/>
      <c r="AS123" s="30"/>
      <c r="AT123" s="30"/>
      <c r="AU123" s="30"/>
      <c r="AV123" s="30"/>
      <c r="AW123" s="30"/>
      <c r="AX123" s="30"/>
      <c r="AY123" s="30"/>
      <c r="AZ123" s="30"/>
      <c r="BA123" s="30"/>
      <c r="BB123" s="30"/>
      <c r="BC123" s="30"/>
      <c r="BD123" s="30"/>
      <c r="BE123" s="30"/>
      <c r="BF123" s="30"/>
      <c r="BG123" s="30"/>
      <c r="BH123" s="30"/>
      <c r="BI123" s="30"/>
      <c r="BJ123" s="30"/>
      <c r="BK123" s="30"/>
      <c r="BL123" s="30"/>
      <c r="BM123" s="30"/>
      <c r="BN123" s="30"/>
      <c r="BO123" s="30"/>
      <c r="BP123" s="30"/>
      <c r="BQ123" s="30"/>
      <c r="BR123" s="30"/>
      <c r="BS123" s="30"/>
      <c r="BT123" s="30"/>
      <c r="BU123" s="30"/>
      <c r="BV123" s="30"/>
      <c r="BW123" s="30"/>
      <c r="BX123" s="30"/>
      <c r="BY123" s="30"/>
      <c r="BZ123" s="30"/>
      <c r="CA123" s="30"/>
      <c r="CB123" s="30"/>
      <c r="CC123" s="30"/>
      <c r="CD123" s="30"/>
    </row>
    <row r="124" spans="1:82" x14ac:dyDescent="0.3">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c r="AN124" s="30"/>
      <c r="AO124" s="30"/>
      <c r="AP124" s="30"/>
      <c r="AQ124" s="30"/>
      <c r="AR124" s="30"/>
      <c r="AS124" s="30"/>
      <c r="AT124" s="30"/>
      <c r="AU124" s="30"/>
      <c r="AV124" s="30"/>
      <c r="AW124" s="30"/>
      <c r="AX124" s="30"/>
      <c r="AY124" s="30"/>
      <c r="AZ124" s="30"/>
      <c r="BA124" s="30"/>
      <c r="BB124" s="30"/>
      <c r="BC124" s="30"/>
      <c r="BD124" s="30"/>
      <c r="BE124" s="30"/>
      <c r="BF124" s="30"/>
      <c r="BG124" s="30"/>
      <c r="BH124" s="30"/>
      <c r="BI124" s="30"/>
      <c r="BJ124" s="30"/>
      <c r="BK124" s="30"/>
      <c r="BL124" s="30"/>
      <c r="BM124" s="30"/>
      <c r="BN124" s="30"/>
      <c r="BO124" s="30"/>
      <c r="BP124" s="30"/>
      <c r="BQ124" s="30"/>
      <c r="BR124" s="30"/>
      <c r="BS124" s="30"/>
      <c r="BT124" s="30"/>
      <c r="BU124" s="30"/>
      <c r="BV124" s="30"/>
      <c r="BW124" s="30"/>
      <c r="BX124" s="30"/>
      <c r="BY124" s="30"/>
      <c r="BZ124" s="30"/>
      <c r="CA124" s="30"/>
      <c r="CB124" s="30"/>
      <c r="CC124" s="30"/>
      <c r="CD124" s="30"/>
    </row>
    <row r="125" spans="1:82" x14ac:dyDescent="0.3">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c r="BG125" s="30"/>
      <c r="BH125" s="30"/>
      <c r="BI125" s="30"/>
      <c r="BJ125" s="30"/>
      <c r="BK125" s="30"/>
      <c r="BL125" s="30"/>
      <c r="BM125" s="30"/>
      <c r="BN125" s="30"/>
      <c r="BO125" s="30"/>
      <c r="BP125" s="30"/>
      <c r="BQ125" s="30"/>
      <c r="BR125" s="30"/>
      <c r="BS125" s="30"/>
      <c r="BT125" s="30"/>
      <c r="BU125" s="30"/>
      <c r="BV125" s="30"/>
      <c r="BW125" s="30"/>
      <c r="BX125" s="30"/>
      <c r="BY125" s="30"/>
      <c r="BZ125" s="30"/>
      <c r="CA125" s="30"/>
      <c r="CB125" s="30"/>
      <c r="CC125" s="30"/>
      <c r="CD125" s="30"/>
    </row>
    <row r="126" spans="1:82" x14ac:dyDescent="0.3">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c r="AN126" s="30"/>
      <c r="AO126" s="30"/>
      <c r="AP126" s="30"/>
      <c r="AQ126" s="30"/>
      <c r="AR126" s="30"/>
      <c r="AS126" s="30"/>
      <c r="AT126" s="30"/>
      <c r="AU126" s="30"/>
      <c r="AV126" s="30"/>
      <c r="AW126" s="30"/>
      <c r="AX126" s="30"/>
      <c r="AY126" s="30"/>
      <c r="AZ126" s="30"/>
      <c r="BA126" s="30"/>
      <c r="BB126" s="30"/>
      <c r="BC126" s="30"/>
      <c r="BD126" s="30"/>
      <c r="BE126" s="30"/>
      <c r="BF126" s="30"/>
      <c r="BG126" s="30"/>
      <c r="BH126" s="30"/>
      <c r="BI126" s="30"/>
      <c r="BJ126" s="30"/>
      <c r="BK126" s="30"/>
      <c r="BL126" s="30"/>
      <c r="BM126" s="30"/>
      <c r="BN126" s="30"/>
      <c r="BO126" s="30"/>
      <c r="BP126" s="30"/>
      <c r="BQ126" s="30"/>
      <c r="BR126" s="30"/>
      <c r="BS126" s="30"/>
      <c r="BT126" s="30"/>
      <c r="BU126" s="30"/>
      <c r="BV126" s="30"/>
      <c r="BW126" s="30"/>
      <c r="BX126" s="30"/>
      <c r="BY126" s="30"/>
      <c r="BZ126" s="30"/>
      <c r="CA126" s="30"/>
      <c r="CB126" s="30"/>
      <c r="CC126" s="30"/>
      <c r="CD126" s="30"/>
    </row>
    <row r="127" spans="1:82" x14ac:dyDescent="0.3">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c r="AN127" s="30"/>
      <c r="AO127" s="30"/>
      <c r="AP127" s="30"/>
      <c r="AQ127" s="30"/>
      <c r="AR127" s="30"/>
      <c r="AS127" s="30"/>
      <c r="AT127" s="30"/>
      <c r="AU127" s="30"/>
      <c r="AV127" s="30"/>
      <c r="AW127" s="30"/>
      <c r="AX127" s="30"/>
      <c r="AY127" s="30"/>
      <c r="AZ127" s="30"/>
      <c r="BA127" s="30"/>
      <c r="BB127" s="30"/>
      <c r="BC127" s="30"/>
      <c r="BD127" s="30"/>
      <c r="BE127" s="30"/>
      <c r="BF127" s="30"/>
      <c r="BG127" s="30"/>
      <c r="BH127" s="30"/>
      <c r="BI127" s="30"/>
      <c r="BJ127" s="30"/>
      <c r="BK127" s="30"/>
      <c r="BL127" s="30"/>
      <c r="BM127" s="30"/>
      <c r="BN127" s="30"/>
      <c r="BO127" s="30"/>
      <c r="BP127" s="30"/>
      <c r="BQ127" s="30"/>
      <c r="BR127" s="30"/>
      <c r="BS127" s="30"/>
      <c r="BT127" s="30"/>
      <c r="BU127" s="30"/>
      <c r="BV127" s="30"/>
      <c r="BW127" s="30"/>
      <c r="BX127" s="30"/>
      <c r="BY127" s="30"/>
      <c r="BZ127" s="30"/>
      <c r="CA127" s="30"/>
      <c r="CB127" s="30"/>
      <c r="CC127" s="30"/>
      <c r="CD127" s="30"/>
    </row>
    <row r="128" spans="1:82" x14ac:dyDescent="0.3">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c r="BC128" s="30"/>
      <c r="BD128" s="30"/>
      <c r="BE128" s="30"/>
      <c r="BF128" s="30"/>
      <c r="BG128" s="30"/>
      <c r="BH128" s="30"/>
      <c r="BI128" s="30"/>
      <c r="BJ128" s="30"/>
      <c r="BK128" s="30"/>
      <c r="BL128" s="30"/>
      <c r="BM128" s="30"/>
      <c r="BN128" s="30"/>
      <c r="BO128" s="30"/>
      <c r="BP128" s="30"/>
      <c r="BQ128" s="30"/>
      <c r="BR128" s="30"/>
      <c r="BS128" s="30"/>
      <c r="BT128" s="30"/>
      <c r="BU128" s="30"/>
      <c r="BV128" s="30"/>
      <c r="BW128" s="30"/>
      <c r="BX128" s="30"/>
      <c r="BY128" s="30"/>
      <c r="BZ128" s="30"/>
      <c r="CA128" s="30"/>
      <c r="CB128" s="30"/>
      <c r="CC128" s="30"/>
      <c r="CD128" s="30"/>
    </row>
    <row r="129" spans="1:82" x14ac:dyDescent="0.3">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c r="AN129" s="30"/>
      <c r="AO129" s="30"/>
      <c r="AP129" s="30"/>
      <c r="AQ129" s="30"/>
      <c r="AR129" s="30"/>
      <c r="AS129" s="30"/>
      <c r="AT129" s="30"/>
      <c r="AU129" s="30"/>
      <c r="AV129" s="30"/>
      <c r="AW129" s="30"/>
      <c r="AX129" s="30"/>
      <c r="AY129" s="30"/>
      <c r="AZ129" s="30"/>
      <c r="BA129" s="30"/>
      <c r="BB129" s="30"/>
      <c r="BC129" s="30"/>
      <c r="BD129" s="30"/>
      <c r="BE129" s="30"/>
      <c r="BF129" s="30"/>
      <c r="BG129" s="30"/>
      <c r="BH129" s="30"/>
      <c r="BI129" s="30"/>
      <c r="BJ129" s="30"/>
      <c r="BK129" s="30"/>
      <c r="BL129" s="30"/>
      <c r="BM129" s="30"/>
      <c r="BN129" s="30"/>
      <c r="BO129" s="30"/>
      <c r="BP129" s="30"/>
      <c r="BQ129" s="30"/>
      <c r="BR129" s="30"/>
      <c r="BS129" s="30"/>
      <c r="BT129" s="30"/>
      <c r="BU129" s="30"/>
      <c r="BV129" s="30"/>
      <c r="BW129" s="30"/>
      <c r="BX129" s="30"/>
      <c r="BY129" s="30"/>
      <c r="BZ129" s="30"/>
      <c r="CA129" s="30"/>
      <c r="CB129" s="30"/>
      <c r="CC129" s="30"/>
      <c r="CD129" s="30"/>
    </row>
    <row r="130" spans="1:82" x14ac:dyDescent="0.3">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c r="AN130" s="30"/>
      <c r="AO130" s="30"/>
      <c r="AP130" s="30"/>
      <c r="AQ130" s="30"/>
      <c r="AR130" s="30"/>
      <c r="AS130" s="30"/>
      <c r="AT130" s="30"/>
      <c r="AU130" s="30"/>
      <c r="AV130" s="30"/>
      <c r="AW130" s="30"/>
      <c r="AX130" s="30"/>
      <c r="AY130" s="30"/>
      <c r="AZ130" s="30"/>
      <c r="BA130" s="30"/>
      <c r="BB130" s="30"/>
      <c r="BC130" s="30"/>
      <c r="BD130" s="30"/>
      <c r="BE130" s="30"/>
      <c r="BF130" s="30"/>
      <c r="BG130" s="30"/>
      <c r="BH130" s="30"/>
      <c r="BI130" s="30"/>
      <c r="BJ130" s="30"/>
      <c r="BK130" s="30"/>
      <c r="BL130" s="30"/>
      <c r="BM130" s="30"/>
      <c r="BN130" s="30"/>
      <c r="BO130" s="30"/>
      <c r="BP130" s="30"/>
      <c r="BQ130" s="30"/>
      <c r="BR130" s="30"/>
      <c r="BS130" s="30"/>
      <c r="BT130" s="30"/>
      <c r="BU130" s="30"/>
      <c r="BV130" s="30"/>
      <c r="BW130" s="30"/>
      <c r="BX130" s="30"/>
      <c r="BY130" s="30"/>
      <c r="BZ130" s="30"/>
      <c r="CA130" s="30"/>
      <c r="CB130" s="30"/>
      <c r="CC130" s="30"/>
      <c r="CD130" s="30"/>
    </row>
    <row r="131" spans="1:82" x14ac:dyDescent="0.3">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c r="AN131" s="30"/>
      <c r="AO131" s="30"/>
      <c r="AP131" s="30"/>
      <c r="AQ131" s="30"/>
      <c r="AR131" s="30"/>
      <c r="AS131" s="30"/>
      <c r="AT131" s="30"/>
      <c r="AU131" s="30"/>
      <c r="AV131" s="30"/>
      <c r="AW131" s="30"/>
      <c r="AX131" s="30"/>
      <c r="AY131" s="30"/>
      <c r="AZ131" s="30"/>
      <c r="BA131" s="30"/>
      <c r="BB131" s="30"/>
      <c r="BC131" s="30"/>
      <c r="BD131" s="30"/>
      <c r="BE131" s="30"/>
      <c r="BF131" s="30"/>
      <c r="BG131" s="30"/>
      <c r="BH131" s="30"/>
      <c r="BI131" s="30"/>
      <c r="BJ131" s="30"/>
      <c r="BK131" s="30"/>
      <c r="BL131" s="30"/>
      <c r="BM131" s="30"/>
      <c r="BN131" s="30"/>
      <c r="BO131" s="30"/>
      <c r="BP131" s="30"/>
      <c r="BQ131" s="30"/>
      <c r="BR131" s="30"/>
      <c r="BS131" s="30"/>
      <c r="BT131" s="30"/>
      <c r="BU131" s="30"/>
      <c r="BV131" s="30"/>
      <c r="BW131" s="30"/>
      <c r="BX131" s="30"/>
      <c r="BY131" s="30"/>
      <c r="BZ131" s="30"/>
      <c r="CA131" s="30"/>
      <c r="CB131" s="30"/>
      <c r="CC131" s="30"/>
      <c r="CD131" s="30"/>
    </row>
    <row r="132" spans="1:82" x14ac:dyDescent="0.3">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c r="AN132" s="30"/>
      <c r="AO132" s="30"/>
      <c r="AP132" s="30"/>
      <c r="AQ132" s="30"/>
      <c r="AR132" s="30"/>
      <c r="AS132" s="30"/>
      <c r="AT132" s="30"/>
      <c r="AU132" s="30"/>
      <c r="AV132" s="30"/>
      <c r="AW132" s="30"/>
      <c r="AX132" s="30"/>
      <c r="AY132" s="30"/>
      <c r="AZ132" s="30"/>
      <c r="BA132" s="30"/>
      <c r="BB132" s="30"/>
      <c r="BC132" s="30"/>
      <c r="BD132" s="30"/>
      <c r="BE132" s="30"/>
      <c r="BF132" s="30"/>
      <c r="BG132" s="30"/>
      <c r="BH132" s="30"/>
      <c r="BI132" s="30"/>
      <c r="BJ132" s="30"/>
      <c r="BK132" s="30"/>
      <c r="BL132" s="30"/>
      <c r="BM132" s="30"/>
      <c r="BN132" s="30"/>
      <c r="BO132" s="30"/>
      <c r="BP132" s="30"/>
      <c r="BQ132" s="30"/>
      <c r="BR132" s="30"/>
      <c r="BS132" s="30"/>
      <c r="BT132" s="30"/>
      <c r="BU132" s="30"/>
      <c r="BV132" s="30"/>
      <c r="BW132" s="30"/>
      <c r="BX132" s="30"/>
      <c r="BY132" s="30"/>
      <c r="BZ132" s="30"/>
      <c r="CA132" s="30"/>
      <c r="CB132" s="30"/>
      <c r="CC132" s="30"/>
      <c r="CD132" s="30"/>
    </row>
    <row r="133" spans="1:82" x14ac:dyDescent="0.3">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0"/>
      <c r="BA133" s="30"/>
      <c r="BB133" s="30"/>
      <c r="BC133" s="30"/>
      <c r="BD133" s="30"/>
      <c r="BE133" s="30"/>
      <c r="BF133" s="30"/>
      <c r="BG133" s="30"/>
      <c r="BH133" s="30"/>
      <c r="BI133" s="30"/>
      <c r="BJ133" s="30"/>
      <c r="BK133" s="30"/>
      <c r="BL133" s="30"/>
      <c r="BM133" s="30"/>
      <c r="BN133" s="30"/>
      <c r="BO133" s="30"/>
      <c r="BP133" s="30"/>
      <c r="BQ133" s="30"/>
      <c r="BR133" s="30"/>
      <c r="BS133" s="30"/>
      <c r="BT133" s="30"/>
      <c r="BU133" s="30"/>
      <c r="BV133" s="30"/>
      <c r="BW133" s="30"/>
      <c r="BX133" s="30"/>
      <c r="BY133" s="30"/>
      <c r="BZ133" s="30"/>
      <c r="CA133" s="30"/>
      <c r="CB133" s="30"/>
      <c r="CC133" s="30"/>
      <c r="CD133" s="30"/>
    </row>
    <row r="134" spans="1:82" x14ac:dyDescent="0.3">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0"/>
      <c r="BA134" s="30"/>
      <c r="BB134" s="30"/>
      <c r="BC134" s="30"/>
      <c r="BD134" s="30"/>
      <c r="BE134" s="30"/>
      <c r="BF134" s="30"/>
      <c r="BG134" s="30"/>
      <c r="BH134" s="30"/>
      <c r="BI134" s="30"/>
      <c r="BJ134" s="30"/>
      <c r="BK134" s="30"/>
      <c r="BL134" s="30"/>
      <c r="BM134" s="30"/>
      <c r="BN134" s="30"/>
      <c r="BO134" s="30"/>
      <c r="BP134" s="30"/>
      <c r="BQ134" s="30"/>
      <c r="BR134" s="30"/>
      <c r="BS134" s="30"/>
      <c r="BT134" s="30"/>
      <c r="BU134" s="30"/>
      <c r="BV134" s="30"/>
      <c r="BW134" s="30"/>
      <c r="BX134" s="30"/>
      <c r="BY134" s="30"/>
      <c r="BZ134" s="30"/>
      <c r="CA134" s="30"/>
      <c r="CB134" s="30"/>
      <c r="CC134" s="30"/>
      <c r="CD134" s="30"/>
    </row>
    <row r="135" spans="1:82" x14ac:dyDescent="0.3">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c r="AN135" s="30"/>
      <c r="AO135" s="30"/>
      <c r="AP135" s="30"/>
      <c r="AQ135" s="30"/>
      <c r="AR135" s="30"/>
      <c r="AS135" s="30"/>
      <c r="AT135" s="30"/>
      <c r="AU135" s="30"/>
      <c r="AV135" s="30"/>
      <c r="AW135" s="30"/>
      <c r="AX135" s="30"/>
      <c r="AY135" s="30"/>
      <c r="AZ135" s="30"/>
      <c r="BA135" s="30"/>
      <c r="BB135" s="30"/>
      <c r="BC135" s="30"/>
      <c r="BD135" s="30"/>
      <c r="BE135" s="30"/>
      <c r="BF135" s="30"/>
      <c r="BG135" s="30"/>
      <c r="BH135" s="30"/>
      <c r="BI135" s="30"/>
      <c r="BJ135" s="30"/>
      <c r="BK135" s="30"/>
      <c r="BL135" s="30"/>
      <c r="BM135" s="30"/>
      <c r="BN135" s="30"/>
      <c r="BO135" s="30"/>
      <c r="BP135" s="30"/>
      <c r="BQ135" s="30"/>
      <c r="BR135" s="30"/>
      <c r="BS135" s="30"/>
      <c r="BT135" s="30"/>
      <c r="BU135" s="30"/>
      <c r="BV135" s="30"/>
      <c r="BW135" s="30"/>
      <c r="BX135" s="30"/>
      <c r="BY135" s="30"/>
      <c r="BZ135" s="30"/>
      <c r="CA135" s="30"/>
      <c r="CB135" s="30"/>
      <c r="CC135" s="30"/>
      <c r="CD135" s="30"/>
    </row>
    <row r="136" spans="1:82" x14ac:dyDescent="0.3">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c r="BM136" s="30"/>
      <c r="BN136" s="30"/>
      <c r="BO136" s="30"/>
      <c r="BP136" s="30"/>
      <c r="BQ136" s="30"/>
      <c r="BR136" s="30"/>
      <c r="BS136" s="30"/>
      <c r="BT136" s="30"/>
      <c r="BU136" s="30"/>
      <c r="BV136" s="30"/>
      <c r="BW136" s="30"/>
      <c r="BX136" s="30"/>
      <c r="BY136" s="30"/>
      <c r="BZ136" s="30"/>
      <c r="CA136" s="30"/>
      <c r="CB136" s="30"/>
      <c r="CC136" s="30"/>
      <c r="CD136" s="30"/>
    </row>
    <row r="137" spans="1:82" x14ac:dyDescent="0.3">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0"/>
      <c r="BA137" s="30"/>
      <c r="BB137" s="30"/>
      <c r="BC137" s="30"/>
      <c r="BD137" s="30"/>
      <c r="BE137" s="30"/>
      <c r="BF137" s="30"/>
      <c r="BG137" s="30"/>
      <c r="BH137" s="30"/>
      <c r="BI137" s="30"/>
      <c r="BJ137" s="30"/>
      <c r="BK137" s="30"/>
      <c r="BL137" s="30"/>
      <c r="BM137" s="30"/>
      <c r="BN137" s="30"/>
      <c r="BO137" s="30"/>
      <c r="BP137" s="30"/>
      <c r="BQ137" s="30"/>
      <c r="BR137" s="30"/>
      <c r="BS137" s="30"/>
      <c r="BT137" s="30"/>
      <c r="BU137" s="30"/>
      <c r="BV137" s="30"/>
      <c r="BW137" s="30"/>
      <c r="BX137" s="30"/>
      <c r="BY137" s="30"/>
      <c r="BZ137" s="30"/>
      <c r="CA137" s="30"/>
      <c r="CB137" s="30"/>
      <c r="CC137" s="30"/>
      <c r="CD137" s="30"/>
    </row>
    <row r="138" spans="1:82" x14ac:dyDescent="0.3">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0"/>
      <c r="BA138" s="30"/>
      <c r="BB138" s="30"/>
      <c r="BC138" s="30"/>
      <c r="BD138" s="30"/>
      <c r="BE138" s="30"/>
      <c r="BF138" s="30"/>
      <c r="BG138" s="30"/>
      <c r="BH138" s="30"/>
      <c r="BI138" s="30"/>
      <c r="BJ138" s="30"/>
      <c r="BK138" s="30"/>
      <c r="BL138" s="30"/>
      <c r="BM138" s="30"/>
      <c r="BN138" s="30"/>
      <c r="BO138" s="30"/>
      <c r="BP138" s="30"/>
      <c r="BQ138" s="30"/>
      <c r="BR138" s="30"/>
      <c r="BS138" s="30"/>
      <c r="BT138" s="30"/>
      <c r="BU138" s="30"/>
      <c r="BV138" s="30"/>
      <c r="BW138" s="30"/>
      <c r="BX138" s="30"/>
      <c r="BY138" s="30"/>
      <c r="BZ138" s="30"/>
      <c r="CA138" s="30"/>
      <c r="CB138" s="30"/>
      <c r="CC138" s="30"/>
      <c r="CD138" s="30"/>
    </row>
    <row r="139" spans="1:82" x14ac:dyDescent="0.3">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c r="BM139" s="30"/>
      <c r="BN139" s="30"/>
      <c r="BO139" s="30"/>
      <c r="BP139" s="30"/>
      <c r="BQ139" s="30"/>
      <c r="BR139" s="30"/>
      <c r="BS139" s="30"/>
      <c r="BT139" s="30"/>
      <c r="BU139" s="30"/>
      <c r="BV139" s="30"/>
      <c r="BW139" s="30"/>
      <c r="BX139" s="30"/>
      <c r="BY139" s="30"/>
      <c r="BZ139" s="30"/>
      <c r="CA139" s="30"/>
      <c r="CB139" s="30"/>
      <c r="CC139" s="30"/>
      <c r="CD139" s="30"/>
    </row>
    <row r="140" spans="1:82" x14ac:dyDescent="0.3">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c r="AR140" s="30"/>
      <c r="AS140" s="30"/>
      <c r="AT140" s="30"/>
      <c r="AU140" s="30"/>
      <c r="AV140" s="30"/>
      <c r="AW140" s="30"/>
      <c r="AX140" s="30"/>
      <c r="AY140" s="30"/>
      <c r="AZ140" s="30"/>
      <c r="BA140" s="30"/>
      <c r="BB140" s="30"/>
      <c r="BC140" s="30"/>
      <c r="BD140" s="30"/>
      <c r="BE140" s="30"/>
      <c r="BF140" s="30"/>
      <c r="BG140" s="30"/>
      <c r="BH140" s="30"/>
      <c r="BI140" s="30"/>
      <c r="BJ140" s="30"/>
      <c r="BK140" s="30"/>
      <c r="BL140" s="30"/>
      <c r="BM140" s="30"/>
      <c r="BN140" s="30"/>
      <c r="BO140" s="30"/>
      <c r="BP140" s="30"/>
      <c r="BQ140" s="30"/>
      <c r="BR140" s="30"/>
      <c r="BS140" s="30"/>
      <c r="BT140" s="30"/>
      <c r="BU140" s="30"/>
      <c r="BV140" s="30"/>
      <c r="BW140" s="30"/>
      <c r="BX140" s="30"/>
      <c r="BY140" s="30"/>
      <c r="BZ140" s="30"/>
      <c r="CA140" s="30"/>
      <c r="CB140" s="30"/>
      <c r="CC140" s="30"/>
      <c r="CD140" s="30"/>
    </row>
    <row r="141" spans="1:82" x14ac:dyDescent="0.3">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0"/>
      <c r="BA141" s="30"/>
      <c r="BB141" s="30"/>
      <c r="BC141" s="30"/>
      <c r="BD141" s="30"/>
      <c r="BE141" s="30"/>
      <c r="BF141" s="30"/>
      <c r="BG141" s="30"/>
      <c r="BH141" s="30"/>
      <c r="BI141" s="30"/>
      <c r="BJ141" s="30"/>
      <c r="BK141" s="30"/>
      <c r="BL141" s="30"/>
      <c r="BM141" s="30"/>
      <c r="BN141" s="30"/>
      <c r="BO141" s="30"/>
      <c r="BP141" s="30"/>
      <c r="BQ141" s="30"/>
      <c r="BR141" s="30"/>
      <c r="BS141" s="30"/>
      <c r="BT141" s="30"/>
      <c r="BU141" s="30"/>
      <c r="BV141" s="30"/>
      <c r="BW141" s="30"/>
      <c r="BX141" s="30"/>
      <c r="BY141" s="30"/>
      <c r="BZ141" s="30"/>
      <c r="CA141" s="30"/>
      <c r="CB141" s="30"/>
      <c r="CC141" s="30"/>
      <c r="CD141" s="30"/>
    </row>
    <row r="142" spans="1:82" x14ac:dyDescent="0.3">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0"/>
      <c r="BA142" s="30"/>
      <c r="BB142" s="30"/>
      <c r="BC142" s="30"/>
      <c r="BD142" s="30"/>
      <c r="BE142" s="30"/>
      <c r="BF142" s="30"/>
      <c r="BG142" s="30"/>
      <c r="BH142" s="30"/>
      <c r="BI142" s="30"/>
      <c r="BJ142" s="30"/>
      <c r="BK142" s="30"/>
      <c r="BL142" s="30"/>
      <c r="BM142" s="30"/>
      <c r="BN142" s="30"/>
      <c r="BO142" s="30"/>
      <c r="BP142" s="30"/>
      <c r="BQ142" s="30"/>
      <c r="BR142" s="30"/>
      <c r="BS142" s="30"/>
      <c r="BT142" s="30"/>
      <c r="BU142" s="30"/>
      <c r="BV142" s="30"/>
      <c r="BW142" s="30"/>
      <c r="BX142" s="30"/>
      <c r="BY142" s="30"/>
      <c r="BZ142" s="30"/>
      <c r="CA142" s="30"/>
      <c r="CB142" s="30"/>
      <c r="CC142" s="30"/>
      <c r="CD142" s="30"/>
    </row>
    <row r="143" spans="1:82" x14ac:dyDescent="0.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0"/>
      <c r="BA143" s="30"/>
      <c r="BB143" s="30"/>
      <c r="BC143" s="30"/>
      <c r="BD143" s="30"/>
      <c r="BE143" s="30"/>
      <c r="BF143" s="30"/>
      <c r="BG143" s="30"/>
      <c r="BH143" s="30"/>
      <c r="BI143" s="30"/>
      <c r="BJ143" s="30"/>
      <c r="BK143" s="30"/>
      <c r="BL143" s="30"/>
      <c r="BM143" s="30"/>
      <c r="BN143" s="30"/>
      <c r="BO143" s="30"/>
      <c r="BP143" s="30"/>
      <c r="BQ143" s="30"/>
      <c r="BR143" s="30"/>
      <c r="BS143" s="30"/>
      <c r="BT143" s="30"/>
      <c r="BU143" s="30"/>
      <c r="BV143" s="30"/>
      <c r="BW143" s="30"/>
      <c r="BX143" s="30"/>
      <c r="BY143" s="30"/>
      <c r="BZ143" s="30"/>
      <c r="CA143" s="30"/>
      <c r="CB143" s="30"/>
      <c r="CC143" s="30"/>
      <c r="CD143" s="30"/>
    </row>
    <row r="144" spans="1:82" x14ac:dyDescent="0.3">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AV144" s="30"/>
      <c r="AW144" s="30"/>
      <c r="AX144" s="30"/>
      <c r="AY144" s="30"/>
      <c r="AZ144" s="30"/>
      <c r="BA144" s="30"/>
      <c r="BB144" s="30"/>
      <c r="BC144" s="30"/>
      <c r="BD144" s="30"/>
      <c r="BE144" s="30"/>
      <c r="BF144" s="30"/>
      <c r="BG144" s="30"/>
      <c r="BH144" s="30"/>
      <c r="BI144" s="30"/>
      <c r="BJ144" s="30"/>
      <c r="BK144" s="30"/>
      <c r="BL144" s="30"/>
      <c r="BM144" s="30"/>
      <c r="BN144" s="30"/>
      <c r="BO144" s="30"/>
      <c r="BP144" s="30"/>
      <c r="BQ144" s="30"/>
      <c r="BR144" s="30"/>
      <c r="BS144" s="30"/>
      <c r="BT144" s="30"/>
      <c r="BU144" s="30"/>
      <c r="BV144" s="30"/>
      <c r="BW144" s="30"/>
      <c r="BX144" s="30"/>
      <c r="BY144" s="30"/>
      <c r="BZ144" s="30"/>
      <c r="CA144" s="30"/>
      <c r="CB144" s="30"/>
      <c r="CC144" s="30"/>
      <c r="CD144" s="30"/>
    </row>
    <row r="145" spans="1:82" x14ac:dyDescent="0.3">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c r="AR145" s="30"/>
      <c r="AS145" s="30"/>
      <c r="AT145" s="30"/>
      <c r="AU145" s="30"/>
      <c r="AV145" s="30"/>
      <c r="AW145" s="30"/>
      <c r="AX145" s="30"/>
      <c r="AY145" s="30"/>
      <c r="AZ145" s="30"/>
      <c r="BA145" s="30"/>
      <c r="BB145" s="30"/>
      <c r="BC145" s="30"/>
      <c r="BD145" s="30"/>
      <c r="BE145" s="30"/>
      <c r="BF145" s="30"/>
      <c r="BG145" s="30"/>
      <c r="BH145" s="30"/>
      <c r="BI145" s="30"/>
      <c r="BJ145" s="30"/>
      <c r="BK145" s="30"/>
      <c r="BL145" s="30"/>
      <c r="BM145" s="30"/>
      <c r="BN145" s="30"/>
      <c r="BO145" s="30"/>
      <c r="BP145" s="30"/>
      <c r="BQ145" s="30"/>
      <c r="BR145" s="30"/>
      <c r="BS145" s="30"/>
      <c r="BT145" s="30"/>
      <c r="BU145" s="30"/>
      <c r="BV145" s="30"/>
      <c r="BW145" s="30"/>
      <c r="BX145" s="30"/>
      <c r="BY145" s="30"/>
      <c r="BZ145" s="30"/>
      <c r="CA145" s="30"/>
      <c r="CB145" s="30"/>
      <c r="CC145" s="30"/>
      <c r="CD145" s="30"/>
    </row>
    <row r="146" spans="1:82" x14ac:dyDescent="0.3">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c r="AS146" s="30"/>
      <c r="AT146" s="30"/>
      <c r="AU146" s="30"/>
      <c r="AV146" s="30"/>
      <c r="AW146" s="30"/>
      <c r="AX146" s="30"/>
      <c r="AY146" s="30"/>
      <c r="AZ146" s="30"/>
      <c r="BA146" s="30"/>
      <c r="BB146" s="30"/>
      <c r="BC146" s="30"/>
      <c r="BD146" s="30"/>
      <c r="BE146" s="30"/>
      <c r="BF146" s="30"/>
      <c r="BG146" s="30"/>
      <c r="BH146" s="30"/>
      <c r="BI146" s="30"/>
      <c r="BJ146" s="30"/>
      <c r="BK146" s="30"/>
      <c r="BL146" s="30"/>
      <c r="BM146" s="30"/>
      <c r="BN146" s="30"/>
      <c r="BO146" s="30"/>
      <c r="BP146" s="30"/>
      <c r="BQ146" s="30"/>
      <c r="BR146" s="30"/>
      <c r="BS146" s="30"/>
      <c r="BT146" s="30"/>
      <c r="BU146" s="30"/>
      <c r="BV146" s="30"/>
      <c r="BW146" s="30"/>
      <c r="BX146" s="30"/>
      <c r="BY146" s="30"/>
      <c r="BZ146" s="30"/>
      <c r="CA146" s="30"/>
      <c r="CB146" s="30"/>
      <c r="CC146" s="30"/>
      <c r="CD146" s="30"/>
    </row>
    <row r="147" spans="1:82" x14ac:dyDescent="0.3">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30"/>
      <c r="AZ147" s="30"/>
      <c r="BA147" s="30"/>
      <c r="BB147" s="30"/>
      <c r="BC147" s="30"/>
      <c r="BD147" s="30"/>
      <c r="BE147" s="30"/>
      <c r="BF147" s="30"/>
      <c r="BG147" s="30"/>
      <c r="BH147" s="30"/>
      <c r="BI147" s="30"/>
      <c r="BJ147" s="30"/>
      <c r="BK147" s="30"/>
      <c r="BL147" s="30"/>
      <c r="BM147" s="30"/>
      <c r="BN147" s="30"/>
      <c r="BO147" s="30"/>
      <c r="BP147" s="30"/>
      <c r="BQ147" s="30"/>
      <c r="BR147" s="30"/>
      <c r="BS147" s="30"/>
      <c r="BT147" s="30"/>
      <c r="BU147" s="30"/>
      <c r="BV147" s="30"/>
      <c r="BW147" s="30"/>
      <c r="BX147" s="30"/>
      <c r="BY147" s="30"/>
      <c r="BZ147" s="30"/>
      <c r="CA147" s="30"/>
      <c r="CB147" s="30"/>
      <c r="CC147" s="30"/>
      <c r="CD147" s="30"/>
    </row>
    <row r="148" spans="1:82" x14ac:dyDescent="0.3">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c r="AN148" s="30"/>
      <c r="AO148" s="30"/>
      <c r="AP148" s="30"/>
      <c r="AQ148" s="30"/>
      <c r="AR148" s="30"/>
      <c r="AS148" s="30"/>
      <c r="AT148" s="30"/>
      <c r="AU148" s="30"/>
      <c r="AV148" s="30"/>
      <c r="AW148" s="30"/>
      <c r="AX148" s="30"/>
      <c r="AY148" s="30"/>
      <c r="AZ148" s="30"/>
      <c r="BA148" s="30"/>
      <c r="BB148" s="30"/>
      <c r="BC148" s="30"/>
      <c r="BD148" s="30"/>
      <c r="BE148" s="30"/>
      <c r="BF148" s="30"/>
      <c r="BG148" s="30"/>
      <c r="BH148" s="30"/>
      <c r="BI148" s="30"/>
      <c r="BJ148" s="30"/>
      <c r="BK148" s="30"/>
      <c r="BL148" s="30"/>
      <c r="BM148" s="30"/>
      <c r="BN148" s="30"/>
      <c r="BO148" s="30"/>
      <c r="BP148" s="30"/>
      <c r="BQ148" s="30"/>
      <c r="BR148" s="30"/>
      <c r="BS148" s="30"/>
      <c r="BT148" s="30"/>
      <c r="BU148" s="30"/>
      <c r="BV148" s="30"/>
      <c r="BW148" s="30"/>
      <c r="BX148" s="30"/>
      <c r="BY148" s="30"/>
      <c r="BZ148" s="30"/>
      <c r="CA148" s="30"/>
      <c r="CB148" s="30"/>
      <c r="CC148" s="30"/>
      <c r="CD148" s="30"/>
    </row>
    <row r="149" spans="1:82" x14ac:dyDescent="0.3">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30"/>
      <c r="AL149" s="30"/>
      <c r="AM149" s="30"/>
      <c r="AN149" s="30"/>
      <c r="AO149" s="30"/>
      <c r="AP149" s="30"/>
      <c r="AQ149" s="30"/>
      <c r="AR149" s="30"/>
      <c r="AS149" s="30"/>
      <c r="AT149" s="30"/>
      <c r="AU149" s="30"/>
      <c r="AV149" s="30"/>
      <c r="AW149" s="30"/>
      <c r="AX149" s="30"/>
      <c r="AY149" s="30"/>
      <c r="AZ149" s="30"/>
      <c r="BA149" s="30"/>
      <c r="BB149" s="30"/>
      <c r="BC149" s="30"/>
      <c r="BD149" s="30"/>
      <c r="BE149" s="30"/>
      <c r="BF149" s="30"/>
      <c r="BG149" s="30"/>
      <c r="BH149" s="30"/>
      <c r="BI149" s="30"/>
      <c r="BJ149" s="30"/>
      <c r="BK149" s="30"/>
      <c r="BL149" s="30"/>
      <c r="BM149" s="30"/>
      <c r="BN149" s="30"/>
      <c r="BO149" s="30"/>
      <c r="BP149" s="30"/>
      <c r="BQ149" s="30"/>
      <c r="BR149" s="30"/>
      <c r="BS149" s="30"/>
      <c r="BT149" s="30"/>
      <c r="BU149" s="30"/>
      <c r="BV149" s="30"/>
      <c r="BW149" s="30"/>
      <c r="BX149" s="30"/>
      <c r="BY149" s="30"/>
      <c r="BZ149" s="30"/>
      <c r="CA149" s="30"/>
      <c r="CB149" s="30"/>
      <c r="CC149" s="30"/>
      <c r="CD149" s="30"/>
    </row>
    <row r="150" spans="1:82" x14ac:dyDescent="0.3">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c r="AN150" s="30"/>
      <c r="AO150" s="30"/>
      <c r="AP150" s="30"/>
      <c r="AQ150" s="30"/>
      <c r="AR150" s="30"/>
      <c r="AS150" s="30"/>
      <c r="AT150" s="30"/>
      <c r="AU150" s="30"/>
      <c r="AV150" s="30"/>
      <c r="AW150" s="30"/>
      <c r="AX150" s="30"/>
      <c r="AY150" s="30"/>
      <c r="AZ150" s="30"/>
      <c r="BA150" s="30"/>
      <c r="BB150" s="30"/>
      <c r="BC150" s="30"/>
      <c r="BD150" s="30"/>
      <c r="BE150" s="30"/>
      <c r="BF150" s="30"/>
      <c r="BG150" s="30"/>
      <c r="BH150" s="30"/>
      <c r="BI150" s="30"/>
      <c r="BJ150" s="30"/>
      <c r="BK150" s="30"/>
      <c r="BL150" s="30"/>
      <c r="BM150" s="30"/>
      <c r="BN150" s="30"/>
      <c r="BO150" s="30"/>
      <c r="BP150" s="30"/>
      <c r="BQ150" s="30"/>
      <c r="BR150" s="30"/>
      <c r="BS150" s="30"/>
      <c r="BT150" s="30"/>
      <c r="BU150" s="30"/>
      <c r="BV150" s="30"/>
      <c r="BW150" s="30"/>
      <c r="BX150" s="30"/>
      <c r="BY150" s="30"/>
      <c r="BZ150" s="30"/>
      <c r="CA150" s="30"/>
      <c r="CB150" s="30"/>
      <c r="CC150" s="30"/>
      <c r="CD150" s="30"/>
    </row>
    <row r="151" spans="1:82" x14ac:dyDescent="0.3">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c r="AR151" s="30"/>
      <c r="AS151" s="30"/>
      <c r="AT151" s="30"/>
      <c r="AU151" s="30"/>
      <c r="AV151" s="30"/>
      <c r="AW151" s="30"/>
      <c r="AX151" s="30"/>
      <c r="AY151" s="30"/>
      <c r="AZ151" s="30"/>
      <c r="BA151" s="30"/>
      <c r="BB151" s="30"/>
      <c r="BC151" s="30"/>
      <c r="BD151" s="30"/>
      <c r="BE151" s="30"/>
      <c r="BF151" s="30"/>
      <c r="BG151" s="30"/>
      <c r="BH151" s="30"/>
      <c r="BI151" s="30"/>
      <c r="BJ151" s="30"/>
      <c r="BK151" s="30"/>
      <c r="BL151" s="30"/>
      <c r="BM151" s="30"/>
      <c r="BN151" s="30"/>
      <c r="BO151" s="30"/>
      <c r="BP151" s="30"/>
      <c r="BQ151" s="30"/>
      <c r="BR151" s="30"/>
      <c r="BS151" s="30"/>
      <c r="BT151" s="30"/>
      <c r="BU151" s="30"/>
      <c r="BV151" s="30"/>
      <c r="BW151" s="30"/>
      <c r="BX151" s="30"/>
      <c r="BY151" s="30"/>
      <c r="BZ151" s="30"/>
      <c r="CA151" s="30"/>
      <c r="CB151" s="30"/>
      <c r="CC151" s="30"/>
      <c r="CD151" s="30"/>
    </row>
    <row r="152" spans="1:82" x14ac:dyDescent="0.3">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30"/>
      <c r="AL152" s="30"/>
      <c r="AM152" s="30"/>
      <c r="AN152" s="30"/>
      <c r="AO152" s="30"/>
      <c r="AP152" s="30"/>
      <c r="AQ152" s="30"/>
      <c r="AR152" s="30"/>
      <c r="AS152" s="30"/>
      <c r="AT152" s="30"/>
      <c r="AU152" s="30"/>
      <c r="AV152" s="30"/>
      <c r="AW152" s="30"/>
      <c r="AX152" s="30"/>
      <c r="AY152" s="30"/>
      <c r="AZ152" s="30"/>
      <c r="BA152" s="30"/>
      <c r="BB152" s="30"/>
      <c r="BC152" s="30"/>
      <c r="BD152" s="30"/>
      <c r="BE152" s="30"/>
      <c r="BF152" s="30"/>
      <c r="BG152" s="30"/>
      <c r="BH152" s="30"/>
      <c r="BI152" s="30"/>
      <c r="BJ152" s="30"/>
      <c r="BK152" s="30"/>
      <c r="BL152" s="30"/>
      <c r="BM152" s="30"/>
      <c r="BN152" s="30"/>
      <c r="BO152" s="30"/>
      <c r="BP152" s="30"/>
      <c r="BQ152" s="30"/>
      <c r="BR152" s="30"/>
      <c r="BS152" s="30"/>
      <c r="BT152" s="30"/>
      <c r="BU152" s="30"/>
      <c r="BV152" s="30"/>
      <c r="BW152" s="30"/>
      <c r="BX152" s="30"/>
      <c r="BY152" s="30"/>
      <c r="BZ152" s="30"/>
      <c r="CA152" s="30"/>
      <c r="CB152" s="30"/>
      <c r="CC152" s="30"/>
      <c r="CD152" s="30"/>
    </row>
    <row r="153" spans="1:82" x14ac:dyDescent="0.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0"/>
      <c r="AQ153" s="30"/>
      <c r="AR153" s="30"/>
      <c r="AS153" s="30"/>
      <c r="AT153" s="30"/>
      <c r="AU153" s="30"/>
      <c r="AV153" s="30"/>
      <c r="AW153" s="30"/>
      <c r="AX153" s="30"/>
      <c r="AY153" s="30"/>
      <c r="AZ153" s="30"/>
      <c r="BA153" s="30"/>
      <c r="BB153" s="30"/>
      <c r="BC153" s="30"/>
      <c r="BD153" s="30"/>
      <c r="BE153" s="30"/>
      <c r="BF153" s="30"/>
      <c r="BG153" s="30"/>
      <c r="BH153" s="30"/>
      <c r="BI153" s="30"/>
      <c r="BJ153" s="30"/>
      <c r="BK153" s="30"/>
      <c r="BL153" s="30"/>
      <c r="BM153" s="30"/>
      <c r="BN153" s="30"/>
      <c r="BO153" s="30"/>
      <c r="BP153" s="30"/>
      <c r="BQ153" s="30"/>
      <c r="BR153" s="30"/>
      <c r="BS153" s="30"/>
      <c r="BT153" s="30"/>
      <c r="BU153" s="30"/>
      <c r="BV153" s="30"/>
      <c r="BW153" s="30"/>
      <c r="BX153" s="30"/>
      <c r="BY153" s="30"/>
      <c r="BZ153" s="30"/>
      <c r="CA153" s="30"/>
      <c r="CB153" s="30"/>
      <c r="CC153" s="30"/>
      <c r="CD153" s="30"/>
    </row>
    <row r="154" spans="1:82" x14ac:dyDescent="0.3">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30"/>
      <c r="BA154" s="30"/>
      <c r="BB154" s="30"/>
      <c r="BC154" s="30"/>
      <c r="BD154" s="30"/>
      <c r="BE154" s="30"/>
      <c r="BF154" s="30"/>
      <c r="BG154" s="30"/>
      <c r="BH154" s="30"/>
      <c r="BI154" s="30"/>
      <c r="BJ154" s="30"/>
      <c r="BK154" s="30"/>
      <c r="BL154" s="30"/>
      <c r="BM154" s="30"/>
      <c r="BN154" s="30"/>
      <c r="BO154" s="30"/>
      <c r="BP154" s="30"/>
      <c r="BQ154" s="30"/>
      <c r="BR154" s="30"/>
      <c r="BS154" s="30"/>
      <c r="BT154" s="30"/>
      <c r="BU154" s="30"/>
      <c r="BV154" s="30"/>
      <c r="BW154" s="30"/>
      <c r="BX154" s="30"/>
      <c r="BY154" s="30"/>
      <c r="BZ154" s="30"/>
      <c r="CA154" s="30"/>
      <c r="CB154" s="30"/>
      <c r="CC154" s="30"/>
      <c r="CD154" s="30"/>
    </row>
    <row r="155" spans="1:82" x14ac:dyDescent="0.3">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c r="AR155" s="30"/>
      <c r="AS155" s="30"/>
      <c r="AT155" s="30"/>
      <c r="AU155" s="30"/>
      <c r="AV155" s="30"/>
      <c r="AW155" s="30"/>
      <c r="AX155" s="30"/>
      <c r="AY155" s="30"/>
      <c r="AZ155" s="30"/>
      <c r="BA155" s="30"/>
      <c r="BB155" s="30"/>
      <c r="BC155" s="30"/>
      <c r="BD155" s="30"/>
      <c r="BE155" s="30"/>
      <c r="BF155" s="30"/>
      <c r="BG155" s="30"/>
      <c r="BH155" s="30"/>
      <c r="BI155" s="30"/>
      <c r="BJ155" s="30"/>
      <c r="BK155" s="30"/>
      <c r="BL155" s="30"/>
      <c r="BM155" s="30"/>
      <c r="BN155" s="30"/>
      <c r="BO155" s="30"/>
      <c r="BP155" s="30"/>
      <c r="BQ155" s="30"/>
      <c r="BR155" s="30"/>
      <c r="BS155" s="30"/>
      <c r="BT155" s="30"/>
      <c r="BU155" s="30"/>
      <c r="BV155" s="30"/>
      <c r="BW155" s="30"/>
      <c r="BX155" s="30"/>
      <c r="BY155" s="30"/>
      <c r="BZ155" s="30"/>
      <c r="CA155" s="30"/>
      <c r="CB155" s="30"/>
      <c r="CC155" s="30"/>
      <c r="CD155" s="30"/>
    </row>
    <row r="156" spans="1:82" x14ac:dyDescent="0.3">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30"/>
      <c r="AL156" s="30"/>
      <c r="AM156" s="30"/>
      <c r="AN156" s="30"/>
      <c r="AO156" s="30"/>
      <c r="AP156" s="30"/>
      <c r="AQ156" s="30"/>
      <c r="AR156" s="30"/>
      <c r="AS156" s="30"/>
      <c r="AT156" s="30"/>
      <c r="AU156" s="30"/>
      <c r="AV156" s="30"/>
      <c r="AW156" s="30"/>
      <c r="AX156" s="30"/>
      <c r="AY156" s="30"/>
      <c r="AZ156" s="30"/>
      <c r="BA156" s="30"/>
      <c r="BB156" s="30"/>
      <c r="BC156" s="30"/>
      <c r="BD156" s="30"/>
      <c r="BE156" s="30"/>
      <c r="BF156" s="30"/>
      <c r="BG156" s="30"/>
      <c r="BH156" s="30"/>
      <c r="BI156" s="30"/>
      <c r="BJ156" s="30"/>
      <c r="BK156" s="30"/>
      <c r="BL156" s="30"/>
      <c r="BM156" s="30"/>
      <c r="BN156" s="30"/>
      <c r="BO156" s="30"/>
      <c r="BP156" s="30"/>
      <c r="BQ156" s="30"/>
      <c r="BR156" s="30"/>
      <c r="BS156" s="30"/>
      <c r="BT156" s="30"/>
      <c r="BU156" s="30"/>
      <c r="BV156" s="30"/>
      <c r="BW156" s="30"/>
      <c r="BX156" s="30"/>
      <c r="BY156" s="30"/>
      <c r="BZ156" s="30"/>
      <c r="CA156" s="30"/>
      <c r="CB156" s="30"/>
      <c r="CC156" s="30"/>
      <c r="CD156" s="30"/>
    </row>
    <row r="157" spans="1:82" x14ac:dyDescent="0.3">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30"/>
      <c r="AL157" s="30"/>
      <c r="AM157" s="30"/>
      <c r="AN157" s="30"/>
      <c r="AO157" s="30"/>
      <c r="AP157" s="30"/>
      <c r="AQ157" s="30"/>
      <c r="AR157" s="30"/>
      <c r="AS157" s="30"/>
      <c r="AT157" s="30"/>
      <c r="AU157" s="30"/>
      <c r="AV157" s="30"/>
      <c r="AW157" s="30"/>
      <c r="AX157" s="30"/>
      <c r="AY157" s="30"/>
      <c r="AZ157" s="30"/>
      <c r="BA157" s="30"/>
      <c r="BB157" s="30"/>
      <c r="BC157" s="30"/>
      <c r="BD157" s="30"/>
      <c r="BE157" s="30"/>
      <c r="BF157" s="30"/>
      <c r="BG157" s="30"/>
      <c r="BH157" s="30"/>
      <c r="BI157" s="30"/>
      <c r="BJ157" s="30"/>
      <c r="BK157" s="30"/>
      <c r="BL157" s="30"/>
      <c r="BM157" s="30"/>
      <c r="BN157" s="30"/>
      <c r="BO157" s="30"/>
      <c r="BP157" s="30"/>
      <c r="BQ157" s="30"/>
      <c r="BR157" s="30"/>
      <c r="BS157" s="30"/>
      <c r="BT157" s="30"/>
      <c r="BU157" s="30"/>
      <c r="BV157" s="30"/>
      <c r="BW157" s="30"/>
      <c r="BX157" s="30"/>
      <c r="BY157" s="30"/>
      <c r="BZ157" s="30"/>
      <c r="CA157" s="30"/>
      <c r="CB157" s="30"/>
      <c r="CC157" s="30"/>
      <c r="CD157" s="30"/>
    </row>
    <row r="158" spans="1:82" x14ac:dyDescent="0.3">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c r="AN158" s="30"/>
      <c r="AO158" s="30"/>
      <c r="AP158" s="30"/>
      <c r="AQ158" s="30"/>
      <c r="AR158" s="30"/>
      <c r="AS158" s="30"/>
      <c r="AT158" s="30"/>
      <c r="AU158" s="30"/>
      <c r="AV158" s="30"/>
      <c r="AW158" s="30"/>
      <c r="AX158" s="30"/>
      <c r="AY158" s="30"/>
      <c r="AZ158" s="30"/>
      <c r="BA158" s="30"/>
      <c r="BB158" s="30"/>
      <c r="BC158" s="30"/>
      <c r="BD158" s="30"/>
      <c r="BE158" s="30"/>
      <c r="BF158" s="30"/>
      <c r="BG158" s="30"/>
      <c r="BH158" s="30"/>
      <c r="BI158" s="30"/>
      <c r="BJ158" s="30"/>
      <c r="BK158" s="30"/>
      <c r="BL158" s="30"/>
      <c r="BM158" s="30"/>
      <c r="BN158" s="30"/>
      <c r="BO158" s="30"/>
      <c r="BP158" s="30"/>
      <c r="BQ158" s="30"/>
      <c r="BR158" s="30"/>
      <c r="BS158" s="30"/>
      <c r="BT158" s="30"/>
      <c r="BU158" s="30"/>
      <c r="BV158" s="30"/>
      <c r="BW158" s="30"/>
      <c r="BX158" s="30"/>
      <c r="BY158" s="30"/>
      <c r="BZ158" s="30"/>
      <c r="CA158" s="30"/>
      <c r="CB158" s="30"/>
      <c r="CC158" s="30"/>
      <c r="CD158" s="30"/>
    </row>
    <row r="159" spans="1:82" x14ac:dyDescent="0.3">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c r="AR159" s="30"/>
      <c r="AS159" s="30"/>
      <c r="AT159" s="30"/>
      <c r="AU159" s="30"/>
      <c r="AV159" s="30"/>
      <c r="AW159" s="30"/>
      <c r="AX159" s="30"/>
      <c r="AY159" s="30"/>
      <c r="AZ159" s="30"/>
      <c r="BA159" s="30"/>
      <c r="BB159" s="30"/>
      <c r="BC159" s="30"/>
      <c r="BD159" s="30"/>
      <c r="BE159" s="30"/>
      <c r="BF159" s="30"/>
      <c r="BG159" s="30"/>
      <c r="BH159" s="30"/>
      <c r="BI159" s="30"/>
      <c r="BJ159" s="30"/>
      <c r="BK159" s="30"/>
      <c r="BL159" s="30"/>
      <c r="BM159" s="30"/>
      <c r="BN159" s="30"/>
      <c r="BO159" s="30"/>
      <c r="BP159" s="30"/>
      <c r="BQ159" s="30"/>
      <c r="BR159" s="30"/>
      <c r="BS159" s="30"/>
      <c r="BT159" s="30"/>
      <c r="BU159" s="30"/>
      <c r="BV159" s="30"/>
      <c r="BW159" s="30"/>
      <c r="BX159" s="30"/>
      <c r="BY159" s="30"/>
      <c r="BZ159" s="30"/>
      <c r="CA159" s="30"/>
      <c r="CB159" s="30"/>
      <c r="CC159" s="30"/>
      <c r="CD159" s="30"/>
    </row>
    <row r="160" spans="1:82" x14ac:dyDescent="0.3">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0"/>
      <c r="AK160" s="30"/>
      <c r="AL160" s="30"/>
      <c r="AM160" s="30"/>
      <c r="AN160" s="30"/>
      <c r="AO160" s="30"/>
      <c r="AP160" s="30"/>
      <c r="AQ160" s="30"/>
      <c r="AR160" s="30"/>
      <c r="AS160" s="30"/>
      <c r="AT160" s="30"/>
      <c r="AU160" s="30"/>
      <c r="AV160" s="30"/>
      <c r="AW160" s="30"/>
      <c r="AX160" s="30"/>
      <c r="AY160" s="30"/>
      <c r="AZ160" s="30"/>
      <c r="BA160" s="30"/>
      <c r="BB160" s="30"/>
      <c r="BC160" s="30"/>
      <c r="BD160" s="30"/>
      <c r="BE160" s="30"/>
      <c r="BF160" s="30"/>
      <c r="BG160" s="30"/>
      <c r="BH160" s="30"/>
      <c r="BI160" s="30"/>
      <c r="BJ160" s="30"/>
      <c r="BK160" s="30"/>
      <c r="BL160" s="30"/>
      <c r="BM160" s="30"/>
      <c r="BN160" s="30"/>
      <c r="BO160" s="30"/>
      <c r="BP160" s="30"/>
      <c r="BQ160" s="30"/>
      <c r="BR160" s="30"/>
      <c r="BS160" s="30"/>
      <c r="BT160" s="30"/>
      <c r="BU160" s="30"/>
      <c r="BV160" s="30"/>
      <c r="BW160" s="30"/>
      <c r="BX160" s="30"/>
      <c r="BY160" s="30"/>
      <c r="BZ160" s="30"/>
      <c r="CA160" s="30"/>
      <c r="CB160" s="30"/>
      <c r="CC160" s="30"/>
      <c r="CD160" s="30"/>
    </row>
    <row r="161" spans="1:82" x14ac:dyDescent="0.3">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30"/>
      <c r="AL161" s="30"/>
      <c r="AM161" s="30"/>
      <c r="AN161" s="30"/>
      <c r="AO161" s="30"/>
      <c r="AP161" s="30"/>
      <c r="AQ161" s="30"/>
      <c r="AR161" s="30"/>
      <c r="AS161" s="30"/>
      <c r="AT161" s="30"/>
      <c r="AU161" s="30"/>
      <c r="AV161" s="30"/>
      <c r="AW161" s="30"/>
      <c r="AX161" s="30"/>
      <c r="AY161" s="30"/>
      <c r="AZ161" s="30"/>
      <c r="BA161" s="30"/>
      <c r="BB161" s="30"/>
      <c r="BC161" s="30"/>
      <c r="BD161" s="30"/>
      <c r="BE161" s="30"/>
      <c r="BF161" s="30"/>
      <c r="BG161" s="30"/>
      <c r="BH161" s="30"/>
      <c r="BI161" s="30"/>
      <c r="BJ161" s="30"/>
      <c r="BK161" s="30"/>
      <c r="BL161" s="30"/>
      <c r="BM161" s="30"/>
      <c r="BN161" s="30"/>
      <c r="BO161" s="30"/>
      <c r="BP161" s="30"/>
      <c r="BQ161" s="30"/>
      <c r="BR161" s="30"/>
      <c r="BS161" s="30"/>
      <c r="BT161" s="30"/>
      <c r="BU161" s="30"/>
      <c r="BV161" s="30"/>
      <c r="BW161" s="30"/>
      <c r="BX161" s="30"/>
      <c r="BY161" s="30"/>
      <c r="BZ161" s="30"/>
      <c r="CA161" s="30"/>
      <c r="CB161" s="30"/>
      <c r="CC161" s="30"/>
      <c r="CD161" s="30"/>
    </row>
    <row r="162" spans="1:82" x14ac:dyDescent="0.3">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30"/>
      <c r="AL162" s="30"/>
      <c r="AM162" s="30"/>
      <c r="AN162" s="30"/>
      <c r="AO162" s="30"/>
      <c r="AP162" s="30"/>
      <c r="AQ162" s="30"/>
      <c r="AR162" s="30"/>
      <c r="AS162" s="30"/>
      <c r="AT162" s="30"/>
      <c r="AU162" s="30"/>
      <c r="AV162" s="30"/>
      <c r="AW162" s="30"/>
      <c r="AX162" s="30"/>
      <c r="AY162" s="30"/>
      <c r="AZ162" s="30"/>
      <c r="BA162" s="30"/>
      <c r="BB162" s="30"/>
      <c r="BC162" s="30"/>
      <c r="BD162" s="30"/>
      <c r="BE162" s="30"/>
      <c r="BF162" s="30"/>
      <c r="BG162" s="30"/>
      <c r="BH162" s="30"/>
      <c r="BI162" s="30"/>
      <c r="BJ162" s="30"/>
      <c r="BK162" s="30"/>
      <c r="BL162" s="30"/>
      <c r="BM162" s="30"/>
      <c r="BN162" s="30"/>
      <c r="BO162" s="30"/>
      <c r="BP162" s="30"/>
      <c r="BQ162" s="30"/>
      <c r="BR162" s="30"/>
      <c r="BS162" s="30"/>
      <c r="BT162" s="30"/>
      <c r="BU162" s="30"/>
      <c r="BV162" s="30"/>
      <c r="BW162" s="30"/>
      <c r="BX162" s="30"/>
      <c r="BY162" s="30"/>
      <c r="BZ162" s="30"/>
      <c r="CA162" s="30"/>
      <c r="CB162" s="30"/>
      <c r="CC162" s="30"/>
      <c r="CD162" s="30"/>
    </row>
    <row r="163" spans="1:82" x14ac:dyDescent="0.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30"/>
      <c r="AL163" s="30"/>
      <c r="AM163" s="30"/>
      <c r="AN163" s="30"/>
      <c r="AO163" s="30"/>
      <c r="AP163" s="30"/>
      <c r="AQ163" s="30"/>
      <c r="AR163" s="30"/>
      <c r="AS163" s="30"/>
      <c r="AT163" s="30"/>
      <c r="AU163" s="30"/>
      <c r="AV163" s="30"/>
      <c r="AW163" s="30"/>
      <c r="AX163" s="30"/>
      <c r="AY163" s="30"/>
      <c r="AZ163" s="30"/>
      <c r="BA163" s="30"/>
      <c r="BB163" s="30"/>
      <c r="BC163" s="30"/>
      <c r="BD163" s="30"/>
      <c r="BE163" s="30"/>
      <c r="BF163" s="30"/>
      <c r="BG163" s="30"/>
      <c r="BH163" s="30"/>
      <c r="BI163" s="30"/>
      <c r="BJ163" s="30"/>
      <c r="BK163" s="30"/>
      <c r="BL163" s="30"/>
      <c r="BM163" s="30"/>
      <c r="BN163" s="30"/>
      <c r="BO163" s="30"/>
      <c r="BP163" s="30"/>
      <c r="BQ163" s="30"/>
      <c r="BR163" s="30"/>
      <c r="BS163" s="30"/>
      <c r="BT163" s="30"/>
      <c r="BU163" s="30"/>
      <c r="BV163" s="30"/>
      <c r="BW163" s="30"/>
      <c r="BX163" s="30"/>
      <c r="BY163" s="30"/>
      <c r="BZ163" s="30"/>
      <c r="CA163" s="30"/>
      <c r="CB163" s="30"/>
      <c r="CC163" s="30"/>
      <c r="CD163" s="30"/>
    </row>
    <row r="164" spans="1:82" x14ac:dyDescent="0.3">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30"/>
      <c r="AL164" s="30"/>
      <c r="AM164" s="30"/>
      <c r="AN164" s="30"/>
      <c r="AO164" s="30"/>
      <c r="AP164" s="30"/>
      <c r="AQ164" s="30"/>
      <c r="AR164" s="30"/>
      <c r="AS164" s="30"/>
      <c r="AT164" s="30"/>
      <c r="AU164" s="30"/>
      <c r="AV164" s="30"/>
      <c r="AW164" s="30"/>
      <c r="AX164" s="30"/>
      <c r="AY164" s="30"/>
      <c r="AZ164" s="30"/>
      <c r="BA164" s="30"/>
      <c r="BB164" s="30"/>
      <c r="BC164" s="30"/>
      <c r="BD164" s="30"/>
      <c r="BE164" s="30"/>
      <c r="BF164" s="30"/>
      <c r="BG164" s="30"/>
      <c r="BH164" s="30"/>
      <c r="BI164" s="30"/>
      <c r="BJ164" s="30"/>
      <c r="BK164" s="30"/>
      <c r="BL164" s="30"/>
      <c r="BM164" s="30"/>
      <c r="BN164" s="30"/>
      <c r="BO164" s="30"/>
      <c r="BP164" s="30"/>
      <c r="BQ164" s="30"/>
      <c r="BR164" s="30"/>
      <c r="BS164" s="30"/>
      <c r="BT164" s="30"/>
      <c r="BU164" s="30"/>
      <c r="BV164" s="30"/>
      <c r="BW164" s="30"/>
      <c r="BX164" s="30"/>
      <c r="BY164" s="30"/>
      <c r="BZ164" s="30"/>
      <c r="CA164" s="30"/>
      <c r="CB164" s="30"/>
      <c r="CC164" s="30"/>
      <c r="CD164" s="30"/>
    </row>
    <row r="165" spans="1:82" x14ac:dyDescent="0.3">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30"/>
      <c r="AL165" s="30"/>
      <c r="AM165" s="30"/>
      <c r="AN165" s="30"/>
      <c r="AO165" s="30"/>
      <c r="AP165" s="30"/>
      <c r="AQ165" s="30"/>
      <c r="AR165" s="30"/>
      <c r="AS165" s="30"/>
      <c r="AT165" s="30"/>
      <c r="AU165" s="30"/>
      <c r="AV165" s="30"/>
      <c r="AW165" s="30"/>
      <c r="AX165" s="30"/>
      <c r="AY165" s="30"/>
      <c r="AZ165" s="30"/>
      <c r="BA165" s="30"/>
      <c r="BB165" s="30"/>
      <c r="BC165" s="30"/>
      <c r="BD165" s="30"/>
      <c r="BE165" s="30"/>
      <c r="BF165" s="30"/>
      <c r="BG165" s="30"/>
      <c r="BH165" s="30"/>
      <c r="BI165" s="30"/>
      <c r="BJ165" s="30"/>
      <c r="BK165" s="30"/>
      <c r="BL165" s="30"/>
      <c r="BM165" s="30"/>
      <c r="BN165" s="30"/>
      <c r="BO165" s="30"/>
      <c r="BP165" s="30"/>
      <c r="BQ165" s="30"/>
      <c r="BR165" s="30"/>
      <c r="BS165" s="30"/>
      <c r="BT165" s="30"/>
      <c r="BU165" s="30"/>
      <c r="BV165" s="30"/>
      <c r="BW165" s="30"/>
      <c r="BX165" s="30"/>
      <c r="BY165" s="30"/>
      <c r="BZ165" s="30"/>
      <c r="CA165" s="30"/>
      <c r="CB165" s="30"/>
      <c r="CC165" s="30"/>
      <c r="CD165" s="30"/>
    </row>
    <row r="166" spans="1:82" x14ac:dyDescent="0.3">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30"/>
      <c r="AL166" s="30"/>
      <c r="AM166" s="30"/>
      <c r="AN166" s="30"/>
      <c r="AO166" s="30"/>
      <c r="AP166" s="30"/>
      <c r="AQ166" s="30"/>
      <c r="AR166" s="30"/>
      <c r="AS166" s="30"/>
      <c r="AT166" s="30"/>
      <c r="AU166" s="30"/>
      <c r="AV166" s="30"/>
      <c r="AW166" s="30"/>
      <c r="AX166" s="30"/>
      <c r="AY166" s="30"/>
      <c r="AZ166" s="30"/>
      <c r="BA166" s="30"/>
      <c r="BB166" s="30"/>
      <c r="BC166" s="30"/>
      <c r="BD166" s="30"/>
      <c r="BE166" s="30"/>
      <c r="BF166" s="30"/>
      <c r="BG166" s="30"/>
      <c r="BH166" s="30"/>
      <c r="BI166" s="30"/>
      <c r="BJ166" s="30"/>
      <c r="BK166" s="30"/>
      <c r="BL166" s="30"/>
      <c r="BM166" s="30"/>
      <c r="BN166" s="30"/>
      <c r="BO166" s="30"/>
      <c r="BP166" s="30"/>
      <c r="BQ166" s="30"/>
      <c r="BR166" s="30"/>
      <c r="BS166" s="30"/>
      <c r="BT166" s="30"/>
      <c r="BU166" s="30"/>
      <c r="BV166" s="30"/>
      <c r="BW166" s="30"/>
      <c r="BX166" s="30"/>
      <c r="BY166" s="30"/>
      <c r="BZ166" s="30"/>
      <c r="CA166" s="30"/>
      <c r="CB166" s="30"/>
      <c r="CC166" s="30"/>
      <c r="CD166" s="30"/>
    </row>
    <row r="167" spans="1:82" x14ac:dyDescent="0.3">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c r="AT167" s="30"/>
      <c r="AU167" s="30"/>
      <c r="AV167" s="30"/>
      <c r="AW167" s="30"/>
      <c r="AX167" s="30"/>
      <c r="AY167" s="30"/>
      <c r="AZ167" s="30"/>
      <c r="BA167" s="30"/>
      <c r="BB167" s="30"/>
      <c r="BC167" s="30"/>
      <c r="BD167" s="30"/>
      <c r="BE167" s="30"/>
      <c r="BF167" s="30"/>
      <c r="BG167" s="30"/>
      <c r="BH167" s="30"/>
      <c r="BI167" s="30"/>
      <c r="BJ167" s="30"/>
      <c r="BK167" s="30"/>
      <c r="BL167" s="30"/>
      <c r="BM167" s="30"/>
      <c r="BN167" s="30"/>
      <c r="BO167" s="30"/>
      <c r="BP167" s="30"/>
      <c r="BQ167" s="30"/>
      <c r="BR167" s="30"/>
      <c r="BS167" s="30"/>
      <c r="BT167" s="30"/>
      <c r="BU167" s="30"/>
      <c r="BV167" s="30"/>
      <c r="BW167" s="30"/>
      <c r="BX167" s="30"/>
      <c r="BY167" s="30"/>
      <c r="BZ167" s="30"/>
      <c r="CA167" s="30"/>
      <c r="CB167" s="30"/>
      <c r="CC167" s="30"/>
      <c r="CD167" s="30"/>
    </row>
    <row r="168" spans="1:82" x14ac:dyDescent="0.3">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c r="AN168" s="30"/>
      <c r="AO168" s="30"/>
      <c r="AP168" s="30"/>
      <c r="AQ168" s="30"/>
      <c r="AR168" s="30"/>
      <c r="AS168" s="30"/>
      <c r="AT168" s="30"/>
      <c r="AU168" s="30"/>
      <c r="AV168" s="30"/>
      <c r="AW168" s="30"/>
      <c r="AX168" s="30"/>
      <c r="AY168" s="30"/>
      <c r="AZ168" s="30"/>
      <c r="BA168" s="30"/>
      <c r="BB168" s="30"/>
      <c r="BC168" s="30"/>
      <c r="BD168" s="30"/>
      <c r="BE168" s="30"/>
      <c r="BF168" s="30"/>
      <c r="BG168" s="30"/>
      <c r="BH168" s="30"/>
      <c r="BI168" s="30"/>
      <c r="BJ168" s="30"/>
      <c r="BK168" s="30"/>
      <c r="BL168" s="30"/>
      <c r="BM168" s="30"/>
      <c r="BN168" s="30"/>
      <c r="BO168" s="30"/>
      <c r="BP168" s="30"/>
      <c r="BQ168" s="30"/>
      <c r="BR168" s="30"/>
      <c r="BS168" s="30"/>
      <c r="BT168" s="30"/>
      <c r="BU168" s="30"/>
      <c r="BV168" s="30"/>
      <c r="BW168" s="30"/>
      <c r="BX168" s="30"/>
      <c r="BY168" s="30"/>
      <c r="BZ168" s="30"/>
      <c r="CA168" s="30"/>
      <c r="CB168" s="30"/>
      <c r="CC168" s="30"/>
      <c r="CD168" s="30"/>
    </row>
    <row r="169" spans="1:82" x14ac:dyDescent="0.3">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c r="AJ169" s="30"/>
      <c r="AK169" s="30"/>
      <c r="AL169" s="30"/>
      <c r="AM169" s="30"/>
      <c r="AN169" s="30"/>
      <c r="AO169" s="30"/>
      <c r="AP169" s="30"/>
      <c r="AQ169" s="30"/>
      <c r="AR169" s="30"/>
      <c r="AS169" s="30"/>
      <c r="AT169" s="30"/>
      <c r="AU169" s="30"/>
      <c r="AV169" s="30"/>
      <c r="AW169" s="30"/>
      <c r="AX169" s="30"/>
      <c r="AY169" s="30"/>
      <c r="AZ169" s="30"/>
      <c r="BA169" s="30"/>
      <c r="BB169" s="30"/>
      <c r="BC169" s="30"/>
      <c r="BD169" s="30"/>
      <c r="BE169" s="30"/>
      <c r="BF169" s="30"/>
      <c r="BG169" s="30"/>
      <c r="BH169" s="30"/>
      <c r="BI169" s="30"/>
      <c r="BJ169" s="30"/>
      <c r="BK169" s="30"/>
      <c r="BL169" s="30"/>
      <c r="BM169" s="30"/>
      <c r="BN169" s="30"/>
      <c r="BO169" s="30"/>
      <c r="BP169" s="30"/>
      <c r="BQ169" s="30"/>
      <c r="BR169" s="30"/>
      <c r="BS169" s="30"/>
      <c r="BT169" s="30"/>
      <c r="BU169" s="30"/>
      <c r="BV169" s="30"/>
      <c r="BW169" s="30"/>
      <c r="BX169" s="30"/>
      <c r="BY169" s="30"/>
      <c r="BZ169" s="30"/>
      <c r="CA169" s="30"/>
      <c r="CB169" s="30"/>
      <c r="CC169" s="30"/>
      <c r="CD169" s="30"/>
    </row>
    <row r="170" spans="1:82" x14ac:dyDescent="0.3">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30"/>
      <c r="AL170" s="30"/>
      <c r="AM170" s="30"/>
      <c r="AN170" s="30"/>
      <c r="AO170" s="30"/>
      <c r="AP170" s="30"/>
      <c r="AQ170" s="30"/>
      <c r="AR170" s="30"/>
      <c r="AS170" s="30"/>
      <c r="AT170" s="30"/>
      <c r="AU170" s="30"/>
      <c r="AV170" s="30"/>
      <c r="AW170" s="30"/>
      <c r="AX170" s="30"/>
      <c r="AY170" s="30"/>
      <c r="AZ170" s="30"/>
      <c r="BA170" s="30"/>
      <c r="BB170" s="30"/>
      <c r="BC170" s="30"/>
      <c r="BD170" s="30"/>
      <c r="BE170" s="30"/>
      <c r="BF170" s="30"/>
      <c r="BG170" s="30"/>
      <c r="BH170" s="30"/>
      <c r="BI170" s="30"/>
      <c r="BJ170" s="30"/>
      <c r="BK170" s="30"/>
      <c r="BL170" s="30"/>
      <c r="BM170" s="30"/>
      <c r="BN170" s="30"/>
      <c r="BO170" s="30"/>
      <c r="BP170" s="30"/>
      <c r="BQ170" s="30"/>
      <c r="BR170" s="30"/>
      <c r="BS170" s="30"/>
      <c r="BT170" s="30"/>
      <c r="BU170" s="30"/>
      <c r="BV170" s="30"/>
      <c r="BW170" s="30"/>
      <c r="BX170" s="30"/>
      <c r="BY170" s="30"/>
      <c r="BZ170" s="30"/>
      <c r="CA170" s="30"/>
      <c r="CB170" s="30"/>
      <c r="CC170" s="30"/>
      <c r="CD170" s="30"/>
    </row>
    <row r="171" spans="1:82" x14ac:dyDescent="0.3">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30"/>
      <c r="AL171" s="30"/>
      <c r="AM171" s="30"/>
      <c r="AN171" s="30"/>
      <c r="AO171" s="30"/>
      <c r="AP171" s="30"/>
      <c r="AQ171" s="30"/>
      <c r="AR171" s="30"/>
      <c r="AS171" s="30"/>
      <c r="AT171" s="30"/>
      <c r="AU171" s="30"/>
      <c r="AV171" s="30"/>
      <c r="AW171" s="30"/>
      <c r="AX171" s="30"/>
      <c r="AY171" s="30"/>
      <c r="AZ171" s="30"/>
      <c r="BA171" s="30"/>
      <c r="BB171" s="30"/>
      <c r="BC171" s="30"/>
      <c r="BD171" s="30"/>
      <c r="BE171" s="30"/>
      <c r="BF171" s="30"/>
      <c r="BG171" s="30"/>
      <c r="BH171" s="30"/>
      <c r="BI171" s="30"/>
      <c r="BJ171" s="30"/>
      <c r="BK171" s="30"/>
      <c r="BL171" s="30"/>
      <c r="BM171" s="30"/>
      <c r="BN171" s="30"/>
      <c r="BO171" s="30"/>
      <c r="BP171" s="30"/>
      <c r="BQ171" s="30"/>
      <c r="BR171" s="30"/>
      <c r="BS171" s="30"/>
      <c r="BT171" s="30"/>
      <c r="BU171" s="30"/>
      <c r="BV171" s="30"/>
      <c r="BW171" s="30"/>
      <c r="BX171" s="30"/>
      <c r="BY171" s="30"/>
      <c r="BZ171" s="30"/>
      <c r="CA171" s="30"/>
      <c r="CB171" s="30"/>
      <c r="CC171" s="30"/>
      <c r="CD171" s="30"/>
    </row>
    <row r="172" spans="1:82" x14ac:dyDescent="0.3">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c r="AK172" s="30"/>
      <c r="AL172" s="30"/>
      <c r="AM172" s="30"/>
      <c r="AN172" s="30"/>
      <c r="AO172" s="30"/>
      <c r="AP172" s="30"/>
      <c r="AQ172" s="30"/>
      <c r="AR172" s="30"/>
      <c r="AS172" s="30"/>
      <c r="AT172" s="30"/>
      <c r="AU172" s="30"/>
      <c r="AV172" s="30"/>
      <c r="AW172" s="30"/>
      <c r="AX172" s="30"/>
      <c r="AY172" s="30"/>
      <c r="AZ172" s="30"/>
      <c r="BA172" s="30"/>
      <c r="BB172" s="30"/>
      <c r="BC172" s="30"/>
      <c r="BD172" s="30"/>
      <c r="BE172" s="30"/>
      <c r="BF172" s="30"/>
      <c r="BG172" s="30"/>
      <c r="BH172" s="30"/>
      <c r="BI172" s="30"/>
      <c r="BJ172" s="30"/>
      <c r="BK172" s="30"/>
      <c r="BL172" s="30"/>
      <c r="BM172" s="30"/>
      <c r="BN172" s="30"/>
      <c r="BO172" s="30"/>
      <c r="BP172" s="30"/>
      <c r="BQ172" s="30"/>
      <c r="BR172" s="30"/>
      <c r="BS172" s="30"/>
      <c r="BT172" s="30"/>
      <c r="BU172" s="30"/>
      <c r="BV172" s="30"/>
      <c r="BW172" s="30"/>
      <c r="BX172" s="30"/>
      <c r="BY172" s="30"/>
      <c r="BZ172" s="30"/>
      <c r="CA172" s="30"/>
      <c r="CB172" s="30"/>
      <c r="CC172" s="30"/>
      <c r="CD172" s="30"/>
    </row>
    <row r="173" spans="1:82" x14ac:dyDescent="0.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0"/>
      <c r="BA173" s="30"/>
      <c r="BB173" s="30"/>
      <c r="BC173" s="30"/>
      <c r="BD173" s="30"/>
      <c r="BE173" s="30"/>
      <c r="BF173" s="30"/>
      <c r="BG173" s="30"/>
      <c r="BH173" s="30"/>
      <c r="BI173" s="30"/>
      <c r="BJ173" s="30"/>
      <c r="BK173" s="30"/>
      <c r="BL173" s="30"/>
      <c r="BM173" s="30"/>
      <c r="BN173" s="30"/>
      <c r="BO173" s="30"/>
      <c r="BP173" s="30"/>
      <c r="BQ173" s="30"/>
      <c r="BR173" s="30"/>
      <c r="BS173" s="30"/>
      <c r="BT173" s="30"/>
      <c r="BU173" s="30"/>
      <c r="BV173" s="30"/>
      <c r="BW173" s="30"/>
      <c r="BX173" s="30"/>
      <c r="BY173" s="30"/>
      <c r="BZ173" s="30"/>
      <c r="CA173" s="30"/>
      <c r="CB173" s="30"/>
      <c r="CC173" s="30"/>
      <c r="CD173" s="30"/>
    </row>
    <row r="174" spans="1:82" x14ac:dyDescent="0.3">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c r="AJ174" s="30"/>
      <c r="AK174" s="30"/>
      <c r="AL174" s="30"/>
      <c r="AM174" s="30"/>
      <c r="AN174" s="30"/>
      <c r="AO174" s="30"/>
      <c r="AP174" s="30"/>
      <c r="AQ174" s="30"/>
      <c r="AR174" s="30"/>
      <c r="AS174" s="30"/>
      <c r="AT174" s="30"/>
      <c r="AU174" s="30"/>
      <c r="AV174" s="30"/>
      <c r="AW174" s="30"/>
      <c r="AX174" s="30"/>
      <c r="AY174" s="30"/>
      <c r="AZ174" s="30"/>
      <c r="BA174" s="30"/>
      <c r="BB174" s="30"/>
      <c r="BC174" s="30"/>
      <c r="BD174" s="30"/>
      <c r="BE174" s="30"/>
      <c r="BF174" s="30"/>
      <c r="BG174" s="30"/>
      <c r="BH174" s="30"/>
      <c r="BI174" s="30"/>
      <c r="BJ174" s="30"/>
      <c r="BK174" s="30"/>
      <c r="BL174" s="30"/>
      <c r="BM174" s="30"/>
      <c r="BN174" s="30"/>
      <c r="BO174" s="30"/>
      <c r="BP174" s="30"/>
      <c r="BQ174" s="30"/>
      <c r="BR174" s="30"/>
      <c r="BS174" s="30"/>
      <c r="BT174" s="30"/>
      <c r="BU174" s="30"/>
      <c r="BV174" s="30"/>
      <c r="BW174" s="30"/>
      <c r="BX174" s="30"/>
      <c r="BY174" s="30"/>
      <c r="BZ174" s="30"/>
      <c r="CA174" s="30"/>
      <c r="CB174" s="30"/>
      <c r="CC174" s="30"/>
      <c r="CD174" s="30"/>
    </row>
    <row r="175" spans="1:82" x14ac:dyDescent="0.3">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c r="AJ175" s="30"/>
      <c r="AK175" s="30"/>
      <c r="AL175" s="30"/>
      <c r="AM175" s="30"/>
      <c r="AN175" s="30"/>
      <c r="AO175" s="30"/>
      <c r="AP175" s="30"/>
      <c r="AQ175" s="30"/>
      <c r="AR175" s="30"/>
      <c r="AS175" s="30"/>
      <c r="AT175" s="30"/>
      <c r="AU175" s="30"/>
      <c r="AV175" s="30"/>
      <c r="AW175" s="30"/>
      <c r="AX175" s="30"/>
      <c r="AY175" s="30"/>
      <c r="AZ175" s="30"/>
      <c r="BA175" s="30"/>
      <c r="BB175" s="30"/>
      <c r="BC175" s="30"/>
      <c r="BD175" s="30"/>
      <c r="BE175" s="30"/>
      <c r="BF175" s="30"/>
      <c r="BG175" s="30"/>
      <c r="BH175" s="30"/>
      <c r="BI175" s="30"/>
      <c r="BJ175" s="30"/>
      <c r="BK175" s="30"/>
      <c r="BL175" s="30"/>
      <c r="BM175" s="30"/>
      <c r="BN175" s="30"/>
      <c r="BO175" s="30"/>
      <c r="BP175" s="30"/>
      <c r="BQ175" s="30"/>
      <c r="BR175" s="30"/>
      <c r="BS175" s="30"/>
      <c r="BT175" s="30"/>
      <c r="BU175" s="30"/>
      <c r="BV175" s="30"/>
      <c r="BW175" s="30"/>
      <c r="BX175" s="30"/>
      <c r="BY175" s="30"/>
      <c r="BZ175" s="30"/>
      <c r="CA175" s="30"/>
      <c r="CB175" s="30"/>
      <c r="CC175" s="30"/>
      <c r="CD175" s="30"/>
    </row>
    <row r="176" spans="1:82" x14ac:dyDescent="0.3">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0"/>
      <c r="AR176" s="30"/>
      <c r="AS176" s="30"/>
      <c r="AT176" s="30"/>
      <c r="AU176" s="30"/>
      <c r="AV176" s="30"/>
      <c r="AW176" s="30"/>
      <c r="AX176" s="30"/>
      <c r="AY176" s="30"/>
      <c r="AZ176" s="30"/>
      <c r="BA176" s="30"/>
      <c r="BB176" s="30"/>
      <c r="BC176" s="30"/>
      <c r="BD176" s="30"/>
      <c r="BE176" s="30"/>
      <c r="BF176" s="30"/>
      <c r="BG176" s="30"/>
      <c r="BH176" s="30"/>
      <c r="BI176" s="30"/>
      <c r="BJ176" s="30"/>
      <c r="BK176" s="30"/>
      <c r="BL176" s="30"/>
      <c r="BM176" s="30"/>
      <c r="BN176" s="30"/>
      <c r="BO176" s="30"/>
      <c r="BP176" s="30"/>
      <c r="BQ176" s="30"/>
      <c r="BR176" s="30"/>
      <c r="BS176" s="30"/>
      <c r="BT176" s="30"/>
      <c r="BU176" s="30"/>
      <c r="BV176" s="30"/>
      <c r="BW176" s="30"/>
      <c r="BX176" s="30"/>
      <c r="BY176" s="30"/>
      <c r="BZ176" s="30"/>
      <c r="CA176" s="30"/>
      <c r="CB176" s="30"/>
      <c r="CC176" s="30"/>
      <c r="CD176" s="30"/>
    </row>
    <row r="177" spans="1:82" x14ac:dyDescent="0.3">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30"/>
      <c r="AT177" s="30"/>
      <c r="AU177" s="30"/>
      <c r="AV177" s="30"/>
      <c r="AW177" s="30"/>
      <c r="AX177" s="30"/>
      <c r="AY177" s="30"/>
      <c r="AZ177" s="30"/>
      <c r="BA177" s="30"/>
      <c r="BB177" s="30"/>
      <c r="BC177" s="30"/>
      <c r="BD177" s="30"/>
      <c r="BE177" s="30"/>
      <c r="BF177" s="30"/>
      <c r="BG177" s="30"/>
      <c r="BH177" s="30"/>
      <c r="BI177" s="30"/>
      <c r="BJ177" s="30"/>
      <c r="BK177" s="30"/>
      <c r="BL177" s="30"/>
      <c r="BM177" s="30"/>
      <c r="BN177" s="30"/>
      <c r="BO177" s="30"/>
      <c r="BP177" s="30"/>
      <c r="BQ177" s="30"/>
      <c r="BR177" s="30"/>
      <c r="BS177" s="30"/>
      <c r="BT177" s="30"/>
      <c r="BU177" s="30"/>
      <c r="BV177" s="30"/>
      <c r="BW177" s="30"/>
      <c r="BX177" s="30"/>
      <c r="BY177" s="30"/>
      <c r="BZ177" s="30"/>
      <c r="CA177" s="30"/>
      <c r="CB177" s="30"/>
      <c r="CC177" s="30"/>
      <c r="CD177" s="30"/>
    </row>
    <row r="178" spans="1:82" x14ac:dyDescent="0.3">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c r="AR178" s="30"/>
      <c r="AS178" s="30"/>
      <c r="AT178" s="30"/>
      <c r="AU178" s="30"/>
      <c r="AV178" s="30"/>
      <c r="AW178" s="30"/>
      <c r="AX178" s="30"/>
      <c r="AY178" s="30"/>
      <c r="AZ178" s="30"/>
      <c r="BA178" s="30"/>
      <c r="BB178" s="30"/>
      <c r="BC178" s="30"/>
      <c r="BD178" s="30"/>
      <c r="BE178" s="30"/>
      <c r="BF178" s="30"/>
      <c r="BG178" s="30"/>
      <c r="BH178" s="30"/>
      <c r="BI178" s="30"/>
      <c r="BJ178" s="30"/>
      <c r="BK178" s="30"/>
      <c r="BL178" s="30"/>
      <c r="BM178" s="30"/>
      <c r="BN178" s="30"/>
      <c r="BO178" s="30"/>
      <c r="BP178" s="30"/>
      <c r="BQ178" s="30"/>
      <c r="BR178" s="30"/>
      <c r="BS178" s="30"/>
      <c r="BT178" s="30"/>
      <c r="BU178" s="30"/>
      <c r="BV178" s="30"/>
      <c r="BW178" s="30"/>
      <c r="BX178" s="30"/>
      <c r="BY178" s="30"/>
      <c r="BZ178" s="30"/>
      <c r="CA178" s="30"/>
      <c r="CB178" s="30"/>
      <c r="CC178" s="30"/>
      <c r="CD178" s="30"/>
    </row>
    <row r="179" spans="1:82" x14ac:dyDescent="0.3">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c r="AR179" s="30"/>
      <c r="AS179" s="30"/>
      <c r="AT179" s="30"/>
      <c r="AU179" s="30"/>
      <c r="AV179" s="30"/>
      <c r="AW179" s="30"/>
      <c r="AX179" s="30"/>
      <c r="AY179" s="30"/>
      <c r="AZ179" s="30"/>
      <c r="BA179" s="30"/>
      <c r="BB179" s="30"/>
      <c r="BC179" s="30"/>
      <c r="BD179" s="30"/>
      <c r="BE179" s="30"/>
      <c r="BF179" s="30"/>
      <c r="BG179" s="30"/>
      <c r="BH179" s="30"/>
      <c r="BI179" s="30"/>
      <c r="BJ179" s="30"/>
      <c r="BK179" s="30"/>
      <c r="BL179" s="30"/>
      <c r="BM179" s="30"/>
      <c r="BN179" s="30"/>
      <c r="BO179" s="30"/>
      <c r="BP179" s="30"/>
      <c r="BQ179" s="30"/>
      <c r="BR179" s="30"/>
      <c r="BS179" s="30"/>
      <c r="BT179" s="30"/>
      <c r="BU179" s="30"/>
      <c r="BV179" s="30"/>
      <c r="BW179" s="30"/>
      <c r="BX179" s="30"/>
      <c r="BY179" s="30"/>
      <c r="BZ179" s="30"/>
      <c r="CA179" s="30"/>
      <c r="CB179" s="30"/>
      <c r="CC179" s="30"/>
      <c r="CD179" s="30"/>
    </row>
    <row r="180" spans="1:82" x14ac:dyDescent="0.3">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c r="AJ180" s="30"/>
      <c r="AK180" s="30"/>
      <c r="AL180" s="30"/>
      <c r="AM180" s="30"/>
      <c r="AN180" s="30"/>
      <c r="AO180" s="30"/>
      <c r="AP180" s="30"/>
      <c r="AQ180" s="30"/>
      <c r="AR180" s="30"/>
      <c r="AS180" s="30"/>
      <c r="AT180" s="30"/>
      <c r="AU180" s="30"/>
      <c r="AV180" s="30"/>
      <c r="AW180" s="30"/>
      <c r="AX180" s="30"/>
      <c r="AY180" s="30"/>
      <c r="AZ180" s="30"/>
      <c r="BA180" s="30"/>
      <c r="BB180" s="30"/>
      <c r="BC180" s="30"/>
      <c r="BD180" s="30"/>
      <c r="BE180" s="30"/>
      <c r="BF180" s="30"/>
      <c r="BG180" s="30"/>
      <c r="BH180" s="30"/>
      <c r="BI180" s="30"/>
      <c r="BJ180" s="30"/>
      <c r="BK180" s="30"/>
      <c r="BL180" s="30"/>
      <c r="BM180" s="30"/>
      <c r="BN180" s="30"/>
      <c r="BO180" s="30"/>
      <c r="BP180" s="30"/>
      <c r="BQ180" s="30"/>
      <c r="BR180" s="30"/>
      <c r="BS180" s="30"/>
      <c r="BT180" s="30"/>
      <c r="BU180" s="30"/>
      <c r="BV180" s="30"/>
      <c r="BW180" s="30"/>
      <c r="BX180" s="30"/>
      <c r="BY180" s="30"/>
      <c r="BZ180" s="30"/>
      <c r="CA180" s="30"/>
      <c r="CB180" s="30"/>
      <c r="CC180" s="30"/>
      <c r="CD180" s="30"/>
    </row>
    <row r="181" spans="1:82" x14ac:dyDescent="0.3">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c r="AK181" s="30"/>
      <c r="AL181" s="30"/>
      <c r="AM181" s="30"/>
      <c r="AN181" s="30"/>
      <c r="AO181" s="30"/>
      <c r="AP181" s="30"/>
      <c r="AQ181" s="30"/>
      <c r="AR181" s="30"/>
      <c r="AS181" s="30"/>
      <c r="AT181" s="30"/>
      <c r="AU181" s="30"/>
      <c r="AV181" s="30"/>
      <c r="AW181" s="30"/>
      <c r="AX181" s="30"/>
      <c r="AY181" s="30"/>
      <c r="AZ181" s="30"/>
      <c r="BA181" s="30"/>
      <c r="BB181" s="30"/>
      <c r="BC181" s="30"/>
      <c r="BD181" s="30"/>
      <c r="BE181" s="30"/>
      <c r="BF181" s="30"/>
      <c r="BG181" s="30"/>
      <c r="BH181" s="30"/>
      <c r="BI181" s="30"/>
      <c r="BJ181" s="30"/>
      <c r="BK181" s="30"/>
      <c r="BL181" s="30"/>
      <c r="BM181" s="30"/>
      <c r="BN181" s="30"/>
      <c r="BO181" s="30"/>
      <c r="BP181" s="30"/>
      <c r="BQ181" s="30"/>
      <c r="BR181" s="30"/>
      <c r="BS181" s="30"/>
      <c r="BT181" s="30"/>
      <c r="BU181" s="30"/>
      <c r="BV181" s="30"/>
      <c r="BW181" s="30"/>
      <c r="BX181" s="30"/>
      <c r="BY181" s="30"/>
      <c r="BZ181" s="30"/>
      <c r="CA181" s="30"/>
      <c r="CB181" s="30"/>
      <c r="CC181" s="30"/>
      <c r="CD181" s="30"/>
    </row>
    <row r="182" spans="1:82" x14ac:dyDescent="0.3">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30"/>
      <c r="AL182" s="30"/>
      <c r="AM182" s="30"/>
      <c r="AN182" s="30"/>
      <c r="AO182" s="30"/>
      <c r="AP182" s="30"/>
      <c r="AQ182" s="30"/>
      <c r="AR182" s="30"/>
      <c r="AS182" s="30"/>
      <c r="AT182" s="30"/>
      <c r="AU182" s="30"/>
      <c r="AV182" s="30"/>
      <c r="AW182" s="30"/>
      <c r="AX182" s="30"/>
      <c r="AY182" s="30"/>
      <c r="AZ182" s="30"/>
      <c r="BA182" s="30"/>
      <c r="BB182" s="30"/>
      <c r="BC182" s="30"/>
      <c r="BD182" s="30"/>
      <c r="BE182" s="30"/>
      <c r="BF182" s="30"/>
      <c r="BG182" s="30"/>
      <c r="BH182" s="30"/>
      <c r="BI182" s="30"/>
      <c r="BJ182" s="30"/>
      <c r="BK182" s="30"/>
      <c r="BL182" s="30"/>
      <c r="BM182" s="30"/>
      <c r="BN182" s="30"/>
      <c r="BO182" s="30"/>
      <c r="BP182" s="30"/>
      <c r="BQ182" s="30"/>
      <c r="BR182" s="30"/>
      <c r="BS182" s="30"/>
      <c r="BT182" s="30"/>
      <c r="BU182" s="30"/>
      <c r="BV182" s="30"/>
      <c r="BW182" s="30"/>
      <c r="BX182" s="30"/>
      <c r="BY182" s="30"/>
      <c r="BZ182" s="30"/>
      <c r="CA182" s="30"/>
      <c r="CB182" s="30"/>
      <c r="CC182" s="30"/>
      <c r="CD182" s="30"/>
    </row>
    <row r="183" spans="1:82" x14ac:dyDescent="0.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c r="AR183" s="30"/>
      <c r="AS183" s="30"/>
      <c r="AT183" s="30"/>
      <c r="AU183" s="30"/>
      <c r="AV183" s="30"/>
      <c r="AW183" s="30"/>
      <c r="AX183" s="30"/>
      <c r="AY183" s="30"/>
      <c r="AZ183" s="30"/>
      <c r="BA183" s="30"/>
      <c r="BB183" s="30"/>
      <c r="BC183" s="30"/>
      <c r="BD183" s="30"/>
      <c r="BE183" s="30"/>
      <c r="BF183" s="30"/>
      <c r="BG183" s="30"/>
      <c r="BH183" s="30"/>
      <c r="BI183" s="30"/>
      <c r="BJ183" s="30"/>
      <c r="BK183" s="30"/>
      <c r="BL183" s="30"/>
      <c r="BM183" s="30"/>
      <c r="BN183" s="30"/>
      <c r="BO183" s="30"/>
      <c r="BP183" s="30"/>
      <c r="BQ183" s="30"/>
      <c r="BR183" s="30"/>
      <c r="BS183" s="30"/>
      <c r="BT183" s="30"/>
      <c r="BU183" s="30"/>
      <c r="BV183" s="30"/>
      <c r="BW183" s="30"/>
      <c r="BX183" s="30"/>
      <c r="BY183" s="30"/>
      <c r="BZ183" s="30"/>
      <c r="CA183" s="30"/>
      <c r="CB183" s="30"/>
      <c r="CC183" s="30"/>
      <c r="CD183" s="30"/>
    </row>
    <row r="184" spans="1:82" x14ac:dyDescent="0.3">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c r="AT184" s="30"/>
      <c r="AU184" s="30"/>
      <c r="AV184" s="30"/>
      <c r="AW184" s="30"/>
      <c r="AX184" s="30"/>
      <c r="AY184" s="30"/>
      <c r="AZ184" s="30"/>
      <c r="BA184" s="30"/>
      <c r="BB184" s="30"/>
      <c r="BC184" s="30"/>
      <c r="BD184" s="30"/>
      <c r="BE184" s="30"/>
      <c r="BF184" s="30"/>
      <c r="BG184" s="30"/>
      <c r="BH184" s="30"/>
      <c r="BI184" s="30"/>
      <c r="BJ184" s="30"/>
      <c r="BK184" s="30"/>
      <c r="BL184" s="30"/>
      <c r="BM184" s="30"/>
      <c r="BN184" s="30"/>
      <c r="BO184" s="30"/>
      <c r="BP184" s="30"/>
      <c r="BQ184" s="30"/>
      <c r="BR184" s="30"/>
      <c r="BS184" s="30"/>
      <c r="BT184" s="30"/>
      <c r="BU184" s="30"/>
      <c r="BV184" s="30"/>
      <c r="BW184" s="30"/>
      <c r="BX184" s="30"/>
      <c r="BY184" s="30"/>
      <c r="BZ184" s="30"/>
      <c r="CA184" s="30"/>
      <c r="CB184" s="30"/>
      <c r="CC184" s="30"/>
      <c r="CD184" s="30"/>
    </row>
    <row r="185" spans="1:82" x14ac:dyDescent="0.3">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0"/>
      <c r="AK185" s="30"/>
      <c r="AL185" s="30"/>
      <c r="AM185" s="30"/>
      <c r="AN185" s="30"/>
      <c r="AO185" s="30"/>
      <c r="AP185" s="30"/>
      <c r="AQ185" s="30"/>
      <c r="AR185" s="30"/>
      <c r="AS185" s="30"/>
      <c r="AT185" s="30"/>
      <c r="AU185" s="30"/>
      <c r="AV185" s="30"/>
      <c r="AW185" s="30"/>
      <c r="AX185" s="30"/>
      <c r="AY185" s="30"/>
      <c r="AZ185" s="30"/>
      <c r="BA185" s="30"/>
      <c r="BB185" s="30"/>
      <c r="BC185" s="30"/>
      <c r="BD185" s="30"/>
      <c r="BE185" s="30"/>
      <c r="BF185" s="30"/>
      <c r="BG185" s="30"/>
      <c r="BH185" s="30"/>
      <c r="BI185" s="30"/>
      <c r="BJ185" s="30"/>
      <c r="BK185" s="30"/>
      <c r="BL185" s="30"/>
      <c r="BM185" s="30"/>
      <c r="BN185" s="30"/>
      <c r="BO185" s="30"/>
      <c r="BP185" s="30"/>
      <c r="BQ185" s="30"/>
      <c r="BR185" s="30"/>
      <c r="BS185" s="30"/>
      <c r="BT185" s="30"/>
      <c r="BU185" s="30"/>
      <c r="BV185" s="30"/>
      <c r="BW185" s="30"/>
      <c r="BX185" s="30"/>
      <c r="BY185" s="30"/>
      <c r="BZ185" s="30"/>
      <c r="CA185" s="30"/>
      <c r="CB185" s="30"/>
      <c r="CC185" s="30"/>
      <c r="CD185" s="30"/>
    </row>
    <row r="186" spans="1:82" x14ac:dyDescent="0.3">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c r="AJ186" s="30"/>
      <c r="AK186" s="30"/>
      <c r="AL186" s="30"/>
      <c r="AM186" s="30"/>
      <c r="AN186" s="30"/>
      <c r="AO186" s="30"/>
      <c r="AP186" s="30"/>
      <c r="AQ186" s="30"/>
      <c r="AR186" s="30"/>
      <c r="AS186" s="30"/>
      <c r="AT186" s="30"/>
      <c r="AU186" s="30"/>
      <c r="AV186" s="30"/>
      <c r="AW186" s="30"/>
      <c r="AX186" s="30"/>
      <c r="AY186" s="30"/>
      <c r="AZ186" s="30"/>
      <c r="BA186" s="30"/>
      <c r="BB186" s="30"/>
      <c r="BC186" s="30"/>
      <c r="BD186" s="30"/>
      <c r="BE186" s="30"/>
      <c r="BF186" s="30"/>
      <c r="BG186" s="30"/>
      <c r="BH186" s="30"/>
      <c r="BI186" s="30"/>
      <c r="BJ186" s="30"/>
      <c r="BK186" s="30"/>
      <c r="BL186" s="30"/>
      <c r="BM186" s="30"/>
      <c r="BN186" s="30"/>
      <c r="BO186" s="30"/>
      <c r="BP186" s="30"/>
      <c r="BQ186" s="30"/>
      <c r="BR186" s="30"/>
      <c r="BS186" s="30"/>
      <c r="BT186" s="30"/>
      <c r="BU186" s="30"/>
      <c r="BV186" s="30"/>
      <c r="BW186" s="30"/>
      <c r="BX186" s="30"/>
      <c r="BY186" s="30"/>
      <c r="BZ186" s="30"/>
      <c r="CA186" s="30"/>
      <c r="CB186" s="30"/>
      <c r="CC186" s="30"/>
      <c r="CD186" s="30"/>
    </row>
    <row r="187" spans="1:82" x14ac:dyDescent="0.3">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c r="AJ187" s="30"/>
      <c r="AK187" s="30"/>
      <c r="AL187" s="30"/>
      <c r="AM187" s="30"/>
      <c r="AN187" s="30"/>
      <c r="AO187" s="30"/>
      <c r="AP187" s="30"/>
      <c r="AQ187" s="30"/>
      <c r="AR187" s="30"/>
      <c r="AS187" s="30"/>
      <c r="AT187" s="30"/>
      <c r="AU187" s="30"/>
      <c r="AV187" s="30"/>
      <c r="AW187" s="30"/>
      <c r="AX187" s="30"/>
      <c r="AY187" s="30"/>
      <c r="AZ187" s="30"/>
      <c r="BA187" s="30"/>
      <c r="BB187" s="30"/>
      <c r="BC187" s="30"/>
      <c r="BD187" s="30"/>
      <c r="BE187" s="30"/>
      <c r="BF187" s="30"/>
      <c r="BG187" s="30"/>
      <c r="BH187" s="30"/>
      <c r="BI187" s="30"/>
      <c r="BJ187" s="30"/>
      <c r="BK187" s="30"/>
      <c r="BL187" s="30"/>
      <c r="BM187" s="30"/>
      <c r="BN187" s="30"/>
      <c r="BO187" s="30"/>
      <c r="BP187" s="30"/>
      <c r="BQ187" s="30"/>
      <c r="BR187" s="30"/>
      <c r="BS187" s="30"/>
      <c r="BT187" s="30"/>
      <c r="BU187" s="30"/>
      <c r="BV187" s="30"/>
      <c r="BW187" s="30"/>
      <c r="BX187" s="30"/>
      <c r="BY187" s="30"/>
      <c r="BZ187" s="30"/>
      <c r="CA187" s="30"/>
      <c r="CB187" s="30"/>
      <c r="CC187" s="30"/>
      <c r="CD187" s="30"/>
    </row>
    <row r="188" spans="1:82" x14ac:dyDescent="0.3">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c r="AM188" s="30"/>
      <c r="AN188" s="30"/>
      <c r="AO188" s="30"/>
      <c r="AP188" s="30"/>
      <c r="AQ188" s="30"/>
      <c r="AR188" s="30"/>
      <c r="AS188" s="30"/>
      <c r="AT188" s="30"/>
      <c r="AU188" s="30"/>
      <c r="AV188" s="30"/>
      <c r="AW188" s="30"/>
      <c r="AX188" s="30"/>
      <c r="AY188" s="30"/>
      <c r="AZ188" s="30"/>
      <c r="BA188" s="30"/>
      <c r="BB188" s="30"/>
      <c r="BC188" s="30"/>
      <c r="BD188" s="30"/>
      <c r="BE188" s="30"/>
      <c r="BF188" s="30"/>
      <c r="BG188" s="30"/>
      <c r="BH188" s="30"/>
      <c r="BI188" s="30"/>
      <c r="BJ188" s="30"/>
      <c r="BK188" s="30"/>
      <c r="BL188" s="30"/>
      <c r="BM188" s="30"/>
      <c r="BN188" s="30"/>
      <c r="BO188" s="30"/>
      <c r="BP188" s="30"/>
      <c r="BQ188" s="30"/>
      <c r="BR188" s="30"/>
      <c r="BS188" s="30"/>
      <c r="BT188" s="30"/>
      <c r="BU188" s="30"/>
      <c r="BV188" s="30"/>
      <c r="BW188" s="30"/>
      <c r="BX188" s="30"/>
      <c r="BY188" s="30"/>
      <c r="BZ188" s="30"/>
      <c r="CA188" s="30"/>
      <c r="CB188" s="30"/>
      <c r="CC188" s="30"/>
      <c r="CD188" s="30"/>
    </row>
    <row r="189" spans="1:82" x14ac:dyDescent="0.3">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c r="AR189" s="30"/>
      <c r="AS189" s="30"/>
      <c r="AT189" s="30"/>
      <c r="AU189" s="30"/>
      <c r="AV189" s="30"/>
      <c r="AW189" s="30"/>
      <c r="AX189" s="30"/>
      <c r="AY189" s="30"/>
      <c r="AZ189" s="30"/>
      <c r="BA189" s="30"/>
      <c r="BB189" s="30"/>
      <c r="BC189" s="30"/>
      <c r="BD189" s="30"/>
      <c r="BE189" s="30"/>
      <c r="BF189" s="30"/>
      <c r="BG189" s="30"/>
      <c r="BH189" s="30"/>
      <c r="BI189" s="30"/>
      <c r="BJ189" s="30"/>
      <c r="BK189" s="30"/>
      <c r="BL189" s="30"/>
      <c r="BM189" s="30"/>
      <c r="BN189" s="30"/>
      <c r="BO189" s="30"/>
      <c r="BP189" s="30"/>
      <c r="BQ189" s="30"/>
      <c r="BR189" s="30"/>
      <c r="BS189" s="30"/>
      <c r="BT189" s="30"/>
      <c r="BU189" s="30"/>
      <c r="BV189" s="30"/>
      <c r="BW189" s="30"/>
      <c r="BX189" s="30"/>
      <c r="BY189" s="30"/>
      <c r="BZ189" s="30"/>
      <c r="CA189" s="30"/>
      <c r="CB189" s="30"/>
      <c r="CC189" s="30"/>
      <c r="CD189" s="30"/>
    </row>
    <row r="190" spans="1:82" x14ac:dyDescent="0.3">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c r="AR190" s="30"/>
      <c r="AS190" s="30"/>
      <c r="AT190" s="30"/>
      <c r="AU190" s="30"/>
      <c r="AV190" s="30"/>
      <c r="AW190" s="30"/>
      <c r="AX190" s="30"/>
      <c r="AY190" s="30"/>
      <c r="AZ190" s="30"/>
      <c r="BA190" s="30"/>
      <c r="BB190" s="30"/>
      <c r="BC190" s="30"/>
      <c r="BD190" s="30"/>
      <c r="BE190" s="30"/>
      <c r="BF190" s="30"/>
      <c r="BG190" s="30"/>
      <c r="BH190" s="30"/>
      <c r="BI190" s="30"/>
      <c r="BJ190" s="30"/>
      <c r="BK190" s="30"/>
      <c r="BL190" s="30"/>
      <c r="BM190" s="30"/>
      <c r="BN190" s="30"/>
      <c r="BO190" s="30"/>
      <c r="BP190" s="30"/>
      <c r="BQ190" s="30"/>
      <c r="BR190" s="30"/>
      <c r="BS190" s="30"/>
      <c r="BT190" s="30"/>
      <c r="BU190" s="30"/>
      <c r="BV190" s="30"/>
      <c r="BW190" s="30"/>
      <c r="BX190" s="30"/>
      <c r="BY190" s="30"/>
      <c r="BZ190" s="30"/>
      <c r="CA190" s="30"/>
      <c r="CB190" s="30"/>
      <c r="CC190" s="30"/>
      <c r="CD190" s="30"/>
    </row>
    <row r="191" spans="1:82" x14ac:dyDescent="0.3">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c r="AK191" s="30"/>
      <c r="AL191" s="30"/>
      <c r="AM191" s="30"/>
      <c r="AN191" s="30"/>
      <c r="AO191" s="30"/>
      <c r="AP191" s="30"/>
      <c r="AQ191" s="30"/>
      <c r="AR191" s="30"/>
      <c r="AS191" s="30"/>
      <c r="AT191" s="30"/>
      <c r="AU191" s="30"/>
      <c r="AV191" s="30"/>
      <c r="AW191" s="30"/>
      <c r="AX191" s="30"/>
      <c r="AY191" s="30"/>
      <c r="AZ191" s="30"/>
      <c r="BA191" s="30"/>
      <c r="BB191" s="30"/>
      <c r="BC191" s="30"/>
      <c r="BD191" s="30"/>
      <c r="BE191" s="30"/>
      <c r="BF191" s="30"/>
      <c r="BG191" s="30"/>
      <c r="BH191" s="30"/>
      <c r="BI191" s="30"/>
      <c r="BJ191" s="30"/>
      <c r="BK191" s="30"/>
      <c r="BL191" s="30"/>
      <c r="BM191" s="30"/>
      <c r="BN191" s="30"/>
      <c r="BO191" s="30"/>
      <c r="BP191" s="30"/>
      <c r="BQ191" s="30"/>
      <c r="BR191" s="30"/>
      <c r="BS191" s="30"/>
      <c r="BT191" s="30"/>
      <c r="BU191" s="30"/>
      <c r="BV191" s="30"/>
      <c r="BW191" s="30"/>
      <c r="BX191" s="30"/>
      <c r="BY191" s="30"/>
      <c r="BZ191" s="30"/>
      <c r="CA191" s="30"/>
      <c r="CB191" s="30"/>
      <c r="CC191" s="30"/>
      <c r="CD191" s="30"/>
    </row>
    <row r="192" spans="1:82" x14ac:dyDescent="0.3">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c r="AJ192" s="30"/>
      <c r="AK192" s="30"/>
      <c r="AL192" s="30"/>
      <c r="AM192" s="30"/>
      <c r="AN192" s="30"/>
      <c r="AO192" s="30"/>
      <c r="AP192" s="30"/>
      <c r="AQ192" s="30"/>
      <c r="AR192" s="30"/>
      <c r="AS192" s="30"/>
      <c r="AT192" s="30"/>
      <c r="AU192" s="30"/>
      <c r="AV192" s="30"/>
      <c r="AW192" s="30"/>
      <c r="AX192" s="30"/>
      <c r="AY192" s="30"/>
      <c r="AZ192" s="30"/>
      <c r="BA192" s="30"/>
      <c r="BB192" s="30"/>
      <c r="BC192" s="30"/>
      <c r="BD192" s="30"/>
      <c r="BE192" s="30"/>
      <c r="BF192" s="30"/>
      <c r="BG192" s="30"/>
      <c r="BH192" s="30"/>
      <c r="BI192" s="30"/>
      <c r="BJ192" s="30"/>
      <c r="BK192" s="30"/>
      <c r="BL192" s="30"/>
      <c r="BM192" s="30"/>
      <c r="BN192" s="30"/>
      <c r="BO192" s="30"/>
      <c r="BP192" s="30"/>
      <c r="BQ192" s="30"/>
      <c r="BR192" s="30"/>
      <c r="BS192" s="30"/>
      <c r="BT192" s="30"/>
      <c r="BU192" s="30"/>
      <c r="BV192" s="30"/>
      <c r="BW192" s="30"/>
      <c r="BX192" s="30"/>
      <c r="BY192" s="30"/>
      <c r="BZ192" s="30"/>
      <c r="CA192" s="30"/>
      <c r="CB192" s="30"/>
      <c r="CC192" s="30"/>
      <c r="CD192" s="30"/>
    </row>
    <row r="193" spans="1:82" x14ac:dyDescent="0.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c r="AJ193" s="30"/>
      <c r="AK193" s="30"/>
      <c r="AL193" s="30"/>
      <c r="AM193" s="30"/>
      <c r="AN193" s="30"/>
      <c r="AO193" s="30"/>
      <c r="AP193" s="30"/>
      <c r="AQ193" s="30"/>
      <c r="AR193" s="30"/>
      <c r="AS193" s="30"/>
      <c r="AT193" s="30"/>
      <c r="AU193" s="30"/>
      <c r="AV193" s="30"/>
      <c r="AW193" s="30"/>
      <c r="AX193" s="30"/>
      <c r="AY193" s="30"/>
      <c r="AZ193" s="30"/>
      <c r="BA193" s="30"/>
      <c r="BB193" s="30"/>
      <c r="BC193" s="30"/>
      <c r="BD193" s="30"/>
      <c r="BE193" s="30"/>
      <c r="BF193" s="30"/>
      <c r="BG193" s="30"/>
      <c r="BH193" s="30"/>
      <c r="BI193" s="30"/>
      <c r="BJ193" s="30"/>
      <c r="BK193" s="30"/>
      <c r="BL193" s="30"/>
      <c r="BM193" s="30"/>
      <c r="BN193" s="30"/>
      <c r="BO193" s="30"/>
      <c r="BP193" s="30"/>
      <c r="BQ193" s="30"/>
      <c r="BR193" s="30"/>
      <c r="BS193" s="30"/>
      <c r="BT193" s="30"/>
      <c r="BU193" s="30"/>
      <c r="BV193" s="30"/>
      <c r="BW193" s="30"/>
      <c r="BX193" s="30"/>
      <c r="BY193" s="30"/>
      <c r="BZ193" s="30"/>
      <c r="CA193" s="30"/>
      <c r="CB193" s="30"/>
      <c r="CC193" s="30"/>
      <c r="CD193" s="30"/>
    </row>
    <row r="194" spans="1:82" x14ac:dyDescent="0.3">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30"/>
      <c r="AL194" s="30"/>
      <c r="AM194" s="30"/>
      <c r="AN194" s="30"/>
      <c r="AO194" s="30"/>
      <c r="AP194" s="30"/>
      <c r="AQ194" s="30"/>
      <c r="AR194" s="30"/>
      <c r="AS194" s="30"/>
      <c r="AT194" s="30"/>
      <c r="AU194" s="30"/>
      <c r="AV194" s="30"/>
      <c r="AW194" s="30"/>
      <c r="AX194" s="30"/>
      <c r="AY194" s="30"/>
      <c r="AZ194" s="30"/>
      <c r="BA194" s="30"/>
      <c r="BB194" s="30"/>
      <c r="BC194" s="30"/>
      <c r="BD194" s="30"/>
      <c r="BE194" s="30"/>
      <c r="BF194" s="30"/>
      <c r="BG194" s="30"/>
      <c r="BH194" s="30"/>
      <c r="BI194" s="30"/>
      <c r="BJ194" s="30"/>
      <c r="BK194" s="30"/>
      <c r="BL194" s="30"/>
      <c r="BM194" s="30"/>
      <c r="BN194" s="30"/>
      <c r="BO194" s="30"/>
      <c r="BP194" s="30"/>
      <c r="BQ194" s="30"/>
      <c r="BR194" s="30"/>
      <c r="BS194" s="30"/>
      <c r="BT194" s="30"/>
      <c r="BU194" s="30"/>
      <c r="BV194" s="30"/>
      <c r="BW194" s="30"/>
      <c r="BX194" s="30"/>
      <c r="BY194" s="30"/>
      <c r="BZ194" s="30"/>
      <c r="CA194" s="30"/>
      <c r="CB194" s="30"/>
      <c r="CC194" s="30"/>
      <c r="CD194" s="30"/>
    </row>
    <row r="195" spans="1:82" x14ac:dyDescent="0.3">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c r="AR195" s="30"/>
      <c r="AS195" s="30"/>
      <c r="AT195" s="30"/>
      <c r="AU195" s="30"/>
      <c r="AV195" s="30"/>
      <c r="AW195" s="30"/>
      <c r="AX195" s="30"/>
      <c r="AY195" s="30"/>
      <c r="AZ195" s="30"/>
      <c r="BA195" s="30"/>
      <c r="BB195" s="30"/>
      <c r="BC195" s="30"/>
      <c r="BD195" s="30"/>
      <c r="BE195" s="30"/>
      <c r="BF195" s="30"/>
      <c r="BG195" s="30"/>
      <c r="BH195" s="30"/>
      <c r="BI195" s="30"/>
      <c r="BJ195" s="30"/>
      <c r="BK195" s="30"/>
      <c r="BL195" s="30"/>
      <c r="BM195" s="30"/>
      <c r="BN195" s="30"/>
      <c r="BO195" s="30"/>
      <c r="BP195" s="30"/>
      <c r="BQ195" s="30"/>
      <c r="BR195" s="30"/>
      <c r="BS195" s="30"/>
      <c r="BT195" s="30"/>
      <c r="BU195" s="30"/>
      <c r="BV195" s="30"/>
      <c r="BW195" s="30"/>
      <c r="BX195" s="30"/>
      <c r="BY195" s="30"/>
      <c r="BZ195" s="30"/>
      <c r="CA195" s="30"/>
      <c r="CB195" s="30"/>
      <c r="CC195" s="30"/>
      <c r="CD195" s="30"/>
    </row>
    <row r="196" spans="1:82" x14ac:dyDescent="0.3">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c r="AR196" s="30"/>
      <c r="AS196" s="30"/>
      <c r="AT196" s="30"/>
      <c r="AU196" s="30"/>
      <c r="AV196" s="30"/>
      <c r="AW196" s="30"/>
      <c r="AX196" s="30"/>
      <c r="AY196" s="30"/>
      <c r="AZ196" s="30"/>
      <c r="BA196" s="30"/>
      <c r="BB196" s="30"/>
      <c r="BC196" s="30"/>
      <c r="BD196" s="30"/>
      <c r="BE196" s="30"/>
      <c r="BF196" s="30"/>
      <c r="BG196" s="30"/>
      <c r="BH196" s="30"/>
      <c r="BI196" s="30"/>
      <c r="BJ196" s="30"/>
      <c r="BK196" s="30"/>
      <c r="BL196" s="30"/>
      <c r="BM196" s="30"/>
      <c r="BN196" s="30"/>
      <c r="BO196" s="30"/>
      <c r="BP196" s="30"/>
      <c r="BQ196" s="30"/>
      <c r="BR196" s="30"/>
      <c r="BS196" s="30"/>
      <c r="BT196" s="30"/>
      <c r="BU196" s="30"/>
      <c r="BV196" s="30"/>
      <c r="BW196" s="30"/>
      <c r="BX196" s="30"/>
      <c r="BY196" s="30"/>
      <c r="BZ196" s="30"/>
      <c r="CA196" s="30"/>
      <c r="CB196" s="30"/>
      <c r="CC196" s="30"/>
      <c r="CD196" s="30"/>
    </row>
    <row r="197" spans="1:82" x14ac:dyDescent="0.3">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0"/>
      <c r="AK197" s="30"/>
      <c r="AL197" s="30"/>
      <c r="AM197" s="30"/>
      <c r="AN197" s="30"/>
      <c r="AO197" s="30"/>
      <c r="AP197" s="30"/>
      <c r="AQ197" s="30"/>
      <c r="AR197" s="30"/>
      <c r="AS197" s="30"/>
      <c r="AT197" s="30"/>
      <c r="AU197" s="30"/>
      <c r="AV197" s="30"/>
      <c r="AW197" s="30"/>
      <c r="AX197" s="30"/>
      <c r="AY197" s="30"/>
      <c r="AZ197" s="30"/>
      <c r="BA197" s="30"/>
      <c r="BB197" s="30"/>
      <c r="BC197" s="30"/>
      <c r="BD197" s="30"/>
      <c r="BE197" s="30"/>
      <c r="BF197" s="30"/>
      <c r="BG197" s="30"/>
      <c r="BH197" s="30"/>
      <c r="BI197" s="30"/>
      <c r="BJ197" s="30"/>
      <c r="BK197" s="30"/>
      <c r="BL197" s="30"/>
      <c r="BM197" s="30"/>
      <c r="BN197" s="30"/>
      <c r="BO197" s="30"/>
      <c r="BP197" s="30"/>
      <c r="BQ197" s="30"/>
      <c r="BR197" s="30"/>
      <c r="BS197" s="30"/>
      <c r="BT197" s="30"/>
      <c r="BU197" s="30"/>
      <c r="BV197" s="30"/>
      <c r="BW197" s="30"/>
      <c r="BX197" s="30"/>
      <c r="BY197" s="30"/>
      <c r="BZ197" s="30"/>
      <c r="CA197" s="30"/>
      <c r="CB197" s="30"/>
      <c r="CC197" s="30"/>
      <c r="CD197" s="30"/>
    </row>
    <row r="198" spans="1:82" x14ac:dyDescent="0.3">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c r="AJ198" s="30"/>
      <c r="AK198" s="30"/>
      <c r="AL198" s="30"/>
      <c r="AM198" s="30"/>
      <c r="AN198" s="30"/>
      <c r="AO198" s="30"/>
      <c r="AP198" s="30"/>
      <c r="AQ198" s="30"/>
      <c r="AR198" s="30"/>
      <c r="AS198" s="30"/>
      <c r="AT198" s="30"/>
      <c r="AU198" s="30"/>
      <c r="AV198" s="30"/>
      <c r="AW198" s="30"/>
      <c r="AX198" s="30"/>
      <c r="AY198" s="30"/>
      <c r="AZ198" s="30"/>
      <c r="BA198" s="30"/>
      <c r="BB198" s="30"/>
      <c r="BC198" s="30"/>
      <c r="BD198" s="30"/>
      <c r="BE198" s="30"/>
      <c r="BF198" s="30"/>
      <c r="BG198" s="30"/>
      <c r="BH198" s="30"/>
      <c r="BI198" s="30"/>
      <c r="BJ198" s="30"/>
      <c r="BK198" s="30"/>
      <c r="BL198" s="30"/>
      <c r="BM198" s="30"/>
      <c r="BN198" s="30"/>
      <c r="BO198" s="30"/>
      <c r="BP198" s="30"/>
      <c r="BQ198" s="30"/>
      <c r="BR198" s="30"/>
      <c r="BS198" s="30"/>
      <c r="BT198" s="30"/>
      <c r="BU198" s="30"/>
      <c r="BV198" s="30"/>
      <c r="BW198" s="30"/>
      <c r="BX198" s="30"/>
      <c r="BY198" s="30"/>
      <c r="BZ198" s="30"/>
      <c r="CA198" s="30"/>
      <c r="CB198" s="30"/>
      <c r="CC198" s="30"/>
      <c r="CD198" s="30"/>
    </row>
    <row r="199" spans="1:82" x14ac:dyDescent="0.3">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30"/>
      <c r="AL199" s="30"/>
      <c r="AM199" s="30"/>
      <c r="AN199" s="30"/>
      <c r="AO199" s="30"/>
      <c r="AP199" s="30"/>
      <c r="AQ199" s="30"/>
      <c r="AR199" s="30"/>
      <c r="AS199" s="30"/>
      <c r="AT199" s="30"/>
      <c r="AU199" s="30"/>
      <c r="AV199" s="30"/>
      <c r="AW199" s="30"/>
      <c r="AX199" s="30"/>
      <c r="AY199" s="30"/>
      <c r="AZ199" s="30"/>
      <c r="BA199" s="30"/>
      <c r="BB199" s="30"/>
      <c r="BC199" s="30"/>
      <c r="BD199" s="30"/>
      <c r="BE199" s="30"/>
      <c r="BF199" s="30"/>
      <c r="BG199" s="30"/>
      <c r="BH199" s="30"/>
      <c r="BI199" s="30"/>
      <c r="BJ199" s="30"/>
      <c r="BK199" s="30"/>
      <c r="BL199" s="30"/>
      <c r="BM199" s="30"/>
      <c r="BN199" s="30"/>
      <c r="BO199" s="30"/>
      <c r="BP199" s="30"/>
      <c r="BQ199" s="30"/>
      <c r="BR199" s="30"/>
      <c r="BS199" s="30"/>
      <c r="BT199" s="30"/>
      <c r="BU199" s="30"/>
      <c r="BV199" s="30"/>
      <c r="BW199" s="30"/>
      <c r="BX199" s="30"/>
      <c r="BY199" s="30"/>
      <c r="BZ199" s="30"/>
      <c r="CA199" s="30"/>
      <c r="CB199" s="30"/>
      <c r="CC199" s="30"/>
      <c r="CD199" s="30"/>
    </row>
    <row r="200" spans="1:82" x14ac:dyDescent="0.3">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30"/>
      <c r="AL200" s="30"/>
      <c r="AM200" s="30"/>
      <c r="AN200" s="30"/>
      <c r="AO200" s="30"/>
      <c r="AP200" s="30"/>
      <c r="AQ200" s="30"/>
      <c r="AR200" s="30"/>
      <c r="AS200" s="30"/>
      <c r="AT200" s="30"/>
      <c r="AU200" s="30"/>
      <c r="AV200" s="30"/>
      <c r="AW200" s="30"/>
      <c r="AX200" s="30"/>
      <c r="AY200" s="30"/>
      <c r="AZ200" s="30"/>
      <c r="BA200" s="30"/>
      <c r="BB200" s="30"/>
      <c r="BC200" s="30"/>
      <c r="BD200" s="30"/>
      <c r="BE200" s="30"/>
      <c r="BF200" s="30"/>
      <c r="BG200" s="30"/>
      <c r="BH200" s="30"/>
      <c r="BI200" s="30"/>
      <c r="BJ200" s="30"/>
      <c r="BK200" s="30"/>
      <c r="BL200" s="30"/>
      <c r="BM200" s="30"/>
      <c r="BN200" s="30"/>
      <c r="BO200" s="30"/>
      <c r="BP200" s="30"/>
      <c r="BQ200" s="30"/>
      <c r="BR200" s="30"/>
      <c r="BS200" s="30"/>
      <c r="BT200" s="30"/>
      <c r="BU200" s="30"/>
      <c r="BV200" s="30"/>
      <c r="BW200" s="30"/>
      <c r="BX200" s="30"/>
      <c r="BY200" s="30"/>
      <c r="BZ200" s="30"/>
      <c r="CA200" s="30"/>
      <c r="CB200" s="30"/>
      <c r="CC200" s="30"/>
      <c r="CD200" s="30"/>
    </row>
    <row r="201" spans="1:82" x14ac:dyDescent="0.3">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c r="AN201" s="30"/>
      <c r="AO201" s="30"/>
      <c r="AP201" s="30"/>
      <c r="AQ201" s="30"/>
      <c r="AR201" s="30"/>
      <c r="AS201" s="30"/>
      <c r="AT201" s="30"/>
      <c r="AU201" s="30"/>
      <c r="AV201" s="30"/>
      <c r="AW201" s="30"/>
      <c r="AX201" s="30"/>
      <c r="AY201" s="30"/>
      <c r="AZ201" s="30"/>
      <c r="BA201" s="30"/>
      <c r="BB201" s="30"/>
      <c r="BC201" s="30"/>
      <c r="BD201" s="30"/>
      <c r="BE201" s="30"/>
      <c r="BF201" s="30"/>
      <c r="BG201" s="30"/>
      <c r="BH201" s="30"/>
      <c r="BI201" s="30"/>
      <c r="BJ201" s="30"/>
      <c r="BK201" s="30"/>
      <c r="BL201" s="30"/>
      <c r="BM201" s="30"/>
      <c r="BN201" s="30"/>
      <c r="BO201" s="30"/>
      <c r="BP201" s="30"/>
      <c r="BQ201" s="30"/>
      <c r="BR201" s="30"/>
      <c r="BS201" s="30"/>
      <c r="BT201" s="30"/>
      <c r="BU201" s="30"/>
      <c r="BV201" s="30"/>
      <c r="BW201" s="30"/>
      <c r="BX201" s="30"/>
      <c r="BY201" s="30"/>
      <c r="BZ201" s="30"/>
      <c r="CA201" s="30"/>
      <c r="CB201" s="30"/>
      <c r="CC201" s="30"/>
      <c r="CD201" s="30"/>
    </row>
    <row r="202" spans="1:82" x14ac:dyDescent="0.3">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c r="AJ202" s="30"/>
      <c r="AK202" s="30"/>
      <c r="AL202" s="30"/>
      <c r="AM202" s="30"/>
      <c r="AN202" s="30"/>
      <c r="AO202" s="30"/>
      <c r="AP202" s="30"/>
      <c r="AQ202" s="30"/>
      <c r="AR202" s="30"/>
      <c r="AS202" s="30"/>
      <c r="AT202" s="30"/>
      <c r="AU202" s="30"/>
      <c r="AV202" s="30"/>
      <c r="AW202" s="30"/>
      <c r="AX202" s="30"/>
      <c r="AY202" s="30"/>
      <c r="AZ202" s="30"/>
      <c r="BA202" s="30"/>
      <c r="BB202" s="30"/>
      <c r="BC202" s="30"/>
      <c r="BD202" s="30"/>
      <c r="BE202" s="30"/>
      <c r="BF202" s="30"/>
      <c r="BG202" s="30"/>
      <c r="BH202" s="30"/>
      <c r="BI202" s="30"/>
      <c r="BJ202" s="30"/>
      <c r="BK202" s="30"/>
      <c r="BL202" s="30"/>
      <c r="BM202" s="30"/>
      <c r="BN202" s="30"/>
      <c r="BO202" s="30"/>
      <c r="BP202" s="30"/>
      <c r="BQ202" s="30"/>
      <c r="BR202" s="30"/>
      <c r="BS202" s="30"/>
      <c r="BT202" s="30"/>
      <c r="BU202" s="30"/>
      <c r="BV202" s="30"/>
      <c r="BW202" s="30"/>
      <c r="BX202" s="30"/>
      <c r="BY202" s="30"/>
      <c r="BZ202" s="30"/>
      <c r="CA202" s="30"/>
      <c r="CB202" s="30"/>
      <c r="CC202" s="30"/>
      <c r="CD202" s="30"/>
    </row>
    <row r="203" spans="1:82" x14ac:dyDescent="0.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0"/>
      <c r="AR203" s="30"/>
      <c r="AS203" s="30"/>
      <c r="AT203" s="30"/>
      <c r="AU203" s="30"/>
      <c r="AV203" s="30"/>
      <c r="AW203" s="30"/>
      <c r="AX203" s="30"/>
      <c r="AY203" s="30"/>
      <c r="AZ203" s="30"/>
      <c r="BA203" s="30"/>
      <c r="BB203" s="30"/>
      <c r="BC203" s="30"/>
      <c r="BD203" s="30"/>
      <c r="BE203" s="30"/>
      <c r="BF203" s="30"/>
      <c r="BG203" s="30"/>
      <c r="BH203" s="30"/>
      <c r="BI203" s="30"/>
      <c r="BJ203" s="30"/>
      <c r="BK203" s="30"/>
      <c r="BL203" s="30"/>
      <c r="BM203" s="30"/>
      <c r="BN203" s="30"/>
      <c r="BO203" s="30"/>
      <c r="BP203" s="30"/>
      <c r="BQ203" s="30"/>
      <c r="BR203" s="30"/>
      <c r="BS203" s="30"/>
      <c r="BT203" s="30"/>
      <c r="BU203" s="30"/>
      <c r="BV203" s="30"/>
      <c r="BW203" s="30"/>
      <c r="BX203" s="30"/>
      <c r="BY203" s="30"/>
      <c r="BZ203" s="30"/>
      <c r="CA203" s="30"/>
      <c r="CB203" s="30"/>
      <c r="CC203" s="30"/>
      <c r="CD203" s="30"/>
    </row>
    <row r="204" spans="1:82" x14ac:dyDescent="0.3">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c r="AK204" s="30"/>
      <c r="AL204" s="30"/>
      <c r="AM204" s="30"/>
      <c r="AN204" s="30"/>
      <c r="AO204" s="30"/>
      <c r="AP204" s="30"/>
      <c r="AQ204" s="30"/>
      <c r="AR204" s="30"/>
      <c r="AS204" s="30"/>
      <c r="AT204" s="30"/>
      <c r="AU204" s="30"/>
      <c r="AV204" s="30"/>
      <c r="AW204" s="30"/>
      <c r="AX204" s="30"/>
      <c r="AY204" s="30"/>
      <c r="AZ204" s="30"/>
      <c r="BA204" s="30"/>
      <c r="BB204" s="30"/>
      <c r="BC204" s="30"/>
      <c r="BD204" s="30"/>
      <c r="BE204" s="30"/>
      <c r="BF204" s="30"/>
      <c r="BG204" s="30"/>
      <c r="BH204" s="30"/>
      <c r="BI204" s="30"/>
      <c r="BJ204" s="30"/>
      <c r="BK204" s="30"/>
      <c r="BL204" s="30"/>
      <c r="BM204" s="30"/>
      <c r="BN204" s="30"/>
      <c r="BO204" s="30"/>
      <c r="BP204" s="30"/>
      <c r="BQ204" s="30"/>
      <c r="BR204" s="30"/>
      <c r="BS204" s="30"/>
      <c r="BT204" s="30"/>
      <c r="BU204" s="30"/>
      <c r="BV204" s="30"/>
      <c r="BW204" s="30"/>
      <c r="BX204" s="30"/>
      <c r="BY204" s="30"/>
      <c r="BZ204" s="30"/>
      <c r="CA204" s="30"/>
      <c r="CB204" s="30"/>
      <c r="CC204" s="30"/>
      <c r="CD204" s="30"/>
    </row>
    <row r="205" spans="1:82" x14ac:dyDescent="0.3">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c r="AK205" s="30"/>
      <c r="AL205" s="30"/>
      <c r="AM205" s="30"/>
      <c r="AN205" s="30"/>
      <c r="AO205" s="30"/>
      <c r="AP205" s="30"/>
      <c r="AQ205" s="30"/>
      <c r="AR205" s="30"/>
      <c r="AS205" s="30"/>
      <c r="AT205" s="30"/>
      <c r="AU205" s="30"/>
      <c r="AV205" s="30"/>
      <c r="AW205" s="30"/>
      <c r="AX205" s="30"/>
      <c r="AY205" s="30"/>
      <c r="AZ205" s="30"/>
      <c r="BA205" s="30"/>
      <c r="BB205" s="30"/>
      <c r="BC205" s="30"/>
      <c r="BD205" s="30"/>
      <c r="BE205" s="30"/>
      <c r="BF205" s="30"/>
      <c r="BG205" s="30"/>
      <c r="BH205" s="30"/>
      <c r="BI205" s="30"/>
      <c r="BJ205" s="30"/>
      <c r="BK205" s="30"/>
      <c r="BL205" s="30"/>
      <c r="BM205" s="30"/>
      <c r="BN205" s="30"/>
      <c r="BO205" s="30"/>
      <c r="BP205" s="30"/>
      <c r="BQ205" s="30"/>
      <c r="BR205" s="30"/>
      <c r="BS205" s="30"/>
      <c r="BT205" s="30"/>
      <c r="BU205" s="30"/>
      <c r="BV205" s="30"/>
      <c r="BW205" s="30"/>
      <c r="BX205" s="30"/>
      <c r="BY205" s="30"/>
      <c r="BZ205" s="30"/>
      <c r="CA205" s="30"/>
      <c r="CB205" s="30"/>
      <c r="CC205" s="30"/>
      <c r="CD205" s="30"/>
    </row>
    <row r="206" spans="1:82" x14ac:dyDescent="0.3">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c r="AK206" s="30"/>
      <c r="AL206" s="30"/>
      <c r="AM206" s="30"/>
      <c r="AN206" s="30"/>
      <c r="AO206" s="30"/>
      <c r="AP206" s="30"/>
      <c r="AQ206" s="30"/>
      <c r="AR206" s="30"/>
      <c r="AS206" s="30"/>
      <c r="AT206" s="30"/>
      <c r="AU206" s="30"/>
      <c r="AV206" s="30"/>
      <c r="AW206" s="30"/>
      <c r="AX206" s="30"/>
      <c r="AY206" s="30"/>
      <c r="AZ206" s="30"/>
      <c r="BA206" s="30"/>
      <c r="BB206" s="30"/>
      <c r="BC206" s="30"/>
      <c r="BD206" s="30"/>
      <c r="BE206" s="30"/>
      <c r="BF206" s="30"/>
      <c r="BG206" s="30"/>
      <c r="BH206" s="30"/>
      <c r="BI206" s="30"/>
      <c r="BJ206" s="30"/>
      <c r="BK206" s="30"/>
      <c r="BL206" s="30"/>
      <c r="BM206" s="30"/>
      <c r="BN206" s="30"/>
      <c r="BO206" s="30"/>
      <c r="BP206" s="30"/>
      <c r="BQ206" s="30"/>
      <c r="BR206" s="30"/>
      <c r="BS206" s="30"/>
      <c r="BT206" s="30"/>
      <c r="BU206" s="30"/>
      <c r="BV206" s="30"/>
      <c r="BW206" s="30"/>
      <c r="BX206" s="30"/>
      <c r="BY206" s="30"/>
      <c r="BZ206" s="30"/>
      <c r="CA206" s="30"/>
      <c r="CB206" s="30"/>
      <c r="CC206" s="30"/>
      <c r="CD206" s="30"/>
    </row>
    <row r="207" spans="1:82" x14ac:dyDescent="0.3">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c r="AR207" s="30"/>
      <c r="AS207" s="30"/>
      <c r="AT207" s="30"/>
      <c r="AU207" s="30"/>
      <c r="AV207" s="30"/>
      <c r="AW207" s="30"/>
      <c r="AX207" s="30"/>
      <c r="AY207" s="30"/>
      <c r="AZ207" s="30"/>
      <c r="BA207" s="30"/>
      <c r="BB207" s="30"/>
      <c r="BC207" s="30"/>
      <c r="BD207" s="30"/>
      <c r="BE207" s="30"/>
      <c r="BF207" s="30"/>
      <c r="BG207" s="30"/>
      <c r="BH207" s="30"/>
      <c r="BI207" s="30"/>
      <c r="BJ207" s="30"/>
      <c r="BK207" s="30"/>
      <c r="BL207" s="30"/>
      <c r="BM207" s="30"/>
      <c r="BN207" s="30"/>
      <c r="BO207" s="30"/>
      <c r="BP207" s="30"/>
      <c r="BQ207" s="30"/>
      <c r="BR207" s="30"/>
      <c r="BS207" s="30"/>
      <c r="BT207" s="30"/>
      <c r="BU207" s="30"/>
      <c r="BV207" s="30"/>
      <c r="BW207" s="30"/>
      <c r="BX207" s="30"/>
      <c r="BY207" s="30"/>
      <c r="BZ207" s="30"/>
      <c r="CA207" s="30"/>
      <c r="CB207" s="30"/>
      <c r="CC207" s="30"/>
      <c r="CD207" s="30"/>
    </row>
    <row r="208" spans="1:82" x14ac:dyDescent="0.3">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0"/>
      <c r="AJ208" s="30"/>
      <c r="AK208" s="30"/>
      <c r="AL208" s="30"/>
      <c r="AM208" s="30"/>
      <c r="AN208" s="30"/>
      <c r="AO208" s="30"/>
      <c r="AP208" s="30"/>
      <c r="AQ208" s="30"/>
      <c r="AR208" s="30"/>
      <c r="AS208" s="30"/>
      <c r="AT208" s="30"/>
      <c r="AU208" s="30"/>
      <c r="AV208" s="30"/>
      <c r="AW208" s="30"/>
      <c r="AX208" s="30"/>
      <c r="AY208" s="30"/>
      <c r="AZ208" s="30"/>
      <c r="BA208" s="30"/>
      <c r="BB208" s="30"/>
      <c r="BC208" s="30"/>
      <c r="BD208" s="30"/>
      <c r="BE208" s="30"/>
      <c r="BF208" s="30"/>
      <c r="BG208" s="30"/>
      <c r="BH208" s="30"/>
      <c r="BI208" s="30"/>
      <c r="BJ208" s="30"/>
      <c r="BK208" s="30"/>
      <c r="BL208" s="30"/>
      <c r="BM208" s="30"/>
      <c r="BN208" s="30"/>
      <c r="BO208" s="30"/>
      <c r="BP208" s="30"/>
      <c r="BQ208" s="30"/>
      <c r="BR208" s="30"/>
      <c r="BS208" s="30"/>
      <c r="BT208" s="30"/>
      <c r="BU208" s="30"/>
      <c r="BV208" s="30"/>
      <c r="BW208" s="30"/>
      <c r="BX208" s="30"/>
      <c r="BY208" s="30"/>
      <c r="BZ208" s="30"/>
      <c r="CA208" s="30"/>
      <c r="CB208" s="30"/>
      <c r="CC208" s="30"/>
      <c r="CD208" s="30"/>
    </row>
    <row r="209" spans="1:82" x14ac:dyDescent="0.3">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0"/>
      <c r="AK209" s="30"/>
      <c r="AL209" s="30"/>
      <c r="AM209" s="30"/>
      <c r="AN209" s="30"/>
      <c r="AO209" s="30"/>
      <c r="AP209" s="30"/>
      <c r="AQ209" s="30"/>
      <c r="AR209" s="30"/>
      <c r="AS209" s="30"/>
      <c r="AT209" s="30"/>
      <c r="AU209" s="30"/>
      <c r="AV209" s="30"/>
      <c r="AW209" s="30"/>
      <c r="AX209" s="30"/>
      <c r="AY209" s="30"/>
      <c r="AZ209" s="30"/>
      <c r="BA209" s="30"/>
      <c r="BB209" s="30"/>
      <c r="BC209" s="30"/>
      <c r="BD209" s="30"/>
      <c r="BE209" s="30"/>
      <c r="BF209" s="30"/>
      <c r="BG209" s="30"/>
      <c r="BH209" s="30"/>
      <c r="BI209" s="30"/>
      <c r="BJ209" s="30"/>
      <c r="BK209" s="30"/>
      <c r="BL209" s="30"/>
      <c r="BM209" s="30"/>
      <c r="BN209" s="30"/>
      <c r="BO209" s="30"/>
      <c r="BP209" s="30"/>
      <c r="BQ209" s="30"/>
      <c r="BR209" s="30"/>
      <c r="BS209" s="30"/>
      <c r="BT209" s="30"/>
      <c r="BU209" s="30"/>
      <c r="BV209" s="30"/>
      <c r="BW209" s="30"/>
      <c r="BX209" s="30"/>
      <c r="BY209" s="30"/>
      <c r="BZ209" s="30"/>
      <c r="CA209" s="30"/>
      <c r="CB209" s="30"/>
      <c r="CC209" s="30"/>
      <c r="CD209" s="30"/>
    </row>
    <row r="210" spans="1:82" x14ac:dyDescent="0.3">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30"/>
      <c r="AL210" s="30"/>
      <c r="AM210" s="30"/>
      <c r="AN210" s="30"/>
      <c r="AO210" s="30"/>
      <c r="AP210" s="30"/>
      <c r="AQ210" s="30"/>
      <c r="AR210" s="30"/>
      <c r="AS210" s="30"/>
      <c r="AT210" s="30"/>
      <c r="AU210" s="30"/>
      <c r="AV210" s="30"/>
      <c r="AW210" s="30"/>
      <c r="AX210" s="30"/>
      <c r="AY210" s="30"/>
      <c r="AZ210" s="30"/>
      <c r="BA210" s="30"/>
      <c r="BB210" s="30"/>
      <c r="BC210" s="30"/>
      <c r="BD210" s="30"/>
      <c r="BE210" s="30"/>
      <c r="BF210" s="30"/>
      <c r="BG210" s="30"/>
      <c r="BH210" s="30"/>
      <c r="BI210" s="30"/>
      <c r="BJ210" s="30"/>
      <c r="BK210" s="30"/>
      <c r="BL210" s="30"/>
      <c r="BM210" s="30"/>
      <c r="BN210" s="30"/>
      <c r="BO210" s="30"/>
      <c r="BP210" s="30"/>
      <c r="BQ210" s="30"/>
      <c r="BR210" s="30"/>
      <c r="BS210" s="30"/>
      <c r="BT210" s="30"/>
      <c r="BU210" s="30"/>
      <c r="BV210" s="30"/>
      <c r="BW210" s="30"/>
      <c r="BX210" s="30"/>
      <c r="BY210" s="30"/>
      <c r="BZ210" s="30"/>
      <c r="CA210" s="30"/>
      <c r="CB210" s="30"/>
      <c r="CC210" s="30"/>
      <c r="CD210" s="30"/>
    </row>
    <row r="211" spans="1:82" x14ac:dyDescent="0.3">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c r="AN211" s="30"/>
      <c r="AO211" s="30"/>
      <c r="AP211" s="30"/>
      <c r="AQ211" s="30"/>
      <c r="AR211" s="30"/>
      <c r="AS211" s="30"/>
      <c r="AT211" s="30"/>
      <c r="AU211" s="30"/>
      <c r="AV211" s="30"/>
      <c r="AW211" s="30"/>
      <c r="AX211" s="30"/>
      <c r="AY211" s="30"/>
      <c r="AZ211" s="30"/>
      <c r="BA211" s="30"/>
      <c r="BB211" s="30"/>
      <c r="BC211" s="30"/>
      <c r="BD211" s="30"/>
      <c r="BE211" s="30"/>
      <c r="BF211" s="30"/>
      <c r="BG211" s="30"/>
      <c r="BH211" s="30"/>
      <c r="BI211" s="30"/>
      <c r="BJ211" s="30"/>
      <c r="BK211" s="30"/>
      <c r="BL211" s="30"/>
      <c r="BM211" s="30"/>
      <c r="BN211" s="30"/>
      <c r="BO211" s="30"/>
      <c r="BP211" s="30"/>
      <c r="BQ211" s="30"/>
      <c r="BR211" s="30"/>
      <c r="BS211" s="30"/>
      <c r="BT211" s="30"/>
      <c r="BU211" s="30"/>
      <c r="BV211" s="30"/>
      <c r="BW211" s="30"/>
      <c r="BX211" s="30"/>
      <c r="BY211" s="30"/>
      <c r="BZ211" s="30"/>
      <c r="CA211" s="30"/>
      <c r="CB211" s="30"/>
      <c r="CC211" s="30"/>
      <c r="CD211" s="30"/>
    </row>
    <row r="212" spans="1:82" x14ac:dyDescent="0.3">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c r="AJ212" s="30"/>
      <c r="AK212" s="30"/>
      <c r="AL212" s="30"/>
      <c r="AM212" s="30"/>
      <c r="AN212" s="30"/>
      <c r="AO212" s="30"/>
      <c r="AP212" s="30"/>
      <c r="AQ212" s="30"/>
      <c r="AR212" s="30"/>
      <c r="AS212" s="30"/>
      <c r="AT212" s="30"/>
      <c r="AU212" s="30"/>
      <c r="AV212" s="30"/>
      <c r="AW212" s="30"/>
      <c r="AX212" s="30"/>
      <c r="AY212" s="30"/>
      <c r="AZ212" s="30"/>
      <c r="BA212" s="30"/>
      <c r="BB212" s="30"/>
      <c r="BC212" s="30"/>
      <c r="BD212" s="30"/>
      <c r="BE212" s="30"/>
      <c r="BF212" s="30"/>
      <c r="BG212" s="30"/>
      <c r="BH212" s="30"/>
      <c r="BI212" s="30"/>
      <c r="BJ212" s="30"/>
      <c r="BK212" s="30"/>
      <c r="BL212" s="30"/>
      <c r="BM212" s="30"/>
      <c r="BN212" s="30"/>
      <c r="BO212" s="30"/>
      <c r="BP212" s="30"/>
      <c r="BQ212" s="30"/>
      <c r="BR212" s="30"/>
      <c r="BS212" s="30"/>
      <c r="BT212" s="30"/>
      <c r="BU212" s="30"/>
      <c r="BV212" s="30"/>
      <c r="BW212" s="30"/>
      <c r="BX212" s="30"/>
      <c r="BY212" s="30"/>
      <c r="BZ212" s="30"/>
      <c r="CA212" s="30"/>
      <c r="CB212" s="30"/>
      <c r="CC212" s="30"/>
      <c r="CD212" s="30"/>
    </row>
    <row r="213" spans="1:82" x14ac:dyDescent="0.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c r="AJ213" s="30"/>
      <c r="AK213" s="30"/>
      <c r="AL213" s="30"/>
      <c r="AM213" s="30"/>
      <c r="AN213" s="30"/>
      <c r="AO213" s="30"/>
      <c r="AP213" s="30"/>
      <c r="AQ213" s="30"/>
      <c r="AR213" s="30"/>
      <c r="AS213" s="30"/>
      <c r="AT213" s="30"/>
      <c r="AU213" s="30"/>
      <c r="AV213" s="30"/>
      <c r="AW213" s="30"/>
      <c r="AX213" s="30"/>
      <c r="AY213" s="30"/>
      <c r="AZ213" s="30"/>
      <c r="BA213" s="30"/>
      <c r="BB213" s="30"/>
      <c r="BC213" s="30"/>
      <c r="BD213" s="30"/>
      <c r="BE213" s="30"/>
      <c r="BF213" s="30"/>
      <c r="BG213" s="30"/>
      <c r="BH213" s="30"/>
      <c r="BI213" s="30"/>
      <c r="BJ213" s="30"/>
      <c r="BK213" s="30"/>
      <c r="BL213" s="30"/>
      <c r="BM213" s="30"/>
      <c r="BN213" s="30"/>
      <c r="BO213" s="30"/>
      <c r="BP213" s="30"/>
      <c r="BQ213" s="30"/>
      <c r="BR213" s="30"/>
      <c r="BS213" s="30"/>
      <c r="BT213" s="30"/>
      <c r="BU213" s="30"/>
      <c r="BV213" s="30"/>
      <c r="BW213" s="30"/>
      <c r="BX213" s="30"/>
      <c r="BY213" s="30"/>
      <c r="BZ213" s="30"/>
      <c r="CA213" s="30"/>
      <c r="CB213" s="30"/>
      <c r="CC213" s="30"/>
      <c r="CD213" s="30"/>
    </row>
    <row r="214" spans="1:82" x14ac:dyDescent="0.3">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30"/>
      <c r="AL214" s="30"/>
      <c r="AM214" s="30"/>
      <c r="AN214" s="30"/>
      <c r="AO214" s="30"/>
      <c r="AP214" s="30"/>
      <c r="AQ214" s="30"/>
      <c r="AR214" s="30"/>
      <c r="AS214" s="30"/>
      <c r="AT214" s="30"/>
      <c r="AU214" s="30"/>
      <c r="AV214" s="30"/>
      <c r="AW214" s="30"/>
      <c r="AX214" s="30"/>
      <c r="AY214" s="30"/>
      <c r="AZ214" s="30"/>
      <c r="BA214" s="30"/>
      <c r="BB214" s="30"/>
      <c r="BC214" s="30"/>
      <c r="BD214" s="30"/>
      <c r="BE214" s="30"/>
      <c r="BF214" s="30"/>
      <c r="BG214" s="30"/>
      <c r="BH214" s="30"/>
      <c r="BI214" s="30"/>
      <c r="BJ214" s="30"/>
      <c r="BK214" s="30"/>
      <c r="BL214" s="30"/>
      <c r="BM214" s="30"/>
      <c r="BN214" s="30"/>
      <c r="BO214" s="30"/>
      <c r="BP214" s="30"/>
      <c r="BQ214" s="30"/>
      <c r="BR214" s="30"/>
      <c r="BS214" s="30"/>
      <c r="BT214" s="30"/>
      <c r="BU214" s="30"/>
      <c r="BV214" s="30"/>
      <c r="BW214" s="30"/>
      <c r="BX214" s="30"/>
      <c r="BY214" s="30"/>
      <c r="BZ214" s="30"/>
      <c r="CA214" s="30"/>
      <c r="CB214" s="30"/>
      <c r="CC214" s="30"/>
      <c r="CD214" s="30"/>
    </row>
    <row r="215" spans="1:82" x14ac:dyDescent="0.3">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c r="AK215" s="30"/>
      <c r="AL215" s="30"/>
      <c r="AM215" s="30"/>
      <c r="AN215" s="30"/>
      <c r="AO215" s="30"/>
      <c r="AP215" s="30"/>
      <c r="AQ215" s="30"/>
      <c r="AR215" s="30"/>
      <c r="AS215" s="30"/>
      <c r="AT215" s="30"/>
      <c r="AU215" s="30"/>
      <c r="AV215" s="30"/>
      <c r="AW215" s="30"/>
      <c r="AX215" s="30"/>
      <c r="AY215" s="30"/>
      <c r="AZ215" s="30"/>
      <c r="BA215" s="30"/>
      <c r="BB215" s="30"/>
      <c r="BC215" s="30"/>
      <c r="BD215" s="30"/>
      <c r="BE215" s="30"/>
      <c r="BF215" s="30"/>
      <c r="BG215" s="30"/>
      <c r="BH215" s="30"/>
      <c r="BI215" s="30"/>
      <c r="BJ215" s="30"/>
      <c r="BK215" s="30"/>
      <c r="BL215" s="30"/>
      <c r="BM215" s="30"/>
      <c r="BN215" s="30"/>
      <c r="BO215" s="30"/>
      <c r="BP215" s="30"/>
      <c r="BQ215" s="30"/>
      <c r="BR215" s="30"/>
      <c r="BS215" s="30"/>
      <c r="BT215" s="30"/>
      <c r="BU215" s="30"/>
      <c r="BV215" s="30"/>
      <c r="BW215" s="30"/>
      <c r="BX215" s="30"/>
      <c r="BY215" s="30"/>
      <c r="BZ215" s="30"/>
      <c r="CA215" s="30"/>
      <c r="CB215" s="30"/>
      <c r="CC215" s="30"/>
      <c r="CD215" s="30"/>
    </row>
    <row r="216" spans="1:82" x14ac:dyDescent="0.3">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30"/>
      <c r="AL216" s="30"/>
      <c r="AM216" s="30"/>
      <c r="AN216" s="30"/>
      <c r="AO216" s="30"/>
      <c r="AP216" s="30"/>
      <c r="AQ216" s="30"/>
      <c r="AR216" s="30"/>
      <c r="AS216" s="30"/>
      <c r="AT216" s="30"/>
      <c r="AU216" s="30"/>
      <c r="AV216" s="30"/>
      <c r="AW216" s="30"/>
      <c r="AX216" s="30"/>
      <c r="AY216" s="30"/>
      <c r="AZ216" s="30"/>
      <c r="BA216" s="30"/>
      <c r="BB216" s="30"/>
      <c r="BC216" s="30"/>
      <c r="BD216" s="30"/>
      <c r="BE216" s="30"/>
      <c r="BF216" s="30"/>
      <c r="BG216" s="30"/>
      <c r="BH216" s="30"/>
      <c r="BI216" s="30"/>
      <c r="BJ216" s="30"/>
      <c r="BK216" s="30"/>
      <c r="BL216" s="30"/>
      <c r="BM216" s="30"/>
      <c r="BN216" s="30"/>
      <c r="BO216" s="30"/>
      <c r="BP216" s="30"/>
      <c r="BQ216" s="30"/>
      <c r="BR216" s="30"/>
      <c r="BS216" s="30"/>
      <c r="BT216" s="30"/>
      <c r="BU216" s="30"/>
      <c r="BV216" s="30"/>
      <c r="BW216" s="30"/>
      <c r="BX216" s="30"/>
      <c r="BY216" s="30"/>
      <c r="BZ216" s="30"/>
      <c r="CA216" s="30"/>
      <c r="CB216" s="30"/>
      <c r="CC216" s="30"/>
      <c r="CD216" s="30"/>
    </row>
    <row r="217" spans="1:82" x14ac:dyDescent="0.3">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c r="AR217" s="30"/>
      <c r="AS217" s="30"/>
      <c r="AT217" s="30"/>
      <c r="AU217" s="30"/>
      <c r="AV217" s="30"/>
      <c r="AW217" s="30"/>
      <c r="AX217" s="30"/>
      <c r="AY217" s="30"/>
      <c r="AZ217" s="30"/>
      <c r="BA217" s="30"/>
      <c r="BB217" s="30"/>
      <c r="BC217" s="30"/>
      <c r="BD217" s="30"/>
      <c r="BE217" s="30"/>
      <c r="BF217" s="30"/>
      <c r="BG217" s="30"/>
      <c r="BH217" s="30"/>
      <c r="BI217" s="30"/>
      <c r="BJ217" s="30"/>
      <c r="BK217" s="30"/>
      <c r="BL217" s="30"/>
      <c r="BM217" s="30"/>
      <c r="BN217" s="30"/>
      <c r="BO217" s="30"/>
      <c r="BP217" s="30"/>
      <c r="BQ217" s="30"/>
      <c r="BR217" s="30"/>
      <c r="BS217" s="30"/>
      <c r="BT217" s="30"/>
      <c r="BU217" s="30"/>
      <c r="BV217" s="30"/>
      <c r="BW217" s="30"/>
      <c r="BX217" s="30"/>
      <c r="BY217" s="30"/>
      <c r="BZ217" s="30"/>
      <c r="CA217" s="30"/>
      <c r="CB217" s="30"/>
      <c r="CC217" s="30"/>
      <c r="CD217" s="30"/>
    </row>
    <row r="218" spans="1:82" x14ac:dyDescent="0.3">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c r="AJ218" s="30"/>
      <c r="AK218" s="30"/>
      <c r="AL218" s="30"/>
      <c r="AM218" s="30"/>
      <c r="AN218" s="30"/>
      <c r="AO218" s="30"/>
      <c r="AP218" s="30"/>
      <c r="AQ218" s="30"/>
      <c r="AR218" s="30"/>
      <c r="AS218" s="30"/>
      <c r="AT218" s="30"/>
      <c r="AU218" s="30"/>
      <c r="AV218" s="30"/>
      <c r="AW218" s="30"/>
      <c r="AX218" s="30"/>
      <c r="AY218" s="30"/>
      <c r="AZ218" s="30"/>
      <c r="BA218" s="30"/>
      <c r="BB218" s="30"/>
      <c r="BC218" s="30"/>
      <c r="BD218" s="30"/>
      <c r="BE218" s="30"/>
      <c r="BF218" s="30"/>
      <c r="BG218" s="30"/>
      <c r="BH218" s="30"/>
      <c r="BI218" s="30"/>
      <c r="BJ218" s="30"/>
      <c r="BK218" s="30"/>
      <c r="BL218" s="30"/>
      <c r="BM218" s="30"/>
      <c r="BN218" s="30"/>
      <c r="BO218" s="30"/>
      <c r="BP218" s="30"/>
      <c r="BQ218" s="30"/>
      <c r="BR218" s="30"/>
      <c r="BS218" s="30"/>
      <c r="BT218" s="30"/>
      <c r="BU218" s="30"/>
      <c r="BV218" s="30"/>
      <c r="BW218" s="30"/>
      <c r="BX218" s="30"/>
      <c r="BY218" s="30"/>
      <c r="BZ218" s="30"/>
      <c r="CA218" s="30"/>
      <c r="CB218" s="30"/>
      <c r="CC218" s="30"/>
      <c r="CD218" s="30"/>
    </row>
    <row r="219" spans="1:82" x14ac:dyDescent="0.3">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c r="AJ219" s="30"/>
      <c r="AK219" s="30"/>
      <c r="AL219" s="30"/>
      <c r="AM219" s="30"/>
      <c r="AN219" s="30"/>
      <c r="AO219" s="30"/>
      <c r="AP219" s="30"/>
      <c r="AQ219" s="30"/>
      <c r="AR219" s="30"/>
      <c r="AS219" s="30"/>
      <c r="AT219" s="30"/>
      <c r="AU219" s="30"/>
      <c r="AV219" s="30"/>
      <c r="AW219" s="30"/>
      <c r="AX219" s="30"/>
      <c r="AY219" s="30"/>
      <c r="AZ219" s="30"/>
      <c r="BA219" s="30"/>
      <c r="BB219" s="30"/>
      <c r="BC219" s="30"/>
      <c r="BD219" s="30"/>
      <c r="BE219" s="30"/>
      <c r="BF219" s="30"/>
      <c r="BG219" s="30"/>
      <c r="BH219" s="30"/>
      <c r="BI219" s="30"/>
      <c r="BJ219" s="30"/>
      <c r="BK219" s="30"/>
      <c r="BL219" s="30"/>
      <c r="BM219" s="30"/>
      <c r="BN219" s="30"/>
      <c r="BO219" s="30"/>
      <c r="BP219" s="30"/>
      <c r="BQ219" s="30"/>
      <c r="BR219" s="30"/>
      <c r="BS219" s="30"/>
      <c r="BT219" s="30"/>
      <c r="BU219" s="30"/>
      <c r="BV219" s="30"/>
      <c r="BW219" s="30"/>
      <c r="BX219" s="30"/>
      <c r="BY219" s="30"/>
      <c r="BZ219" s="30"/>
      <c r="CA219" s="30"/>
      <c r="CB219" s="30"/>
      <c r="CC219" s="30"/>
      <c r="CD219" s="30"/>
    </row>
    <row r="220" spans="1:82" x14ac:dyDescent="0.3">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c r="AC220" s="30"/>
      <c r="AD220" s="30"/>
      <c r="AE220" s="30"/>
      <c r="AF220" s="30"/>
      <c r="AG220" s="30"/>
      <c r="AH220" s="30"/>
      <c r="AI220" s="30"/>
      <c r="AJ220" s="30"/>
      <c r="AK220" s="30"/>
      <c r="AL220" s="30"/>
      <c r="AM220" s="30"/>
      <c r="AN220" s="30"/>
      <c r="AO220" s="30"/>
      <c r="AP220" s="30"/>
      <c r="AQ220" s="30"/>
      <c r="AR220" s="30"/>
      <c r="AS220" s="30"/>
      <c r="AT220" s="30"/>
      <c r="AU220" s="30"/>
      <c r="AV220" s="30"/>
      <c r="AW220" s="30"/>
      <c r="AX220" s="30"/>
      <c r="AY220" s="30"/>
      <c r="AZ220" s="30"/>
      <c r="BA220" s="30"/>
      <c r="BB220" s="30"/>
      <c r="BC220" s="30"/>
      <c r="BD220" s="30"/>
      <c r="BE220" s="30"/>
      <c r="BF220" s="30"/>
      <c r="BG220" s="30"/>
      <c r="BH220" s="30"/>
      <c r="BI220" s="30"/>
      <c r="BJ220" s="30"/>
      <c r="BK220" s="30"/>
      <c r="BL220" s="30"/>
      <c r="BM220" s="30"/>
      <c r="BN220" s="30"/>
      <c r="BO220" s="30"/>
      <c r="BP220" s="30"/>
      <c r="BQ220" s="30"/>
      <c r="BR220" s="30"/>
      <c r="BS220" s="30"/>
      <c r="BT220" s="30"/>
      <c r="BU220" s="30"/>
      <c r="BV220" s="30"/>
      <c r="BW220" s="30"/>
      <c r="BX220" s="30"/>
      <c r="BY220" s="30"/>
      <c r="BZ220" s="30"/>
      <c r="CA220" s="30"/>
      <c r="CB220" s="30"/>
      <c r="CC220" s="30"/>
      <c r="CD220" s="30"/>
    </row>
    <row r="221" spans="1:82" x14ac:dyDescent="0.3">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c r="AD221" s="30"/>
      <c r="AE221" s="30"/>
      <c r="AF221" s="30"/>
      <c r="AG221" s="30"/>
      <c r="AH221" s="30"/>
      <c r="AI221" s="30"/>
      <c r="AJ221" s="30"/>
      <c r="AK221" s="30"/>
      <c r="AL221" s="30"/>
      <c r="AM221" s="30"/>
      <c r="AN221" s="30"/>
      <c r="AO221" s="30"/>
      <c r="AP221" s="30"/>
      <c r="AQ221" s="30"/>
      <c r="AR221" s="30"/>
      <c r="AS221" s="30"/>
      <c r="AT221" s="30"/>
      <c r="AU221" s="30"/>
      <c r="AV221" s="30"/>
      <c r="AW221" s="30"/>
      <c r="AX221" s="30"/>
      <c r="AY221" s="30"/>
      <c r="AZ221" s="30"/>
      <c r="BA221" s="30"/>
      <c r="BB221" s="30"/>
      <c r="BC221" s="30"/>
      <c r="BD221" s="30"/>
      <c r="BE221" s="30"/>
      <c r="BF221" s="30"/>
      <c r="BG221" s="30"/>
      <c r="BH221" s="30"/>
      <c r="BI221" s="30"/>
      <c r="BJ221" s="30"/>
      <c r="BK221" s="30"/>
      <c r="BL221" s="30"/>
      <c r="BM221" s="30"/>
      <c r="BN221" s="30"/>
      <c r="BO221" s="30"/>
      <c r="BP221" s="30"/>
      <c r="BQ221" s="30"/>
      <c r="BR221" s="30"/>
      <c r="BS221" s="30"/>
      <c r="BT221" s="30"/>
      <c r="BU221" s="30"/>
      <c r="BV221" s="30"/>
      <c r="BW221" s="30"/>
      <c r="BX221" s="30"/>
      <c r="BY221" s="30"/>
      <c r="BZ221" s="30"/>
      <c r="CA221" s="30"/>
      <c r="CB221" s="30"/>
      <c r="CC221" s="30"/>
      <c r="CD221" s="30"/>
    </row>
    <row r="222" spans="1:82" x14ac:dyDescent="0.3">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c r="AB222" s="30"/>
      <c r="AC222" s="30"/>
      <c r="AD222" s="30"/>
      <c r="AE222" s="30"/>
      <c r="AF222" s="30"/>
      <c r="AG222" s="30"/>
      <c r="AH222" s="30"/>
      <c r="AI222" s="30"/>
      <c r="AJ222" s="30"/>
      <c r="AK222" s="30"/>
      <c r="AL222" s="30"/>
      <c r="AM222" s="30"/>
      <c r="AN222" s="30"/>
      <c r="AO222" s="30"/>
      <c r="AP222" s="30"/>
      <c r="AQ222" s="30"/>
      <c r="AR222" s="30"/>
      <c r="AS222" s="30"/>
      <c r="AT222" s="30"/>
      <c r="AU222" s="30"/>
      <c r="AV222" s="30"/>
      <c r="AW222" s="30"/>
      <c r="AX222" s="30"/>
      <c r="AY222" s="30"/>
      <c r="AZ222" s="30"/>
      <c r="BA222" s="30"/>
      <c r="BB222" s="30"/>
      <c r="BC222" s="30"/>
      <c r="BD222" s="30"/>
      <c r="BE222" s="30"/>
      <c r="BF222" s="30"/>
      <c r="BG222" s="30"/>
      <c r="BH222" s="30"/>
      <c r="BI222" s="30"/>
      <c r="BJ222" s="30"/>
      <c r="BK222" s="30"/>
      <c r="BL222" s="30"/>
      <c r="BM222" s="30"/>
      <c r="BN222" s="30"/>
      <c r="BO222" s="30"/>
      <c r="BP222" s="30"/>
      <c r="BQ222" s="30"/>
      <c r="BR222" s="30"/>
      <c r="BS222" s="30"/>
      <c r="BT222" s="30"/>
      <c r="BU222" s="30"/>
      <c r="BV222" s="30"/>
      <c r="BW222" s="30"/>
      <c r="BX222" s="30"/>
      <c r="BY222" s="30"/>
      <c r="BZ222" s="30"/>
      <c r="CA222" s="30"/>
      <c r="CB222" s="30"/>
      <c r="CC222" s="30"/>
      <c r="CD222" s="30"/>
    </row>
    <row r="223" spans="1:82" x14ac:dyDescent="0.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c r="AB223" s="30"/>
      <c r="AC223" s="30"/>
      <c r="AD223" s="30"/>
      <c r="AE223" s="30"/>
      <c r="AF223" s="30"/>
      <c r="AG223" s="30"/>
      <c r="AH223" s="30"/>
      <c r="AI223" s="30"/>
      <c r="AJ223" s="30"/>
      <c r="AK223" s="30"/>
      <c r="AL223" s="30"/>
      <c r="AM223" s="30"/>
      <c r="AN223" s="30"/>
      <c r="AO223" s="30"/>
      <c r="AP223" s="30"/>
      <c r="AQ223" s="30"/>
      <c r="AR223" s="30"/>
      <c r="AS223" s="30"/>
      <c r="AT223" s="30"/>
      <c r="AU223" s="30"/>
      <c r="AV223" s="30"/>
      <c r="AW223" s="30"/>
      <c r="AX223" s="30"/>
      <c r="AY223" s="30"/>
      <c r="AZ223" s="30"/>
      <c r="BA223" s="30"/>
      <c r="BB223" s="30"/>
      <c r="BC223" s="30"/>
      <c r="BD223" s="30"/>
      <c r="BE223" s="30"/>
      <c r="BF223" s="30"/>
      <c r="BG223" s="30"/>
      <c r="BH223" s="30"/>
      <c r="BI223" s="30"/>
      <c r="BJ223" s="30"/>
      <c r="BK223" s="30"/>
      <c r="BL223" s="30"/>
      <c r="BM223" s="30"/>
      <c r="BN223" s="30"/>
      <c r="BO223" s="30"/>
      <c r="BP223" s="30"/>
      <c r="BQ223" s="30"/>
      <c r="BR223" s="30"/>
      <c r="BS223" s="30"/>
      <c r="BT223" s="30"/>
      <c r="BU223" s="30"/>
      <c r="BV223" s="30"/>
      <c r="BW223" s="30"/>
      <c r="BX223" s="30"/>
      <c r="BY223" s="30"/>
      <c r="BZ223" s="30"/>
      <c r="CA223" s="30"/>
      <c r="CB223" s="30"/>
      <c r="CC223" s="30"/>
      <c r="CD223" s="30"/>
    </row>
    <row r="224" spans="1:82" x14ac:dyDescent="0.3">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c r="AJ224" s="30"/>
      <c r="AK224" s="30"/>
      <c r="AL224" s="30"/>
      <c r="AM224" s="30"/>
      <c r="AN224" s="30"/>
      <c r="AO224" s="30"/>
      <c r="AP224" s="30"/>
      <c r="AQ224" s="30"/>
      <c r="AR224" s="30"/>
      <c r="AS224" s="30"/>
      <c r="AT224" s="30"/>
      <c r="AU224" s="30"/>
      <c r="AV224" s="30"/>
      <c r="AW224" s="30"/>
      <c r="AX224" s="30"/>
      <c r="AY224" s="30"/>
      <c r="AZ224" s="30"/>
      <c r="BA224" s="30"/>
      <c r="BB224" s="30"/>
      <c r="BC224" s="30"/>
      <c r="BD224" s="30"/>
      <c r="BE224" s="30"/>
      <c r="BF224" s="30"/>
      <c r="BG224" s="30"/>
      <c r="BH224" s="30"/>
      <c r="BI224" s="30"/>
      <c r="BJ224" s="30"/>
      <c r="BK224" s="30"/>
      <c r="BL224" s="30"/>
      <c r="BM224" s="30"/>
      <c r="BN224" s="30"/>
      <c r="BO224" s="30"/>
      <c r="BP224" s="30"/>
      <c r="BQ224" s="30"/>
      <c r="BR224" s="30"/>
      <c r="BS224" s="30"/>
      <c r="BT224" s="30"/>
      <c r="BU224" s="30"/>
      <c r="BV224" s="30"/>
      <c r="BW224" s="30"/>
      <c r="BX224" s="30"/>
      <c r="BY224" s="30"/>
      <c r="BZ224" s="30"/>
      <c r="CA224" s="30"/>
      <c r="CB224" s="30"/>
      <c r="CC224" s="30"/>
      <c r="CD224" s="30"/>
    </row>
  </sheetData>
  <mergeCells count="6">
    <mergeCell ref="L31:N31"/>
    <mergeCell ref="L32:N32"/>
    <mergeCell ref="L33:N33"/>
    <mergeCell ref="B7:C7"/>
    <mergeCell ref="B8:C8"/>
    <mergeCell ref="B9:C9"/>
  </mergeCells>
  <conditionalFormatting sqref="P20:T36">
    <cfRule type="dataBar" priority="2">
      <dataBar>
        <cfvo type="num" val="0"/>
        <cfvo type="formula" val="MAX($P$20:$T$36)*2"/>
        <color theme="1" tint="0.499984740745262"/>
      </dataBar>
      <extLst>
        <ext xmlns:x14="http://schemas.microsoft.com/office/spreadsheetml/2009/9/main" uri="{B025F937-C7B1-47D3-B67F-A62EFF666E3E}">
          <x14:id>{5A0336D3-D443-4ED7-9CA1-3F9CC80770CB}</x14:id>
        </ext>
      </extLst>
    </cfRule>
  </conditionalFormatting>
  <pageMargins left="0.7" right="0.7" top="0.75" bottom="0.75" header="0.3" footer="0.3"/>
  <pageSetup scale="12" fitToHeight="0" orientation="portrait" r:id="rId1"/>
  <drawing r:id="rId2"/>
  <extLst>
    <ext xmlns:x14="http://schemas.microsoft.com/office/spreadsheetml/2009/9/main" uri="{78C0D931-6437-407d-A8EE-F0AAD7539E65}">
      <x14:conditionalFormattings>
        <x14:conditionalFormatting xmlns:xm="http://schemas.microsoft.com/office/excel/2006/main">
          <x14:cfRule type="dataBar" id="{5A0336D3-D443-4ED7-9CA1-3F9CC80770CB}">
            <x14:dataBar minLength="0" maxLength="100" gradient="0">
              <x14:cfvo type="num">
                <xm:f>0</xm:f>
              </x14:cfvo>
              <x14:cfvo type="formula">
                <xm:f>MAX($P$20:$T$36)*2</xm:f>
              </x14:cfvo>
              <x14:negativeFillColor rgb="FFFF0000"/>
              <x14:axisColor rgb="FF000000"/>
            </x14:dataBar>
          </x14:cfRule>
          <xm:sqref>P20:T36</xm:sqref>
        </x14:conditionalFormatting>
        <x14:conditionalFormatting xmlns:xm="http://schemas.microsoft.com/office/excel/2006/main">
          <x14:cfRule type="expression" priority="1" id="{A5EF9718-2625-41C0-8DC2-0C5D334906CF}">
            <xm:f>P$18=Pivots!$A$52</xm:f>
            <x14:dxf>
              <fill>
                <patternFill>
                  <bgColor theme="4" tint="0.59996337778862885"/>
                </patternFill>
              </fill>
            </x14:dxf>
          </x14:cfRule>
          <xm:sqref>P18:T36</xm:sqref>
        </x14:conditionalFormatting>
      </x14:conditionalFormattings>
    </ex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9C686-35BD-4A97-A1B1-6F216745CEB5}">
  <dimension ref="A3:J104"/>
  <sheetViews>
    <sheetView topLeftCell="A40" workbookViewId="0">
      <selection activeCell="C81" sqref="C81"/>
    </sheetView>
  </sheetViews>
  <sheetFormatPr defaultRowHeight="14.4" x14ac:dyDescent="0.3"/>
  <cols>
    <col min="1" max="1" width="10.77734375" bestFit="1" customWidth="1"/>
    <col min="2" max="2" width="9.5546875" bestFit="1" customWidth="1"/>
    <col min="3" max="4" width="10.5546875" bestFit="1" customWidth="1"/>
    <col min="5" max="5" width="7.21875" bestFit="1" customWidth="1"/>
    <col min="6" max="6" width="7.5546875" bestFit="1" customWidth="1"/>
    <col min="7" max="7" width="10.77734375" bestFit="1" customWidth="1"/>
    <col min="8" max="8" width="10.33203125" customWidth="1"/>
    <col min="9" max="9" width="11.44140625" bestFit="1" customWidth="1"/>
    <col min="10" max="145" width="15.5546875" bestFit="1" customWidth="1"/>
    <col min="146" max="146" width="10.77734375" bestFit="1" customWidth="1"/>
  </cols>
  <sheetData>
    <row r="3" spans="1:5" x14ac:dyDescent="0.3">
      <c r="A3" t="s">
        <v>1039</v>
      </c>
      <c r="B3" t="s">
        <v>1040</v>
      </c>
      <c r="C3" t="s">
        <v>1041</v>
      </c>
      <c r="D3" t="s">
        <v>1042</v>
      </c>
      <c r="E3" t="s">
        <v>1043</v>
      </c>
    </row>
    <row r="4" spans="1:5" x14ac:dyDescent="0.3">
      <c r="A4" s="25">
        <v>1000</v>
      </c>
      <c r="B4" s="26">
        <v>96623</v>
      </c>
      <c r="C4" s="25">
        <v>89850</v>
      </c>
      <c r="D4" s="28">
        <v>3.8854000000000033</v>
      </c>
      <c r="E4" s="27">
        <v>307</v>
      </c>
    </row>
    <row r="12" spans="1:5" x14ac:dyDescent="0.3">
      <c r="A12" t="s">
        <v>1039</v>
      </c>
      <c r="B12" t="s">
        <v>1040</v>
      </c>
      <c r="C12" t="s">
        <v>1041</v>
      </c>
      <c r="D12" t="s">
        <v>1042</v>
      </c>
      <c r="E12" t="s">
        <v>1043</v>
      </c>
    </row>
    <row r="13" spans="1:5" x14ac:dyDescent="0.3">
      <c r="A13" s="25">
        <v>1000</v>
      </c>
      <c r="B13" s="26">
        <v>96623</v>
      </c>
      <c r="C13" s="25">
        <v>89850</v>
      </c>
      <c r="D13" s="28">
        <v>3.8854000000000033</v>
      </c>
      <c r="E13" s="27">
        <v>307</v>
      </c>
    </row>
    <row r="17" spans="1:3" x14ac:dyDescent="0.3">
      <c r="A17" s="29" t="s">
        <v>1057</v>
      </c>
      <c r="B17" t="s">
        <v>1039</v>
      </c>
      <c r="C17" t="s">
        <v>1058</v>
      </c>
    </row>
    <row r="18" spans="1:3" x14ac:dyDescent="0.3">
      <c r="A18" s="31" t="s">
        <v>1045</v>
      </c>
      <c r="B18" s="25">
        <v>79</v>
      </c>
      <c r="C18" s="25">
        <v>79</v>
      </c>
    </row>
    <row r="19" spans="1:3" x14ac:dyDescent="0.3">
      <c r="A19" s="31" t="s">
        <v>1046</v>
      </c>
      <c r="B19" s="25">
        <v>66</v>
      </c>
      <c r="C19" s="25">
        <v>66</v>
      </c>
    </row>
    <row r="20" spans="1:3" x14ac:dyDescent="0.3">
      <c r="A20" s="31" t="s">
        <v>1047</v>
      </c>
      <c r="B20" s="25">
        <v>155</v>
      </c>
      <c r="C20" s="25">
        <v>155</v>
      </c>
    </row>
    <row r="21" spans="1:3" x14ac:dyDescent="0.3">
      <c r="A21" s="31" t="s">
        <v>1048</v>
      </c>
      <c r="B21" s="25">
        <v>136</v>
      </c>
      <c r="C21" s="25">
        <v>136</v>
      </c>
    </row>
    <row r="22" spans="1:3" x14ac:dyDescent="0.3">
      <c r="A22" s="31" t="s">
        <v>1049</v>
      </c>
      <c r="B22" s="25">
        <v>83</v>
      </c>
      <c r="C22" s="25">
        <v>83</v>
      </c>
    </row>
    <row r="23" spans="1:3" x14ac:dyDescent="0.3">
      <c r="A23" s="31" t="s">
        <v>1050</v>
      </c>
      <c r="B23" s="25">
        <v>67</v>
      </c>
      <c r="C23" s="25">
        <v>67</v>
      </c>
    </row>
    <row r="24" spans="1:3" x14ac:dyDescent="0.3">
      <c r="A24" s="31" t="s">
        <v>1051</v>
      </c>
      <c r="B24" s="25">
        <v>64</v>
      </c>
      <c r="C24" s="25">
        <v>64</v>
      </c>
    </row>
    <row r="25" spans="1:3" x14ac:dyDescent="0.3">
      <c r="A25" s="31" t="s">
        <v>1052</v>
      </c>
      <c r="B25" s="25">
        <v>50</v>
      </c>
      <c r="C25" s="25">
        <v>50</v>
      </c>
    </row>
    <row r="26" spans="1:3" x14ac:dyDescent="0.3">
      <c r="A26" s="31" t="s">
        <v>1053</v>
      </c>
      <c r="B26" s="25">
        <v>76</v>
      </c>
      <c r="C26" s="25">
        <v>76</v>
      </c>
    </row>
    <row r="27" spans="1:3" x14ac:dyDescent="0.3">
      <c r="A27" s="31" t="s">
        <v>1054</v>
      </c>
      <c r="B27" s="25">
        <v>114</v>
      </c>
      <c r="C27" s="25">
        <v>114</v>
      </c>
    </row>
    <row r="28" spans="1:3" x14ac:dyDescent="0.3">
      <c r="A28" s="31" t="s">
        <v>1055</v>
      </c>
      <c r="B28" s="25">
        <v>57</v>
      </c>
      <c r="C28" s="25">
        <v>57</v>
      </c>
    </row>
    <row r="29" spans="1:3" x14ac:dyDescent="0.3">
      <c r="A29" s="31" t="s">
        <v>1056</v>
      </c>
      <c r="B29" s="25">
        <v>53</v>
      </c>
      <c r="C29" s="25">
        <v>53</v>
      </c>
    </row>
    <row r="30" spans="1:3" x14ac:dyDescent="0.3">
      <c r="A30" s="31" t="s">
        <v>1044</v>
      </c>
      <c r="B30" s="25">
        <v>1000</v>
      </c>
      <c r="C30" s="25">
        <v>1000</v>
      </c>
    </row>
    <row r="32" spans="1:3" x14ac:dyDescent="0.3">
      <c r="A32" s="29" t="s">
        <v>1066</v>
      </c>
      <c r="B32" t="s">
        <v>1039</v>
      </c>
    </row>
    <row r="33" spans="1:9" x14ac:dyDescent="0.3">
      <c r="A33" s="31" t="s">
        <v>1060</v>
      </c>
      <c r="B33" s="25">
        <v>133</v>
      </c>
    </row>
    <row r="34" spans="1:9" x14ac:dyDescent="0.3">
      <c r="A34" s="31" t="s">
        <v>1064</v>
      </c>
      <c r="B34" s="25">
        <v>138</v>
      </c>
    </row>
    <row r="35" spans="1:9" x14ac:dyDescent="0.3">
      <c r="A35" s="31" t="s">
        <v>1065</v>
      </c>
      <c r="B35" s="25">
        <v>153</v>
      </c>
    </row>
    <row r="36" spans="1:9" x14ac:dyDescent="0.3">
      <c r="A36" s="31" t="s">
        <v>1063</v>
      </c>
      <c r="B36" s="25">
        <v>128</v>
      </c>
    </row>
    <row r="37" spans="1:9" x14ac:dyDescent="0.3">
      <c r="A37" s="31" t="s">
        <v>1059</v>
      </c>
      <c r="B37" s="25">
        <v>141</v>
      </c>
    </row>
    <row r="38" spans="1:9" x14ac:dyDescent="0.3">
      <c r="A38" s="31" t="s">
        <v>1061</v>
      </c>
      <c r="B38" s="25">
        <v>161</v>
      </c>
    </row>
    <row r="39" spans="1:9" x14ac:dyDescent="0.3">
      <c r="A39" s="31" t="s">
        <v>1062</v>
      </c>
      <c r="B39" s="25">
        <v>146</v>
      </c>
      <c r="G39" t="s">
        <v>1072</v>
      </c>
      <c r="H39" t="str">
        <f>A52</f>
        <v>R01</v>
      </c>
    </row>
    <row r="40" spans="1:9" x14ac:dyDescent="0.3">
      <c r="A40" s="31" t="s">
        <v>1044</v>
      </c>
      <c r="B40" s="25">
        <v>1000</v>
      </c>
    </row>
    <row r="41" spans="1:9" x14ac:dyDescent="0.3">
      <c r="E41" t="s">
        <v>1067</v>
      </c>
      <c r="F41" t="s">
        <v>1068</v>
      </c>
      <c r="G41" t="s">
        <v>1069</v>
      </c>
      <c r="H41" t="s">
        <v>1070</v>
      </c>
      <c r="I41" t="s">
        <v>1071</v>
      </c>
    </row>
    <row r="42" spans="1:9" x14ac:dyDescent="0.3">
      <c r="A42" s="29" t="s">
        <v>3</v>
      </c>
      <c r="B42" t="s">
        <v>1039</v>
      </c>
      <c r="C42" t="s">
        <v>1040</v>
      </c>
      <c r="E42" t="str" cm="1">
        <f t="array" ref="E42:G46">A43:C47</f>
        <v>R01</v>
      </c>
      <c r="F42">
        <v>189</v>
      </c>
      <c r="G42" s="34">
        <v>18415</v>
      </c>
      <c r="H42">
        <f>IF(E42=$H$39,F42,NA())</f>
        <v>189</v>
      </c>
      <c r="I42" s="34">
        <f>IF(E42=$H$39,G42,NA())</f>
        <v>18415</v>
      </c>
    </row>
    <row r="43" spans="1:9" x14ac:dyDescent="0.3">
      <c r="A43" s="31" t="s">
        <v>22</v>
      </c>
      <c r="B43" s="25">
        <v>189</v>
      </c>
      <c r="C43" s="26">
        <v>18415</v>
      </c>
      <c r="E43" t="str">
        <v>R02</v>
      </c>
      <c r="F43">
        <v>218</v>
      </c>
      <c r="G43" s="34">
        <v>20581</v>
      </c>
      <c r="H43" t="e">
        <f t="shared" ref="H43:H46" si="0">IF(E43=$H$39,F43,NA())</f>
        <v>#N/A</v>
      </c>
      <c r="I43" s="34" t="e">
        <f t="shared" ref="I43:I46" si="1">IF(E43=$H$39,G43,NA())</f>
        <v>#N/A</v>
      </c>
    </row>
    <row r="44" spans="1:9" x14ac:dyDescent="0.3">
      <c r="A44" s="31" t="s">
        <v>17</v>
      </c>
      <c r="B44" s="25">
        <v>218</v>
      </c>
      <c r="C44" s="26">
        <v>20581</v>
      </c>
      <c r="E44" t="str">
        <v>R03</v>
      </c>
      <c r="F44">
        <v>207</v>
      </c>
      <c r="G44" s="34">
        <v>20872</v>
      </c>
      <c r="H44" t="e">
        <f t="shared" si="0"/>
        <v>#N/A</v>
      </c>
      <c r="I44" s="34" t="e">
        <f t="shared" si="1"/>
        <v>#N/A</v>
      </c>
    </row>
    <row r="45" spans="1:9" x14ac:dyDescent="0.3">
      <c r="A45" s="31" t="s">
        <v>31</v>
      </c>
      <c r="B45" s="25">
        <v>207</v>
      </c>
      <c r="C45" s="26">
        <v>20872</v>
      </c>
      <c r="E45" t="str">
        <v>R04</v>
      </c>
      <c r="F45">
        <v>186</v>
      </c>
      <c r="G45" s="34">
        <v>16651</v>
      </c>
      <c r="H45" t="e">
        <f t="shared" si="0"/>
        <v>#N/A</v>
      </c>
      <c r="I45" s="34" t="e">
        <f t="shared" si="1"/>
        <v>#N/A</v>
      </c>
    </row>
    <row r="46" spans="1:9" x14ac:dyDescent="0.3">
      <c r="A46" s="31" t="s">
        <v>27</v>
      </c>
      <c r="B46" s="25">
        <v>186</v>
      </c>
      <c r="C46" s="26">
        <v>16651</v>
      </c>
      <c r="E46" t="str">
        <v>R05</v>
      </c>
      <c r="F46">
        <v>200</v>
      </c>
      <c r="G46" s="34">
        <v>20104</v>
      </c>
      <c r="H46" t="e">
        <f t="shared" si="0"/>
        <v>#N/A</v>
      </c>
      <c r="I46" s="34" t="e">
        <f t="shared" si="1"/>
        <v>#N/A</v>
      </c>
    </row>
    <row r="47" spans="1:9" x14ac:dyDescent="0.3">
      <c r="A47" s="31" t="s">
        <v>12</v>
      </c>
      <c r="B47" s="25">
        <v>200</v>
      </c>
      <c r="C47" s="26">
        <v>20104</v>
      </c>
    </row>
    <row r="48" spans="1:9" x14ac:dyDescent="0.3">
      <c r="A48" s="31" t="s">
        <v>1044</v>
      </c>
      <c r="B48" s="25">
        <v>1000</v>
      </c>
      <c r="C48" s="26">
        <v>96623</v>
      </c>
      <c r="F48" t="s">
        <v>1073</v>
      </c>
    </row>
    <row r="51" spans="1:10" x14ac:dyDescent="0.3">
      <c r="A51" s="29" t="s">
        <v>3</v>
      </c>
      <c r="E51" t="s">
        <v>1078</v>
      </c>
    </row>
    <row r="52" spans="1:10" x14ac:dyDescent="0.3">
      <c r="A52" s="31" t="s">
        <v>22</v>
      </c>
      <c r="E52" t="s">
        <v>1079</v>
      </c>
      <c r="F52" s="39">
        <f>GETPIVOTDATA("[Measures].[Call Count]",$A$12)/GETPIVOTDATA("[Measures].[Call Count]",$A$3)</f>
        <v>1</v>
      </c>
      <c r="I52" t="s">
        <v>1080</v>
      </c>
      <c r="J52">
        <f>_xlfn.RANK.AVG(F53,F42:F46)</f>
        <v>4</v>
      </c>
    </row>
    <row r="53" spans="1:10" x14ac:dyDescent="0.3">
      <c r="A53" s="31" t="s">
        <v>17</v>
      </c>
      <c r="E53" t="s">
        <v>1068</v>
      </c>
      <c r="F53">
        <f>_xlfn.XLOOKUP(A52,E42:E46,F42:F46)</f>
        <v>189</v>
      </c>
      <c r="I53" t="s">
        <v>1081</v>
      </c>
      <c r="J53">
        <f>_xlfn.RANK.AVG(F54,G42:G46)</f>
        <v>4</v>
      </c>
    </row>
    <row r="54" spans="1:10" x14ac:dyDescent="0.3">
      <c r="A54" s="31" t="s">
        <v>31</v>
      </c>
      <c r="E54" t="s">
        <v>1069</v>
      </c>
      <c r="F54">
        <f>_xlfn.XLOOKUP(A52,E42:E46,G42:G46)</f>
        <v>18415</v>
      </c>
    </row>
    <row r="55" spans="1:10" x14ac:dyDescent="0.3">
      <c r="A55" s="31" t="s">
        <v>27</v>
      </c>
      <c r="E55" t="s">
        <v>1082</v>
      </c>
      <c r="F55" t="str">
        <f>"% of calls: "&amp;TEXT(F52,"0%")</f>
        <v>% of calls: 100%</v>
      </c>
    </row>
    <row r="56" spans="1:10" x14ac:dyDescent="0.3">
      <c r="A56" s="31" t="s">
        <v>12</v>
      </c>
      <c r="F56" t="str">
        <f>"Call rank: "&amp;J52</f>
        <v>Call rank: 4</v>
      </c>
    </row>
    <row r="57" spans="1:10" x14ac:dyDescent="0.3">
      <c r="F57" t="str">
        <f>"Amount rank: "&amp;J53</f>
        <v>Amount rank: 4</v>
      </c>
    </row>
    <row r="58" spans="1:10" x14ac:dyDescent="0.3">
      <c r="A58" s="29" t="s">
        <v>1039</v>
      </c>
      <c r="B58" s="29" t="s">
        <v>1033</v>
      </c>
    </row>
    <row r="59" spans="1:10" x14ac:dyDescent="0.3">
      <c r="A59" s="29" t="s">
        <v>1075</v>
      </c>
      <c r="B59" t="s">
        <v>1038</v>
      </c>
      <c r="C59" t="s">
        <v>1034</v>
      </c>
      <c r="D59" t="s">
        <v>1044</v>
      </c>
    </row>
    <row r="60" spans="1:10" x14ac:dyDescent="0.3">
      <c r="A60" s="31" t="s">
        <v>1037</v>
      </c>
      <c r="B60" s="25">
        <v>144</v>
      </c>
      <c r="C60" s="25">
        <v>132</v>
      </c>
      <c r="D60" s="25">
        <v>276</v>
      </c>
    </row>
    <row r="61" spans="1:10" x14ac:dyDescent="0.3">
      <c r="A61" s="31" t="s">
        <v>1036</v>
      </c>
      <c r="B61" s="25">
        <v>326</v>
      </c>
      <c r="C61" s="25">
        <v>63</v>
      </c>
      <c r="D61" s="25">
        <v>389</v>
      </c>
    </row>
    <row r="62" spans="1:10" x14ac:dyDescent="0.3">
      <c r="A62" s="31" t="s">
        <v>1035</v>
      </c>
      <c r="B62" s="25">
        <v>129</v>
      </c>
      <c r="C62" s="25">
        <v>206</v>
      </c>
      <c r="D62" s="25">
        <v>335</v>
      </c>
    </row>
    <row r="63" spans="1:10" x14ac:dyDescent="0.3">
      <c r="A63" s="31" t="s">
        <v>1044</v>
      </c>
      <c r="B63" s="25">
        <v>599</v>
      </c>
      <c r="C63" s="25">
        <v>401</v>
      </c>
      <c r="D63" s="25">
        <v>1000</v>
      </c>
    </row>
    <row r="65" spans="1:7" x14ac:dyDescent="0.3">
      <c r="A65" s="29" t="s">
        <v>1076</v>
      </c>
      <c r="B65" t="s">
        <v>1039</v>
      </c>
    </row>
    <row r="66" spans="1:7" x14ac:dyDescent="0.3">
      <c r="A66" s="31">
        <v>0</v>
      </c>
      <c r="B66" s="25">
        <v>1</v>
      </c>
    </row>
    <row r="67" spans="1:7" x14ac:dyDescent="0.3">
      <c r="A67" s="31">
        <v>1</v>
      </c>
      <c r="B67" s="25">
        <v>8</v>
      </c>
    </row>
    <row r="68" spans="1:7" x14ac:dyDescent="0.3">
      <c r="A68" s="31">
        <v>2</v>
      </c>
      <c r="B68" s="25">
        <v>59</v>
      </c>
    </row>
    <row r="69" spans="1:7" x14ac:dyDescent="0.3">
      <c r="A69" s="31">
        <v>3</v>
      </c>
      <c r="B69" s="25">
        <v>197</v>
      </c>
    </row>
    <row r="70" spans="1:7" x14ac:dyDescent="0.3">
      <c r="A70" s="31">
        <v>4</v>
      </c>
      <c r="B70" s="25">
        <v>428</v>
      </c>
    </row>
    <row r="71" spans="1:7" x14ac:dyDescent="0.3">
      <c r="A71" s="31">
        <v>5</v>
      </c>
      <c r="B71" s="25">
        <v>307</v>
      </c>
    </row>
    <row r="72" spans="1:7" x14ac:dyDescent="0.3">
      <c r="A72" s="31" t="s">
        <v>1044</v>
      </c>
      <c r="B72" s="25">
        <v>1000</v>
      </c>
    </row>
    <row r="75" spans="1:7" x14ac:dyDescent="0.3">
      <c r="A75" s="29" t="s">
        <v>1040</v>
      </c>
      <c r="B75" s="29" t="s">
        <v>1074</v>
      </c>
    </row>
    <row r="76" spans="1:7" x14ac:dyDescent="0.3">
      <c r="A76" s="29" t="s">
        <v>1033</v>
      </c>
      <c r="B76" t="s">
        <v>22</v>
      </c>
      <c r="C76" t="s">
        <v>17</v>
      </c>
      <c r="D76" t="s">
        <v>31</v>
      </c>
      <c r="E76" t="s">
        <v>27</v>
      </c>
      <c r="F76" t="s">
        <v>12</v>
      </c>
      <c r="G76" t="s">
        <v>1044</v>
      </c>
    </row>
    <row r="77" spans="1:7" x14ac:dyDescent="0.3">
      <c r="A77" s="31" t="s">
        <v>1037</v>
      </c>
      <c r="B77" s="32"/>
      <c r="C77" s="32"/>
      <c r="D77" s="32"/>
      <c r="E77" s="32"/>
      <c r="F77" s="32"/>
      <c r="G77" s="32"/>
    </row>
    <row r="78" spans="1:7" x14ac:dyDescent="0.3">
      <c r="A78" s="33" t="s">
        <v>11</v>
      </c>
      <c r="B78" s="26">
        <v>891</v>
      </c>
      <c r="C78" s="26">
        <v>1332</v>
      </c>
      <c r="D78" s="26">
        <v>1282</v>
      </c>
      <c r="E78" s="26">
        <v>739</v>
      </c>
      <c r="F78" s="26">
        <v>560</v>
      </c>
      <c r="G78" s="26">
        <v>4804</v>
      </c>
    </row>
    <row r="79" spans="1:7" x14ac:dyDescent="0.3">
      <c r="A79" s="33" t="s">
        <v>14</v>
      </c>
      <c r="B79" s="26">
        <v>1991</v>
      </c>
      <c r="C79" s="26">
        <v>1886</v>
      </c>
      <c r="D79" s="26">
        <v>1206</v>
      </c>
      <c r="E79" s="26">
        <v>884</v>
      </c>
      <c r="F79" s="26">
        <v>1722</v>
      </c>
      <c r="G79" s="26">
        <v>7689</v>
      </c>
    </row>
    <row r="80" spans="1:7" x14ac:dyDescent="0.3">
      <c r="A80" s="33" t="s">
        <v>21</v>
      </c>
      <c r="B80" s="26">
        <v>1163</v>
      </c>
      <c r="C80" s="26">
        <v>1180</v>
      </c>
      <c r="D80" s="26">
        <v>1616</v>
      </c>
      <c r="E80" s="26">
        <v>1043</v>
      </c>
      <c r="F80" s="26">
        <v>1747</v>
      </c>
      <c r="G80" s="26">
        <v>6749</v>
      </c>
    </row>
    <row r="81" spans="1:7" x14ac:dyDescent="0.3">
      <c r="A81" s="33" t="s">
        <v>53</v>
      </c>
      <c r="B81" s="26">
        <v>1438</v>
      </c>
      <c r="C81" s="26">
        <v>1616</v>
      </c>
      <c r="D81" s="26">
        <v>866</v>
      </c>
      <c r="E81" s="26">
        <v>829</v>
      </c>
      <c r="F81" s="26">
        <v>2070</v>
      </c>
      <c r="G81" s="26">
        <v>6819</v>
      </c>
    </row>
    <row r="82" spans="1:7" x14ac:dyDescent="0.3">
      <c r="A82" s="31" t="s">
        <v>1036</v>
      </c>
      <c r="B82" s="32"/>
      <c r="C82" s="32"/>
      <c r="D82" s="32"/>
      <c r="E82" s="32"/>
      <c r="F82" s="32"/>
      <c r="G82" s="32"/>
    </row>
    <row r="83" spans="1:7" x14ac:dyDescent="0.3">
      <c r="A83" s="33" t="s">
        <v>36</v>
      </c>
      <c r="B83" s="26">
        <v>1233</v>
      </c>
      <c r="C83" s="26">
        <v>223</v>
      </c>
      <c r="D83" s="26">
        <v>1680</v>
      </c>
      <c r="E83" s="26">
        <v>990</v>
      </c>
      <c r="F83" s="26">
        <v>1508</v>
      </c>
      <c r="G83" s="26">
        <v>5634</v>
      </c>
    </row>
    <row r="84" spans="1:7" x14ac:dyDescent="0.3">
      <c r="A84" s="33" t="s">
        <v>25</v>
      </c>
      <c r="B84" s="26">
        <v>1598</v>
      </c>
      <c r="C84" s="26">
        <v>1907</v>
      </c>
      <c r="D84" s="26">
        <v>869</v>
      </c>
      <c r="E84" s="26">
        <v>1426</v>
      </c>
      <c r="F84" s="26">
        <v>1416</v>
      </c>
      <c r="G84" s="26">
        <v>7216</v>
      </c>
    </row>
    <row r="85" spans="1:7" x14ac:dyDescent="0.3">
      <c r="A85" s="33" t="s">
        <v>83</v>
      </c>
      <c r="B85" s="26">
        <v>900</v>
      </c>
      <c r="C85" s="26">
        <v>1016</v>
      </c>
      <c r="D85" s="26">
        <v>960</v>
      </c>
      <c r="E85" s="26">
        <v>940</v>
      </c>
      <c r="F85" s="26">
        <v>1193</v>
      </c>
      <c r="G85" s="26">
        <v>5009</v>
      </c>
    </row>
    <row r="86" spans="1:7" x14ac:dyDescent="0.3">
      <c r="A86" s="33" t="s">
        <v>30</v>
      </c>
      <c r="B86" s="26">
        <v>900</v>
      </c>
      <c r="C86" s="26">
        <v>1470</v>
      </c>
      <c r="D86" s="26">
        <v>1617</v>
      </c>
      <c r="E86" s="26">
        <v>1314</v>
      </c>
      <c r="F86" s="26">
        <v>941</v>
      </c>
      <c r="G86" s="26">
        <v>6242</v>
      </c>
    </row>
    <row r="87" spans="1:7" x14ac:dyDescent="0.3">
      <c r="A87" s="33" t="s">
        <v>34</v>
      </c>
      <c r="B87" s="26">
        <v>1255</v>
      </c>
      <c r="C87" s="26">
        <v>516</v>
      </c>
      <c r="D87" s="26">
        <v>1874</v>
      </c>
      <c r="E87" s="26">
        <v>1863</v>
      </c>
      <c r="F87" s="26">
        <v>1722</v>
      </c>
      <c r="G87" s="26">
        <v>7230</v>
      </c>
    </row>
    <row r="88" spans="1:7" x14ac:dyDescent="0.3">
      <c r="A88" s="33" t="s">
        <v>50</v>
      </c>
      <c r="B88" s="26">
        <v>1138</v>
      </c>
      <c r="C88" s="26">
        <v>1898</v>
      </c>
      <c r="D88" s="26">
        <v>1482</v>
      </c>
      <c r="E88" s="26">
        <v>846</v>
      </c>
      <c r="F88" s="26">
        <v>1154</v>
      </c>
      <c r="G88" s="26">
        <v>6518</v>
      </c>
    </row>
    <row r="89" spans="1:7" x14ac:dyDescent="0.3">
      <c r="A89" s="31" t="s">
        <v>1035</v>
      </c>
      <c r="B89" s="32"/>
      <c r="C89" s="32"/>
      <c r="D89" s="32"/>
      <c r="E89" s="32"/>
      <c r="F89" s="32"/>
      <c r="G89" s="32"/>
    </row>
    <row r="90" spans="1:7" x14ac:dyDescent="0.3">
      <c r="A90" s="33" t="s">
        <v>63</v>
      </c>
      <c r="B90" s="26">
        <v>1655</v>
      </c>
      <c r="C90" s="26">
        <v>805</v>
      </c>
      <c r="D90" s="26">
        <v>2263</v>
      </c>
      <c r="E90" s="26">
        <v>987</v>
      </c>
      <c r="F90" s="26">
        <v>1075</v>
      </c>
      <c r="G90" s="26">
        <v>6785</v>
      </c>
    </row>
    <row r="91" spans="1:7" x14ac:dyDescent="0.3">
      <c r="A91" s="33" t="s">
        <v>16</v>
      </c>
      <c r="B91" s="26">
        <v>1104</v>
      </c>
      <c r="C91" s="26">
        <v>2280</v>
      </c>
      <c r="D91" s="26">
        <v>1445</v>
      </c>
      <c r="E91" s="26">
        <v>1722</v>
      </c>
      <c r="F91" s="26">
        <v>1196</v>
      </c>
      <c r="G91" s="26">
        <v>7747</v>
      </c>
    </row>
    <row r="92" spans="1:7" x14ac:dyDescent="0.3">
      <c r="A92" s="33" t="s">
        <v>45</v>
      </c>
      <c r="B92" s="26">
        <v>372</v>
      </c>
      <c r="C92" s="26">
        <v>1818</v>
      </c>
      <c r="D92" s="26">
        <v>1346</v>
      </c>
      <c r="E92" s="26">
        <v>1156</v>
      </c>
      <c r="F92" s="26">
        <v>1484</v>
      </c>
      <c r="G92" s="26">
        <v>6176</v>
      </c>
    </row>
    <row r="93" spans="1:7" x14ac:dyDescent="0.3">
      <c r="A93" s="33" t="s">
        <v>42</v>
      </c>
      <c r="B93" s="26">
        <v>1415</v>
      </c>
      <c r="C93" s="26">
        <v>1271</v>
      </c>
      <c r="D93" s="26">
        <v>1214</v>
      </c>
      <c r="E93" s="26">
        <v>1135</v>
      </c>
      <c r="F93" s="26">
        <v>1566</v>
      </c>
      <c r="G93" s="26">
        <v>6601</v>
      </c>
    </row>
    <row r="94" spans="1:7" x14ac:dyDescent="0.3">
      <c r="A94" s="33" t="s">
        <v>19</v>
      </c>
      <c r="B94" s="26">
        <v>1362</v>
      </c>
      <c r="C94" s="26">
        <v>1363</v>
      </c>
      <c r="D94" s="26">
        <v>1152</v>
      </c>
      <c r="E94" s="26">
        <v>777</v>
      </c>
      <c r="F94" s="26">
        <v>750</v>
      </c>
      <c r="G94" s="26">
        <v>5404</v>
      </c>
    </row>
    <row r="95" spans="1:7" x14ac:dyDescent="0.3">
      <c r="A95" s="31" t="s">
        <v>1044</v>
      </c>
      <c r="B95" s="26">
        <v>18415</v>
      </c>
      <c r="C95" s="26">
        <v>20581</v>
      </c>
      <c r="D95" s="26">
        <v>20872</v>
      </c>
      <c r="E95" s="26">
        <v>16651</v>
      </c>
      <c r="F95" s="26">
        <v>20104</v>
      </c>
      <c r="G95" s="26">
        <v>96623</v>
      </c>
    </row>
    <row r="101" spans="1:2" x14ac:dyDescent="0.3">
      <c r="A101" s="29" t="s">
        <v>1083</v>
      </c>
      <c r="B101" t="s">
        <v>1039</v>
      </c>
    </row>
    <row r="102" spans="1:2" x14ac:dyDescent="0.3">
      <c r="A102" s="31">
        <v>2023</v>
      </c>
      <c r="B102" s="25">
        <v>586</v>
      </c>
    </row>
    <row r="103" spans="1:2" x14ac:dyDescent="0.3">
      <c r="A103" s="31">
        <v>2024</v>
      </c>
      <c r="B103" s="25">
        <v>414</v>
      </c>
    </row>
    <row r="104" spans="1:2" x14ac:dyDescent="0.3">
      <c r="A104" s="31" t="s">
        <v>1044</v>
      </c>
      <c r="B104" s="25">
        <v>1000</v>
      </c>
    </row>
  </sheetData>
  <pageMargins left="0.7" right="0.7" top="0.75" bottom="0.75" header="0.3" footer="0.3"/>
  <pageSetup orientation="portrait"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C88A2-04AF-43A6-B008-7683251B24A7}">
  <dimension ref="A1"/>
  <sheetViews>
    <sheetView workbookViewId="0">
      <selection activeCell="E13" sqref="E13"/>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Call Centre Dashboard</vt:lpstr>
      <vt:lpstr>Pivots</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Beauty Kumari</dc:creator>
  <cp:lastModifiedBy>Beauty Kumari</cp:lastModifiedBy>
  <cp:lastPrinted>2024-10-22T11:25:05Z</cp:lastPrinted>
  <dcterms:created xsi:type="dcterms:W3CDTF">2024-10-21T12:34:50Z</dcterms:created>
  <dcterms:modified xsi:type="dcterms:W3CDTF">2024-10-22T15:17:27Z</dcterms:modified>
</cp:coreProperties>
</file>