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wner\Analysis Projects\Crowdfunding Analysis\"/>
    </mc:Choice>
  </mc:AlternateContent>
  <xr:revisionPtr revIDLastSave="0" documentId="13_ncr:1_{121F967B-A6B9-4AB5-8CD6-8565CDF9B662}" xr6:coauthVersionLast="45" xr6:coauthVersionMax="45" xr10:uidLastSave="{00000000-0000-0000-0000-000000000000}"/>
  <bookViews>
    <workbookView xWindow="30330" yWindow="495" windowWidth="27285" windowHeight="15210" tabRatio="619" xr2:uid="{00000000-000D-0000-FFFF-FFFF00000000}"/>
  </bookViews>
  <sheets>
    <sheet name="Kickstarter" sheetId="1" r:id="rId1"/>
    <sheet name="Theater Outcomes Based on Launc" sheetId="16" r:id="rId2"/>
    <sheet name="Outcomes Based on Goals" sheetId="17" r:id="rId3"/>
    <sheet name="Descriptive Statistics" sheetId="10" r:id="rId4"/>
    <sheet name="Experiment" sheetId="3" r:id="rId5"/>
    <sheet name="Category Statistics" sheetId="2" r:id="rId6"/>
    <sheet name="Subcategory Statistics" sheetId="4" r:id="rId7"/>
    <sheet name="Outcomes Based on Launch Date" sheetId="5" r:id="rId8"/>
    <sheet name="Edinburgh Research" sheetId="6" r:id="rId9"/>
    <sheet name="RoughWork" sheetId="7" r:id="rId10"/>
    <sheet name="S KS 2" sheetId="11" r:id="rId11"/>
    <sheet name="F KS 2" sheetId="12" r:id="rId12"/>
    <sheet name="S KS 3" sheetId="13" r:id="rId13"/>
    <sheet name="F KS 3" sheetId="14" r:id="rId14"/>
  </sheets>
  <definedNames>
    <definedName name="_xlnm._FilterDatabase" localSheetId="0" hidden="1">Kickstarter!$A$1:$U$1</definedName>
  </definedNames>
  <calcPr calcId="191029"/>
  <pivotCaches>
    <pivotCache cacheId="0" r:id="rId15"/>
    <pivotCache cacheId="1" r:id="rId16"/>
    <pivotCache cacheId="7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7" i="17" l="1"/>
  <c r="H8" i="17"/>
  <c r="H9" i="17"/>
  <c r="H10" i="17"/>
  <c r="H11" i="17"/>
  <c r="H12" i="17"/>
  <c r="H13" i="17"/>
  <c r="H14" i="17"/>
  <c r="H15" i="17"/>
  <c r="H16" i="17"/>
  <c r="H17" i="17"/>
  <c r="H6" i="17"/>
  <c r="G7" i="17"/>
  <c r="G8" i="17"/>
  <c r="G9" i="17"/>
  <c r="G10" i="17"/>
  <c r="G11" i="17"/>
  <c r="G12" i="17"/>
  <c r="G13" i="17"/>
  <c r="G14" i="17"/>
  <c r="G15" i="17"/>
  <c r="G16" i="17"/>
  <c r="G17" i="17"/>
  <c r="G6" i="17"/>
  <c r="F7" i="17"/>
  <c r="F8" i="17"/>
  <c r="F9" i="17"/>
  <c r="F10" i="17"/>
  <c r="F11" i="17"/>
  <c r="F12" i="17"/>
  <c r="F13" i="17"/>
  <c r="F14" i="17"/>
  <c r="F15" i="17"/>
  <c r="F16" i="17"/>
  <c r="F17" i="17"/>
  <c r="F6" i="17"/>
  <c r="E17" i="17"/>
  <c r="E16" i="17"/>
  <c r="E15" i="17"/>
  <c r="E14" i="17"/>
  <c r="E13" i="17"/>
  <c r="E12" i="17"/>
  <c r="E11" i="17"/>
  <c r="E10" i="17"/>
  <c r="E9" i="17"/>
  <c r="E8" i="17"/>
  <c r="E7" i="17"/>
  <c r="E6" i="17"/>
  <c r="D7" i="17"/>
  <c r="D17" i="17"/>
  <c r="D16" i="17"/>
  <c r="D15" i="17"/>
  <c r="D14" i="17"/>
  <c r="D13" i="17"/>
  <c r="D12" i="17"/>
  <c r="D11" i="17"/>
  <c r="D10" i="17"/>
  <c r="D9" i="17"/>
  <c r="D8" i="17"/>
  <c r="C7" i="17"/>
  <c r="C17" i="17"/>
  <c r="C16" i="17"/>
  <c r="C15" i="17"/>
  <c r="C14" i="17"/>
  <c r="C13" i="17"/>
  <c r="C12" i="17"/>
  <c r="C11" i="17"/>
  <c r="C10" i="17"/>
  <c r="C9" i="17"/>
  <c r="C8" i="17"/>
  <c r="B17" i="17"/>
  <c r="B16" i="17"/>
  <c r="B15" i="17"/>
  <c r="B14" i="17"/>
  <c r="B13" i="17"/>
  <c r="B12" i="17"/>
  <c r="B11" i="17"/>
  <c r="B10" i="17"/>
  <c r="B9" i="17"/>
  <c r="B8" i="17"/>
  <c r="B7" i="17"/>
  <c r="D6" i="17"/>
  <c r="C6" i="17"/>
  <c r="B6" i="17"/>
  <c r="D15" i="10" l="1"/>
  <c r="C15" i="10"/>
  <c r="D14" i="10"/>
  <c r="D16" i="10" s="1"/>
  <c r="C14" i="10"/>
  <c r="D13" i="10"/>
  <c r="C13" i="10"/>
  <c r="D8" i="10"/>
  <c r="D7" i="10"/>
  <c r="C8" i="10"/>
  <c r="C7" i="10"/>
  <c r="C9" i="10" s="1"/>
  <c r="D6" i="10"/>
  <c r="C6" i="10"/>
  <c r="D21" i="10"/>
  <c r="D22" i="10"/>
  <c r="D24" i="10"/>
  <c r="D25" i="10"/>
  <c r="D30" i="10"/>
  <c r="D29" i="10"/>
  <c r="D32" i="10"/>
  <c r="D33" i="10"/>
  <c r="C33" i="10"/>
  <c r="C32" i="10"/>
  <c r="C30" i="10"/>
  <c r="C29" i="10"/>
  <c r="C25" i="10"/>
  <c r="C24" i="10"/>
  <c r="C22" i="10"/>
  <c r="C21" i="10"/>
  <c r="D11" i="10"/>
  <c r="D12" i="10"/>
  <c r="C12" i="10"/>
  <c r="C11" i="10"/>
  <c r="D5" i="10"/>
  <c r="D4" i="10"/>
  <c r="C5" i="10"/>
  <c r="C4" i="10"/>
  <c r="G12" i="7"/>
  <c r="F12" i="7"/>
  <c r="F6" i="6"/>
  <c r="F5" i="6"/>
  <c r="F4" i="6"/>
  <c r="F3" i="6"/>
  <c r="F2" i="6"/>
  <c r="D6" i="6"/>
  <c r="D5" i="6"/>
  <c r="D4" i="6"/>
  <c r="D3" i="6"/>
  <c r="D2" i="6"/>
  <c r="C6" i="6"/>
  <c r="C5" i="6"/>
  <c r="C4" i="6"/>
  <c r="C3" i="6"/>
  <c r="C2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42" i="1"/>
  <c r="P49" i="1"/>
  <c r="P71" i="1"/>
  <c r="P84" i="1"/>
  <c r="P86" i="1"/>
  <c r="P93" i="1"/>
  <c r="P97" i="1"/>
  <c r="P130" i="1"/>
  <c r="P142" i="1"/>
  <c r="P152" i="1"/>
  <c r="P157" i="1"/>
  <c r="P158" i="1"/>
  <c r="P161" i="1"/>
  <c r="P176" i="1"/>
  <c r="P177" i="1"/>
  <c r="P181" i="1"/>
  <c r="P193" i="1"/>
  <c r="P195" i="1"/>
  <c r="P197" i="1"/>
  <c r="P204" i="1"/>
  <c r="P208" i="1"/>
  <c r="P214" i="1"/>
  <c r="P230" i="1"/>
  <c r="P232" i="1"/>
  <c r="P234" i="1"/>
  <c r="P249" i="1"/>
  <c r="P258" i="1"/>
  <c r="P259" i="1"/>
  <c r="P260" i="1"/>
  <c r="P268" i="1"/>
  <c r="P273" i="1"/>
  <c r="P287" i="1"/>
  <c r="P288" i="1"/>
  <c r="P290" i="1"/>
  <c r="P293" i="1"/>
  <c r="P302" i="1"/>
  <c r="P304" i="1"/>
  <c r="P308" i="1"/>
  <c r="P309" i="1"/>
  <c r="P311" i="1"/>
  <c r="P330" i="1"/>
  <c r="P338" i="1"/>
  <c r="P343" i="1"/>
  <c r="P349" i="1"/>
  <c r="P358" i="1"/>
  <c r="P360" i="1"/>
  <c r="P363" i="1"/>
  <c r="P376" i="1"/>
  <c r="P377" i="1"/>
  <c r="P381" i="1"/>
  <c r="P386" i="1"/>
  <c r="P408" i="1"/>
  <c r="P414" i="1"/>
  <c r="P418" i="1"/>
  <c r="P437" i="1"/>
  <c r="P442" i="1"/>
  <c r="P456" i="1"/>
  <c r="P475" i="1"/>
  <c r="P476" i="1"/>
  <c r="P478" i="1"/>
  <c r="P491" i="1"/>
  <c r="P494" i="1"/>
  <c r="P495" i="1"/>
  <c r="P496" i="1"/>
  <c r="P497" i="1"/>
  <c r="P502" i="1"/>
  <c r="P506" i="1"/>
  <c r="P509" i="1"/>
  <c r="P510" i="1"/>
  <c r="P513" i="1"/>
  <c r="P514" i="1"/>
  <c r="P516" i="1"/>
  <c r="P520" i="1"/>
  <c r="P525" i="1"/>
  <c r="P526" i="1"/>
  <c r="P528" i="1"/>
  <c r="P534" i="1"/>
  <c r="P564" i="1"/>
  <c r="P565" i="1"/>
  <c r="P574" i="1"/>
  <c r="P576" i="1"/>
  <c r="P578" i="1"/>
  <c r="P579" i="1"/>
  <c r="P582" i="1"/>
  <c r="P584" i="1"/>
  <c r="P590" i="1"/>
  <c r="P591" i="1"/>
  <c r="P592" i="1"/>
  <c r="P593" i="1"/>
  <c r="P594" i="1"/>
  <c r="P596" i="1"/>
  <c r="P598" i="1"/>
  <c r="P601" i="1"/>
  <c r="P608" i="1"/>
  <c r="P610" i="1"/>
  <c r="P614" i="1"/>
  <c r="P618" i="1"/>
  <c r="P631" i="1"/>
  <c r="P635" i="1"/>
  <c r="P636" i="1"/>
  <c r="P640" i="1"/>
  <c r="P643" i="1"/>
  <c r="P648" i="1"/>
  <c r="P652" i="1"/>
  <c r="P656" i="1"/>
  <c r="P657" i="1"/>
  <c r="P667" i="1"/>
  <c r="P671" i="1"/>
  <c r="P677" i="1"/>
  <c r="P680" i="1"/>
  <c r="P685" i="1"/>
  <c r="P690" i="1"/>
  <c r="P692" i="1"/>
  <c r="P695" i="1"/>
  <c r="P696" i="1"/>
  <c r="P699" i="1"/>
  <c r="P701" i="1"/>
  <c r="P706" i="1"/>
  <c r="P707" i="1"/>
  <c r="P709" i="1"/>
  <c r="P711" i="1"/>
  <c r="P713" i="1"/>
  <c r="P714" i="1"/>
  <c r="P715" i="1"/>
  <c r="P719" i="1"/>
  <c r="P720" i="1"/>
  <c r="P724" i="1"/>
  <c r="P725" i="1"/>
  <c r="P726" i="1"/>
  <c r="P727" i="1"/>
  <c r="P732" i="1"/>
  <c r="P735" i="1"/>
  <c r="P740" i="1"/>
  <c r="P741" i="1"/>
  <c r="P747" i="1"/>
  <c r="P758" i="1"/>
  <c r="P761" i="1"/>
  <c r="P775" i="1"/>
  <c r="P777" i="1"/>
  <c r="P781" i="1"/>
  <c r="P782" i="1"/>
  <c r="P784" i="1"/>
  <c r="P789" i="1"/>
  <c r="P795" i="1"/>
  <c r="P798" i="1"/>
  <c r="P801" i="1"/>
  <c r="P805" i="1"/>
  <c r="P806" i="1"/>
  <c r="P813" i="1"/>
  <c r="P814" i="1"/>
  <c r="P815" i="1"/>
  <c r="P816" i="1"/>
  <c r="P819" i="1"/>
  <c r="P823" i="1"/>
  <c r="P827" i="1"/>
  <c r="P828" i="1"/>
  <c r="P829" i="1"/>
  <c r="P835" i="1"/>
  <c r="P846" i="1"/>
  <c r="P848" i="1"/>
  <c r="P851" i="1"/>
  <c r="P854" i="1"/>
  <c r="P855" i="1"/>
  <c r="P856" i="1"/>
  <c r="P859" i="1"/>
  <c r="P863" i="1"/>
  <c r="P874" i="1"/>
  <c r="P879" i="1"/>
  <c r="P880" i="1"/>
  <c r="P883" i="1"/>
  <c r="P884" i="1"/>
  <c r="P890" i="1"/>
  <c r="P898" i="1"/>
  <c r="P904" i="1"/>
  <c r="P905" i="1"/>
  <c r="P909" i="1"/>
  <c r="P910" i="1"/>
  <c r="P912" i="1"/>
  <c r="P914" i="1"/>
  <c r="P917" i="1"/>
  <c r="P919" i="1"/>
  <c r="P929" i="1"/>
  <c r="P935" i="1"/>
  <c r="P938" i="1"/>
  <c r="P941" i="1"/>
  <c r="P943" i="1"/>
  <c r="P949" i="1"/>
  <c r="P953" i="1"/>
  <c r="P965" i="1"/>
  <c r="P967" i="1"/>
  <c r="P970" i="1"/>
  <c r="P971" i="1"/>
  <c r="P977" i="1"/>
  <c r="P979" i="1"/>
  <c r="P982" i="1"/>
  <c r="P984" i="1"/>
  <c r="P991" i="1"/>
  <c r="P994" i="1"/>
  <c r="P1005" i="1"/>
  <c r="P1007" i="1"/>
  <c r="P1013" i="1"/>
  <c r="P1015" i="1"/>
  <c r="P1017" i="1"/>
  <c r="P1018" i="1"/>
  <c r="P1022" i="1"/>
  <c r="P1031" i="1"/>
  <c r="P1032" i="1"/>
  <c r="P1033" i="1"/>
  <c r="P1036" i="1"/>
  <c r="P1038" i="1"/>
  <c r="P1040" i="1"/>
  <c r="P1042" i="1"/>
  <c r="P1043" i="1"/>
  <c r="P1045" i="1"/>
  <c r="P1046" i="1"/>
  <c r="P1048" i="1"/>
  <c r="P1053" i="1"/>
  <c r="P1055" i="1"/>
  <c r="P1058" i="1"/>
  <c r="P1059" i="1"/>
  <c r="P1070" i="1"/>
  <c r="P1071" i="1"/>
  <c r="P1072" i="1"/>
  <c r="P1075" i="1"/>
  <c r="P1076" i="1"/>
  <c r="P1079" i="1"/>
  <c r="P1080" i="1"/>
  <c r="P1083" i="1"/>
  <c r="P1090" i="1"/>
  <c r="P1093" i="1"/>
  <c r="P1100" i="1"/>
  <c r="P1101" i="1"/>
  <c r="P1102" i="1"/>
  <c r="P1105" i="1"/>
  <c r="P1107" i="1"/>
  <c r="P1110" i="1"/>
  <c r="P1113" i="1"/>
  <c r="P1116" i="1"/>
  <c r="P1117" i="1"/>
  <c r="P1118" i="1"/>
  <c r="P1119" i="1"/>
  <c r="P1121" i="1"/>
  <c r="P1124" i="1"/>
  <c r="P1125" i="1"/>
  <c r="P1126" i="1"/>
  <c r="P1129" i="1"/>
  <c r="P1131" i="1"/>
  <c r="P1132" i="1"/>
  <c r="P1135" i="1"/>
  <c r="P1136" i="1"/>
  <c r="P1141" i="1"/>
  <c r="P1143" i="1"/>
  <c r="P1144" i="1"/>
  <c r="P1145" i="1"/>
  <c r="P1146" i="1"/>
  <c r="P1149" i="1"/>
  <c r="P1151" i="1"/>
  <c r="P1152" i="1"/>
  <c r="P1153" i="1"/>
  <c r="P1154" i="1"/>
  <c r="P1157" i="1"/>
  <c r="P1160" i="1"/>
  <c r="P1161" i="1"/>
  <c r="P1164" i="1"/>
  <c r="P1168" i="1"/>
  <c r="P1169" i="1"/>
  <c r="P1173" i="1"/>
  <c r="P1174" i="1"/>
  <c r="P1176" i="1"/>
  <c r="P1177" i="1"/>
  <c r="P1178" i="1"/>
  <c r="P1180" i="1"/>
  <c r="P1186" i="1"/>
  <c r="P1187" i="1"/>
  <c r="P1191" i="1"/>
  <c r="P1194" i="1"/>
  <c r="P1204" i="1"/>
  <c r="P1205" i="1"/>
  <c r="P1208" i="1"/>
  <c r="P1214" i="1"/>
  <c r="P1218" i="1"/>
  <c r="P1221" i="1"/>
  <c r="P1222" i="1"/>
  <c r="P1223" i="1"/>
  <c r="P1224" i="1"/>
  <c r="P1226" i="1"/>
  <c r="P1227" i="1"/>
  <c r="P1229" i="1"/>
  <c r="P1230" i="1"/>
  <c r="P1231" i="1"/>
  <c r="P1238" i="1"/>
  <c r="P1241" i="1"/>
  <c r="P1244" i="1"/>
  <c r="P1245" i="1"/>
  <c r="P1246" i="1"/>
  <c r="P1247" i="1"/>
  <c r="P1248" i="1"/>
  <c r="P1249" i="1"/>
  <c r="P1250" i="1"/>
  <c r="P1255" i="1"/>
  <c r="P1259" i="1"/>
  <c r="P1265" i="1"/>
  <c r="P1267" i="1"/>
  <c r="P1270" i="1"/>
  <c r="P1273" i="1"/>
  <c r="P1274" i="1"/>
  <c r="P1276" i="1"/>
  <c r="P1279" i="1"/>
  <c r="P1285" i="1"/>
  <c r="P1286" i="1"/>
  <c r="P1290" i="1"/>
  <c r="P1291" i="1"/>
  <c r="P1293" i="1"/>
  <c r="P1300" i="1"/>
  <c r="P1302" i="1"/>
  <c r="P1303" i="1"/>
  <c r="P1305" i="1"/>
  <c r="P1307" i="1"/>
  <c r="P1309" i="1"/>
  <c r="P1310" i="1"/>
  <c r="P1312" i="1"/>
  <c r="P1313" i="1"/>
  <c r="P1315" i="1"/>
  <c r="P1318" i="1"/>
  <c r="P1319" i="1"/>
  <c r="P1323" i="1"/>
  <c r="P1324" i="1"/>
  <c r="P1326" i="1"/>
  <c r="P1327" i="1"/>
  <c r="P1328" i="1"/>
  <c r="P1330" i="1"/>
  <c r="P1331" i="1"/>
  <c r="P1332" i="1"/>
  <c r="P1333" i="1"/>
  <c r="P1340" i="1"/>
  <c r="P1344" i="1"/>
  <c r="P1346" i="1"/>
  <c r="P1347" i="1"/>
  <c r="P1348" i="1"/>
  <c r="P1349" i="1"/>
  <c r="P1350" i="1"/>
  <c r="P1354" i="1"/>
  <c r="P1355" i="1"/>
  <c r="P1356" i="1"/>
  <c r="P1361" i="1"/>
  <c r="P1362" i="1"/>
  <c r="P1364" i="1"/>
  <c r="P1368" i="1"/>
  <c r="P1369" i="1"/>
  <c r="P1370" i="1"/>
  <c r="P1373" i="1"/>
  <c r="P1376" i="1"/>
  <c r="P1377" i="1"/>
  <c r="P1378" i="1"/>
  <c r="P1379" i="1"/>
  <c r="P1382" i="1"/>
  <c r="P1386" i="1"/>
  <c r="P1388" i="1"/>
  <c r="P1392" i="1"/>
  <c r="P1394" i="1"/>
  <c r="P1395" i="1"/>
  <c r="P1396" i="1"/>
  <c r="P1397" i="1"/>
  <c r="P1398" i="1"/>
  <c r="P1399" i="1"/>
  <c r="P1401" i="1"/>
  <c r="P1402" i="1"/>
  <c r="P1408" i="1"/>
  <c r="P1409" i="1"/>
  <c r="P1410" i="1"/>
  <c r="P1414" i="1"/>
  <c r="P1417" i="1"/>
  <c r="P1418" i="1"/>
  <c r="P1419" i="1"/>
  <c r="P1426" i="1"/>
  <c r="P1427" i="1"/>
  <c r="P1429" i="1"/>
  <c r="P1432" i="1"/>
  <c r="P1435" i="1"/>
  <c r="P1437" i="1"/>
  <c r="P1441" i="1"/>
  <c r="P1442" i="1"/>
  <c r="P1445" i="1"/>
  <c r="P1446" i="1"/>
  <c r="P1449" i="1"/>
  <c r="P1451" i="1"/>
  <c r="P1453" i="1"/>
  <c r="P1456" i="1"/>
  <c r="P1457" i="1"/>
  <c r="P1461" i="1"/>
  <c r="P1463" i="1"/>
  <c r="P1464" i="1"/>
  <c r="P1465" i="1"/>
  <c r="P1466" i="1"/>
  <c r="P1467" i="1"/>
  <c r="P1468" i="1"/>
  <c r="P1469" i="1"/>
  <c r="P1471" i="1"/>
  <c r="P1472" i="1"/>
  <c r="P1478" i="1"/>
  <c r="P1485" i="1"/>
  <c r="P1490" i="1"/>
  <c r="P1492" i="1"/>
  <c r="P1493" i="1"/>
  <c r="P1494" i="1"/>
  <c r="P1498" i="1"/>
  <c r="P1502" i="1"/>
  <c r="P1503" i="1"/>
  <c r="P1504" i="1"/>
  <c r="P1505" i="1"/>
  <c r="P1509" i="1"/>
  <c r="P1510" i="1"/>
  <c r="P1511" i="1"/>
  <c r="P1512" i="1"/>
  <c r="P1515" i="1"/>
  <c r="P1516" i="1"/>
  <c r="P1517" i="1"/>
  <c r="P1518" i="1"/>
  <c r="P1519" i="1"/>
  <c r="P1520" i="1"/>
  <c r="P1521" i="1"/>
  <c r="P1524" i="1"/>
  <c r="P1527" i="1"/>
  <c r="P1528" i="1"/>
  <c r="P1530" i="1"/>
  <c r="P1531" i="1"/>
  <c r="P1532" i="1"/>
  <c r="P1533" i="1"/>
  <c r="P1537" i="1"/>
  <c r="P1538" i="1"/>
  <c r="P1539" i="1"/>
  <c r="P1540" i="1"/>
  <c r="P1542" i="1"/>
  <c r="P1543" i="1"/>
  <c r="P1547" i="1"/>
  <c r="P1550" i="1"/>
  <c r="P1554" i="1"/>
  <c r="P1557" i="1"/>
  <c r="P1561" i="1"/>
  <c r="P1562" i="1"/>
  <c r="P1563" i="1"/>
  <c r="P1564" i="1"/>
  <c r="P1565" i="1"/>
  <c r="P1566" i="1"/>
  <c r="P1568" i="1"/>
  <c r="P1573" i="1"/>
  <c r="P1574" i="1"/>
  <c r="P1576" i="1"/>
  <c r="P1579" i="1"/>
  <c r="P1581" i="1"/>
  <c r="P1582" i="1"/>
  <c r="P1587" i="1"/>
  <c r="P1588" i="1"/>
  <c r="P1590" i="1"/>
  <c r="P1591" i="1"/>
  <c r="P1592" i="1"/>
  <c r="P1593" i="1"/>
  <c r="P1594" i="1"/>
  <c r="P1603" i="1"/>
  <c r="P1604" i="1"/>
  <c r="P1605" i="1"/>
  <c r="P1606" i="1"/>
  <c r="P1610" i="1"/>
  <c r="P1612" i="1"/>
  <c r="P1614" i="1"/>
  <c r="P1618" i="1"/>
  <c r="P1620" i="1"/>
  <c r="P1625" i="1"/>
  <c r="P1626" i="1"/>
  <c r="P1628" i="1"/>
  <c r="P1631" i="1"/>
  <c r="P1632" i="1"/>
  <c r="P1635" i="1"/>
  <c r="P1636" i="1"/>
  <c r="P1637" i="1"/>
  <c r="P1639" i="1"/>
  <c r="P1640" i="1"/>
  <c r="P1642" i="1"/>
  <c r="P1645" i="1"/>
  <c r="P1646" i="1"/>
  <c r="P1648" i="1"/>
  <c r="P1651" i="1"/>
  <c r="P1655" i="1"/>
  <c r="P1657" i="1"/>
  <c r="P1658" i="1"/>
  <c r="P1661" i="1"/>
  <c r="P1663" i="1"/>
  <c r="P1665" i="1"/>
  <c r="P1666" i="1"/>
  <c r="P1667" i="1"/>
  <c r="P1668" i="1"/>
  <c r="P1670" i="1"/>
  <c r="P1671" i="1"/>
  <c r="P1672" i="1"/>
  <c r="P1673" i="1"/>
  <c r="P1674" i="1"/>
  <c r="P1675" i="1"/>
  <c r="P1677" i="1"/>
  <c r="P1679" i="1"/>
  <c r="P1681" i="1"/>
  <c r="P1683" i="1"/>
  <c r="P1688" i="1"/>
  <c r="P1690" i="1"/>
  <c r="P1691" i="1"/>
  <c r="P1693" i="1"/>
  <c r="P1694" i="1"/>
  <c r="P1695" i="1"/>
  <c r="P1696" i="1"/>
  <c r="P1704" i="1"/>
  <c r="P1706" i="1"/>
  <c r="P1707" i="1"/>
  <c r="P1710" i="1"/>
  <c r="P1711" i="1"/>
  <c r="P1712" i="1"/>
  <c r="P1713" i="1"/>
  <c r="P1715" i="1"/>
  <c r="P1718" i="1"/>
  <c r="P1723" i="1"/>
  <c r="P1725" i="1"/>
  <c r="P1727" i="1"/>
  <c r="P1728" i="1"/>
  <c r="P1730" i="1"/>
  <c r="P1733" i="1"/>
  <c r="P1737" i="1"/>
  <c r="P1738" i="1"/>
  <c r="P1740" i="1"/>
  <c r="P1742" i="1"/>
  <c r="P1745" i="1"/>
  <c r="P1750" i="1"/>
  <c r="P1752" i="1"/>
  <c r="P1755" i="1"/>
  <c r="P1758" i="1"/>
  <c r="P1759" i="1"/>
  <c r="P1760" i="1"/>
  <c r="P1765" i="1"/>
  <c r="P1766" i="1"/>
  <c r="P1772" i="1"/>
  <c r="P1774" i="1"/>
  <c r="P1780" i="1"/>
  <c r="P1781" i="1"/>
  <c r="P1782" i="1"/>
  <c r="P1784" i="1"/>
  <c r="P1789" i="1"/>
  <c r="P1791" i="1"/>
  <c r="P1793" i="1"/>
  <c r="P1796" i="1"/>
  <c r="P1797" i="1"/>
  <c r="P1798" i="1"/>
  <c r="P1801" i="1"/>
  <c r="P1804" i="1"/>
  <c r="P1808" i="1"/>
  <c r="P1811" i="1"/>
  <c r="P1813" i="1"/>
  <c r="P1814" i="1"/>
  <c r="P1819" i="1"/>
  <c r="P1820" i="1"/>
  <c r="P1821" i="1"/>
  <c r="P1823" i="1"/>
  <c r="P1826" i="1"/>
  <c r="P1827" i="1"/>
  <c r="P1828" i="1"/>
  <c r="P1829" i="1"/>
  <c r="P1830" i="1"/>
  <c r="P1834" i="1"/>
  <c r="P1835" i="1"/>
  <c r="P1837" i="1"/>
  <c r="P1838" i="1"/>
  <c r="P1839" i="1"/>
  <c r="P1840" i="1"/>
  <c r="P1844" i="1"/>
  <c r="P1846" i="1"/>
  <c r="P1849" i="1"/>
  <c r="P1852" i="1"/>
  <c r="P1853" i="1"/>
  <c r="P1854" i="1"/>
  <c r="P1855" i="1"/>
  <c r="P1857" i="1"/>
  <c r="P1858" i="1"/>
  <c r="P1862" i="1"/>
  <c r="P1863" i="1"/>
  <c r="P1864" i="1"/>
  <c r="P1865" i="1"/>
  <c r="P1866" i="1"/>
  <c r="P1867" i="1"/>
  <c r="P1868" i="1"/>
  <c r="P1871" i="1"/>
  <c r="P1872" i="1"/>
  <c r="P1874" i="1"/>
  <c r="P1875" i="1"/>
  <c r="P1878" i="1"/>
  <c r="P1881" i="1"/>
  <c r="P1882" i="1"/>
  <c r="P1884" i="1"/>
  <c r="P1886" i="1"/>
  <c r="P1887" i="1"/>
  <c r="P1888" i="1"/>
  <c r="P1891" i="1"/>
  <c r="P1892" i="1"/>
  <c r="P1893" i="1"/>
  <c r="P1896" i="1"/>
  <c r="P1900" i="1"/>
  <c r="P1901" i="1"/>
  <c r="P1903" i="1"/>
  <c r="P1904" i="1"/>
  <c r="P1906" i="1"/>
  <c r="P1913" i="1"/>
  <c r="P1914" i="1"/>
  <c r="P1915" i="1"/>
  <c r="P1916" i="1"/>
  <c r="P1917" i="1"/>
  <c r="P1918" i="1"/>
  <c r="P1920" i="1"/>
  <c r="P1926" i="1"/>
  <c r="P1927" i="1"/>
  <c r="P1932" i="1"/>
  <c r="P1933" i="1"/>
  <c r="P1936" i="1"/>
  <c r="P1944" i="1"/>
  <c r="P1946" i="1"/>
  <c r="P1947" i="1"/>
  <c r="P1949" i="1"/>
  <c r="P1951" i="1"/>
  <c r="P1953" i="1"/>
  <c r="P1954" i="1"/>
  <c r="P1957" i="1"/>
  <c r="P1958" i="1"/>
  <c r="P1960" i="1"/>
  <c r="P1961" i="1"/>
  <c r="P1962" i="1"/>
  <c r="P1965" i="1"/>
  <c r="P1967" i="1"/>
  <c r="P1969" i="1"/>
  <c r="P1971" i="1"/>
  <c r="P1972" i="1"/>
  <c r="P1973" i="1"/>
  <c r="P1976" i="1"/>
  <c r="P1984" i="1"/>
  <c r="P1985" i="1"/>
  <c r="P1986" i="1"/>
  <c r="P1991" i="1"/>
  <c r="P1992" i="1"/>
  <c r="P1995" i="1"/>
  <c r="P1996" i="1"/>
  <c r="P2000" i="1"/>
  <c r="P2003" i="1"/>
  <c r="P2006" i="1"/>
  <c r="P2007" i="1"/>
  <c r="P2009" i="1"/>
  <c r="P2012" i="1"/>
  <c r="P2013" i="1"/>
  <c r="P2016" i="1"/>
  <c r="P2017" i="1"/>
  <c r="P2023" i="1"/>
  <c r="P2024" i="1"/>
  <c r="P2025" i="1"/>
  <c r="P2027" i="1"/>
  <c r="P2029" i="1"/>
  <c r="P2030" i="1"/>
  <c r="P2031" i="1"/>
  <c r="P2032" i="1"/>
  <c r="P2033" i="1"/>
  <c r="P2037" i="1"/>
  <c r="P2038" i="1"/>
  <c r="P2039" i="1"/>
  <c r="P2041" i="1"/>
  <c r="P2043" i="1"/>
  <c r="P2045" i="1"/>
  <c r="P2050" i="1"/>
  <c r="P2053" i="1"/>
  <c r="P2054" i="1"/>
  <c r="P2056" i="1"/>
  <c r="P2057" i="1"/>
  <c r="P2061" i="1"/>
  <c r="P2065" i="1"/>
  <c r="P2067" i="1"/>
  <c r="P2071" i="1"/>
  <c r="P2072" i="1"/>
  <c r="P2074" i="1"/>
  <c r="P2076" i="1"/>
  <c r="P2078" i="1"/>
  <c r="P2080" i="1"/>
  <c r="P2082" i="1"/>
  <c r="P2084" i="1"/>
  <c r="P2088" i="1"/>
  <c r="P2089" i="1"/>
  <c r="P2091" i="1"/>
  <c r="P2093" i="1"/>
  <c r="P2098" i="1"/>
  <c r="P2099" i="1"/>
  <c r="P2100" i="1"/>
  <c r="P2101" i="1"/>
  <c r="P2102" i="1"/>
  <c r="P2103" i="1"/>
  <c r="P2104" i="1"/>
  <c r="P2106" i="1"/>
  <c r="P2114" i="1"/>
  <c r="P2116" i="1"/>
  <c r="P2121" i="1"/>
  <c r="P2133" i="1"/>
  <c r="P2136" i="1"/>
  <c r="P2141" i="1"/>
  <c r="P2142" i="1"/>
  <c r="P2145" i="1"/>
  <c r="P2150" i="1"/>
  <c r="P2152" i="1"/>
  <c r="P2155" i="1"/>
  <c r="P2163" i="1"/>
  <c r="P2167" i="1"/>
  <c r="P2168" i="1"/>
  <c r="P2169" i="1"/>
  <c r="P2170" i="1"/>
  <c r="P2171" i="1"/>
  <c r="P2173" i="1"/>
  <c r="P2174" i="1"/>
  <c r="P2175" i="1"/>
  <c r="P2177" i="1"/>
  <c r="P2181" i="1"/>
  <c r="P2183" i="1"/>
  <c r="P2184" i="1"/>
  <c r="P2186" i="1"/>
  <c r="P2190" i="1"/>
  <c r="P2191" i="1"/>
  <c r="P2192" i="1"/>
  <c r="P2193" i="1"/>
  <c r="P2196" i="1"/>
  <c r="P2199" i="1"/>
  <c r="P2200" i="1"/>
  <c r="P2201" i="1"/>
  <c r="P2202" i="1"/>
  <c r="P2205" i="1"/>
  <c r="P2206" i="1"/>
  <c r="P2207" i="1"/>
  <c r="P2209" i="1"/>
  <c r="P2210" i="1"/>
  <c r="P2212" i="1"/>
  <c r="P2214" i="1"/>
  <c r="P2216" i="1"/>
  <c r="P2217" i="1"/>
  <c r="P2218" i="1"/>
  <c r="P2221" i="1"/>
  <c r="P2227" i="1"/>
  <c r="P2228" i="1"/>
  <c r="P2230" i="1"/>
  <c r="P2231" i="1"/>
  <c r="P2232" i="1"/>
  <c r="P2233" i="1"/>
  <c r="P2234" i="1"/>
  <c r="P2235" i="1"/>
  <c r="P2237" i="1"/>
  <c r="P2240" i="1"/>
  <c r="P2243" i="1"/>
  <c r="P2246" i="1"/>
  <c r="P2248" i="1"/>
  <c r="P2249" i="1"/>
  <c r="P2252" i="1"/>
  <c r="P2253" i="1"/>
  <c r="P2255" i="1"/>
  <c r="P2256" i="1"/>
  <c r="P2257" i="1"/>
  <c r="P2263" i="1"/>
  <c r="P2265" i="1"/>
  <c r="P2266" i="1"/>
  <c r="P2268" i="1"/>
  <c r="P2269" i="1"/>
  <c r="P2270" i="1"/>
  <c r="P2271" i="1"/>
  <c r="P2273" i="1"/>
  <c r="P2276" i="1"/>
  <c r="P2277" i="1"/>
  <c r="P2279" i="1"/>
  <c r="P2281" i="1"/>
  <c r="P2283" i="1"/>
  <c r="P2284" i="1"/>
  <c r="P2286" i="1"/>
  <c r="P2287" i="1"/>
  <c r="P2288" i="1"/>
  <c r="P2289" i="1"/>
  <c r="P2293" i="1"/>
  <c r="P2294" i="1"/>
  <c r="P2295" i="1"/>
  <c r="P2296" i="1"/>
  <c r="P2298" i="1"/>
  <c r="P2300" i="1"/>
  <c r="P2302" i="1"/>
  <c r="P2303" i="1"/>
  <c r="P2304" i="1"/>
  <c r="P2306" i="1"/>
  <c r="P2310" i="1"/>
  <c r="P2317" i="1"/>
  <c r="P2318" i="1"/>
  <c r="P2320" i="1"/>
  <c r="P2325" i="1"/>
  <c r="P2326" i="1"/>
  <c r="P2327" i="1"/>
  <c r="P2331" i="1"/>
  <c r="P2335" i="1"/>
  <c r="P2337" i="1"/>
  <c r="P2341" i="1"/>
  <c r="P2346" i="1"/>
  <c r="P2347" i="1"/>
  <c r="P2349" i="1"/>
  <c r="P2350" i="1"/>
  <c r="P2352" i="1"/>
  <c r="P2361" i="1"/>
  <c r="P2362" i="1"/>
  <c r="P2364" i="1"/>
  <c r="P2368" i="1"/>
  <c r="P2369" i="1"/>
  <c r="P2370" i="1"/>
  <c r="P2371" i="1"/>
  <c r="P2372" i="1"/>
  <c r="P2373" i="1"/>
  <c r="P2374" i="1"/>
  <c r="P2379" i="1"/>
  <c r="P2383" i="1"/>
  <c r="P2385" i="1"/>
  <c r="P2386" i="1"/>
  <c r="P2387" i="1"/>
  <c r="P2389" i="1"/>
  <c r="P2391" i="1"/>
  <c r="P2393" i="1"/>
  <c r="P2397" i="1"/>
  <c r="P2399" i="1"/>
  <c r="P2401" i="1"/>
  <c r="P2405" i="1"/>
  <c r="P2411" i="1"/>
  <c r="P2416" i="1"/>
  <c r="P2418" i="1"/>
  <c r="P2419" i="1"/>
  <c r="P2422" i="1"/>
  <c r="P2424" i="1"/>
  <c r="P2425" i="1"/>
  <c r="P2433" i="1"/>
  <c r="P2437" i="1"/>
  <c r="P2439" i="1"/>
  <c r="P2440" i="1"/>
  <c r="P2444" i="1"/>
  <c r="P2445" i="1"/>
  <c r="P2448" i="1"/>
  <c r="P2451" i="1"/>
  <c r="P2456" i="1"/>
  <c r="P2460" i="1"/>
  <c r="P2464" i="1"/>
  <c r="P2467" i="1"/>
  <c r="P2470" i="1"/>
  <c r="P2471" i="1"/>
  <c r="P2472" i="1"/>
  <c r="P2473" i="1"/>
  <c r="P2474" i="1"/>
  <c r="P2477" i="1"/>
  <c r="P2478" i="1"/>
  <c r="P2479" i="1"/>
  <c r="P2480" i="1"/>
  <c r="P2481" i="1"/>
  <c r="P2482" i="1"/>
  <c r="P2487" i="1"/>
  <c r="P2488" i="1"/>
  <c r="P2489" i="1"/>
  <c r="P2492" i="1"/>
  <c r="P2493" i="1"/>
  <c r="P2497" i="1"/>
  <c r="P2498" i="1"/>
  <c r="P2502" i="1"/>
  <c r="P2503" i="1"/>
  <c r="P2508" i="1"/>
  <c r="P2509" i="1"/>
  <c r="P2510" i="1"/>
  <c r="P2512" i="1"/>
  <c r="P2513" i="1"/>
  <c r="P2514" i="1"/>
  <c r="P2515" i="1"/>
  <c r="P2516" i="1"/>
  <c r="P2518" i="1"/>
  <c r="P2519" i="1"/>
  <c r="P2523" i="1"/>
  <c r="P2534" i="1"/>
  <c r="P2537" i="1"/>
  <c r="P2538" i="1"/>
  <c r="P2539" i="1"/>
  <c r="P2540" i="1"/>
  <c r="P2541" i="1"/>
  <c r="P2543" i="1"/>
  <c r="P2546" i="1"/>
  <c r="P2548" i="1"/>
  <c r="P2549" i="1"/>
  <c r="P2550" i="1"/>
  <c r="P2551" i="1"/>
  <c r="P2552" i="1"/>
  <c r="P2554" i="1"/>
  <c r="P2555" i="1"/>
  <c r="P2556" i="1"/>
  <c r="P2562" i="1"/>
  <c r="P2565" i="1"/>
  <c r="P2568" i="1"/>
  <c r="P2571" i="1"/>
  <c r="P2572" i="1"/>
  <c r="P2576" i="1"/>
  <c r="P2577" i="1"/>
  <c r="P2579" i="1"/>
  <c r="P2580" i="1"/>
  <c r="P2583" i="1"/>
  <c r="P2585" i="1"/>
  <c r="P2586" i="1"/>
  <c r="P2588" i="1"/>
  <c r="P2589" i="1"/>
  <c r="P2592" i="1"/>
  <c r="P2593" i="1"/>
  <c r="P2594" i="1"/>
  <c r="P2595" i="1"/>
  <c r="P2604" i="1"/>
  <c r="P2605" i="1"/>
  <c r="P2609" i="1"/>
  <c r="P2610" i="1"/>
  <c r="P2614" i="1"/>
  <c r="P2615" i="1"/>
  <c r="P2618" i="1"/>
  <c r="P2619" i="1"/>
  <c r="P2620" i="1"/>
  <c r="P2621" i="1"/>
  <c r="P2622" i="1"/>
  <c r="P2625" i="1"/>
  <c r="P2630" i="1"/>
  <c r="P2635" i="1"/>
  <c r="P2636" i="1"/>
  <c r="P2639" i="1"/>
  <c r="P2641" i="1"/>
  <c r="P2644" i="1"/>
  <c r="P2645" i="1"/>
  <c r="P2646" i="1"/>
  <c r="P2647" i="1"/>
  <c r="P2648" i="1"/>
  <c r="P2649" i="1"/>
  <c r="P2652" i="1"/>
  <c r="P2653" i="1"/>
  <c r="P2654" i="1"/>
  <c r="P2656" i="1"/>
  <c r="P2657" i="1"/>
  <c r="P2658" i="1"/>
  <c r="P2660" i="1"/>
  <c r="P2663" i="1"/>
  <c r="P2669" i="1"/>
  <c r="P2670" i="1"/>
  <c r="P2671" i="1"/>
  <c r="P2672" i="1"/>
  <c r="P2675" i="1"/>
  <c r="P2676" i="1"/>
  <c r="P2677" i="1"/>
  <c r="P2680" i="1"/>
  <c r="P2681" i="1"/>
  <c r="P2682" i="1"/>
  <c r="P2683" i="1"/>
  <c r="P2684" i="1"/>
  <c r="P2685" i="1"/>
  <c r="P2686" i="1"/>
  <c r="P2688" i="1"/>
  <c r="P2690" i="1"/>
  <c r="P2691" i="1"/>
  <c r="P2694" i="1"/>
  <c r="P2695" i="1"/>
  <c r="P2697" i="1"/>
  <c r="P2701" i="1"/>
  <c r="P2702" i="1"/>
  <c r="P2704" i="1"/>
  <c r="P2709" i="1"/>
  <c r="P2712" i="1"/>
  <c r="P2713" i="1"/>
  <c r="P2714" i="1"/>
  <c r="P2715" i="1"/>
  <c r="P2716" i="1"/>
  <c r="P2717" i="1"/>
  <c r="P2718" i="1"/>
  <c r="P2719" i="1"/>
  <c r="P2722" i="1"/>
  <c r="P2723" i="1"/>
  <c r="P2724" i="1"/>
  <c r="P2730" i="1"/>
  <c r="P2731" i="1"/>
  <c r="P2733" i="1"/>
  <c r="P2734" i="1"/>
  <c r="P2735" i="1"/>
  <c r="P2737" i="1"/>
  <c r="P2740" i="1"/>
  <c r="P2744" i="1"/>
  <c r="P2746" i="1"/>
  <c r="P2749" i="1"/>
  <c r="P2752" i="1"/>
  <c r="P2754" i="1"/>
  <c r="P2760" i="1"/>
  <c r="P2766" i="1"/>
  <c r="P2767" i="1"/>
  <c r="P2768" i="1"/>
  <c r="P2769" i="1"/>
  <c r="P2772" i="1"/>
  <c r="P2773" i="1"/>
  <c r="P2775" i="1"/>
  <c r="P2780" i="1"/>
  <c r="P2782" i="1"/>
  <c r="P2785" i="1"/>
  <c r="P2786" i="1"/>
  <c r="P2787" i="1"/>
  <c r="P2789" i="1"/>
  <c r="P2796" i="1"/>
  <c r="P2797" i="1"/>
  <c r="P2800" i="1"/>
  <c r="P2803" i="1"/>
  <c r="P2804" i="1"/>
  <c r="P2809" i="1"/>
  <c r="P2811" i="1"/>
  <c r="P2815" i="1"/>
  <c r="P2824" i="1"/>
  <c r="P2825" i="1"/>
  <c r="P2827" i="1"/>
  <c r="P2828" i="1"/>
  <c r="P2829" i="1"/>
  <c r="P2838" i="1"/>
  <c r="P2843" i="1"/>
  <c r="P2844" i="1"/>
  <c r="P2845" i="1"/>
  <c r="P2846" i="1"/>
  <c r="P2851" i="1"/>
  <c r="P2854" i="1"/>
  <c r="P2858" i="1"/>
  <c r="P2860" i="1"/>
  <c r="P2861" i="1"/>
  <c r="P2866" i="1"/>
  <c r="P2869" i="1"/>
  <c r="P2871" i="1"/>
  <c r="P2873" i="1"/>
  <c r="P2876" i="1"/>
  <c r="P2877" i="1"/>
  <c r="P2878" i="1"/>
  <c r="P2879" i="1"/>
  <c r="P2882" i="1"/>
  <c r="P2883" i="1"/>
  <c r="P2885" i="1"/>
  <c r="P2886" i="1"/>
  <c r="P2892" i="1"/>
  <c r="P2893" i="1"/>
  <c r="P2897" i="1"/>
  <c r="P2900" i="1"/>
  <c r="P2901" i="1"/>
  <c r="P2902" i="1"/>
  <c r="P2908" i="1"/>
  <c r="P2911" i="1"/>
  <c r="P2913" i="1"/>
  <c r="P2914" i="1"/>
  <c r="P2915" i="1"/>
  <c r="P2916" i="1"/>
  <c r="P2921" i="1"/>
  <c r="P2923" i="1"/>
  <c r="P2930" i="1"/>
  <c r="P2934" i="1"/>
  <c r="P2938" i="1"/>
  <c r="P2939" i="1"/>
  <c r="P2940" i="1"/>
  <c r="P2945" i="1"/>
  <c r="P2946" i="1"/>
  <c r="P2949" i="1"/>
  <c r="P2950" i="1"/>
  <c r="P2954" i="1"/>
  <c r="P2955" i="1"/>
  <c r="P2964" i="1"/>
  <c r="P2966" i="1"/>
  <c r="P2969" i="1"/>
  <c r="P2970" i="1"/>
  <c r="P2972" i="1"/>
  <c r="P2974" i="1"/>
  <c r="P2978" i="1"/>
  <c r="P2983" i="1"/>
  <c r="P2984" i="1"/>
  <c r="P2988" i="1"/>
  <c r="P2992" i="1"/>
  <c r="P2993" i="1"/>
  <c r="P2998" i="1"/>
  <c r="P3001" i="1"/>
  <c r="P3003" i="1"/>
  <c r="P3005" i="1"/>
  <c r="P3008" i="1"/>
  <c r="P3009" i="1"/>
  <c r="P3011" i="1"/>
  <c r="P3013" i="1"/>
  <c r="P3019" i="1"/>
  <c r="P3025" i="1"/>
  <c r="P3026" i="1"/>
  <c r="P3031" i="1"/>
  <c r="P3033" i="1"/>
  <c r="P3036" i="1"/>
  <c r="P3038" i="1"/>
  <c r="P3045" i="1"/>
  <c r="P3046" i="1"/>
  <c r="P3047" i="1"/>
  <c r="P3048" i="1"/>
  <c r="P3049" i="1"/>
  <c r="P3050" i="1"/>
  <c r="P3056" i="1"/>
  <c r="P3057" i="1"/>
  <c r="P3060" i="1"/>
  <c r="P3061" i="1"/>
  <c r="P3062" i="1"/>
  <c r="P3063" i="1"/>
  <c r="P3065" i="1"/>
  <c r="P3067" i="1"/>
  <c r="P3070" i="1"/>
  <c r="P3071" i="1"/>
  <c r="P3072" i="1"/>
  <c r="P3077" i="1"/>
  <c r="P3080" i="1"/>
  <c r="P3085" i="1"/>
  <c r="P3087" i="1"/>
  <c r="P3088" i="1"/>
  <c r="P3090" i="1"/>
  <c r="P3097" i="1"/>
  <c r="P3099" i="1"/>
  <c r="P3100" i="1"/>
  <c r="P3103" i="1"/>
  <c r="P3116" i="1"/>
  <c r="P3117" i="1"/>
  <c r="P3122" i="1"/>
  <c r="P3124" i="1"/>
  <c r="P3134" i="1"/>
  <c r="P3138" i="1"/>
  <c r="P3144" i="1"/>
  <c r="P3146" i="1"/>
  <c r="P3147" i="1"/>
  <c r="P3148" i="1"/>
  <c r="P3149" i="1"/>
  <c r="P3150" i="1"/>
  <c r="P3151" i="1"/>
  <c r="P3152" i="1"/>
  <c r="P3154" i="1"/>
  <c r="P3155" i="1"/>
  <c r="P3156" i="1"/>
  <c r="P3157" i="1"/>
  <c r="P3167" i="1"/>
  <c r="P3170" i="1"/>
  <c r="P3187" i="1"/>
  <c r="P3188" i="1"/>
  <c r="P3196" i="1"/>
  <c r="P3202" i="1"/>
  <c r="P3203" i="1"/>
  <c r="P3204" i="1"/>
  <c r="P3209" i="1"/>
  <c r="P3211" i="1"/>
  <c r="P3217" i="1"/>
  <c r="P3218" i="1"/>
  <c r="P3219" i="1"/>
  <c r="P3221" i="1"/>
  <c r="P3230" i="1"/>
  <c r="P3231" i="1"/>
  <c r="P3233" i="1"/>
  <c r="P3238" i="1"/>
  <c r="P3240" i="1"/>
  <c r="P3241" i="1"/>
  <c r="P3243" i="1"/>
  <c r="P3247" i="1"/>
  <c r="P3249" i="1"/>
  <c r="P3254" i="1"/>
  <c r="P3259" i="1"/>
  <c r="P3275" i="1"/>
  <c r="P3285" i="1"/>
  <c r="P3289" i="1"/>
  <c r="P3294" i="1"/>
  <c r="P3297" i="1"/>
  <c r="P3298" i="1"/>
  <c r="P3303" i="1"/>
  <c r="P3306" i="1"/>
  <c r="P3311" i="1"/>
  <c r="P3316" i="1"/>
  <c r="P3317" i="1"/>
  <c r="P3320" i="1"/>
  <c r="P3321" i="1"/>
  <c r="P3324" i="1"/>
  <c r="P3332" i="1"/>
  <c r="P3333" i="1"/>
  <c r="P3336" i="1"/>
  <c r="P3342" i="1"/>
  <c r="P3344" i="1"/>
  <c r="P3346" i="1"/>
  <c r="P3348" i="1"/>
  <c r="P3349" i="1"/>
  <c r="P3350" i="1"/>
  <c r="P3357" i="1"/>
  <c r="P3363" i="1"/>
  <c r="P3364" i="1"/>
  <c r="P3366" i="1"/>
  <c r="P3371" i="1"/>
  <c r="P3372" i="1"/>
  <c r="P3385" i="1"/>
  <c r="P3386" i="1"/>
  <c r="P3389" i="1"/>
  <c r="P3390" i="1"/>
  <c r="P3394" i="1"/>
  <c r="P3396" i="1"/>
  <c r="P3398" i="1"/>
  <c r="P3400" i="1"/>
  <c r="P3406" i="1"/>
  <c r="P3408" i="1"/>
  <c r="P3409" i="1"/>
  <c r="P3412" i="1"/>
  <c r="P3416" i="1"/>
  <c r="P3421" i="1"/>
  <c r="P3423" i="1"/>
  <c r="P3427" i="1"/>
  <c r="P3429" i="1"/>
  <c r="P3430" i="1"/>
  <c r="P3431" i="1"/>
  <c r="P3433" i="1"/>
  <c r="P3434" i="1"/>
  <c r="P3436" i="1"/>
  <c r="P3438" i="1"/>
  <c r="P3440" i="1"/>
  <c r="P3441" i="1"/>
  <c r="P3442" i="1"/>
  <c r="P3445" i="1"/>
  <c r="P3447" i="1"/>
  <c r="P3448" i="1"/>
  <c r="P3452" i="1"/>
  <c r="P3453" i="1"/>
  <c r="P3454" i="1"/>
  <c r="P3456" i="1"/>
  <c r="P3457" i="1"/>
  <c r="P3464" i="1"/>
  <c r="P3466" i="1"/>
  <c r="P3471" i="1"/>
  <c r="P3478" i="1"/>
  <c r="P3484" i="1"/>
  <c r="P3486" i="1"/>
  <c r="P3490" i="1"/>
  <c r="P3496" i="1"/>
  <c r="P3501" i="1"/>
  <c r="P3502" i="1"/>
  <c r="P3503" i="1"/>
  <c r="P3510" i="1"/>
  <c r="P3511" i="1"/>
  <c r="P3512" i="1"/>
  <c r="P3516" i="1"/>
  <c r="P3521" i="1"/>
  <c r="P3529" i="1"/>
  <c r="P3531" i="1"/>
  <c r="P3532" i="1"/>
  <c r="P3535" i="1"/>
  <c r="P3540" i="1"/>
  <c r="P3541" i="1"/>
  <c r="P3542" i="1"/>
  <c r="P3544" i="1"/>
  <c r="P3545" i="1"/>
  <c r="P3548" i="1"/>
  <c r="P3549" i="1"/>
  <c r="P3550" i="1"/>
  <c r="P3551" i="1"/>
  <c r="P3560" i="1"/>
  <c r="P3561" i="1"/>
  <c r="P3569" i="1"/>
  <c r="P3579" i="1"/>
  <c r="P3581" i="1"/>
  <c r="P3584" i="1"/>
  <c r="P3587" i="1"/>
  <c r="P3588" i="1"/>
  <c r="P3591" i="1"/>
  <c r="P3592" i="1"/>
  <c r="P3593" i="1"/>
  <c r="P3594" i="1"/>
  <c r="P3600" i="1"/>
  <c r="P3604" i="1"/>
  <c r="P3605" i="1"/>
  <c r="P3607" i="1"/>
  <c r="P3609" i="1"/>
  <c r="P3611" i="1"/>
  <c r="P3614" i="1"/>
  <c r="P3615" i="1"/>
  <c r="P3617" i="1"/>
  <c r="P3620" i="1"/>
  <c r="E3" i="6" s="1"/>
  <c r="P3624" i="1"/>
  <c r="P3625" i="1"/>
  <c r="P3627" i="1"/>
  <c r="P3628" i="1"/>
  <c r="P3637" i="1"/>
  <c r="P3647" i="1"/>
  <c r="P3651" i="1"/>
  <c r="P3653" i="1"/>
  <c r="P3654" i="1"/>
  <c r="P3655" i="1"/>
  <c r="P3656" i="1"/>
  <c r="P3657" i="1"/>
  <c r="P3662" i="1"/>
  <c r="P3665" i="1"/>
  <c r="P3669" i="1"/>
  <c r="P3670" i="1"/>
  <c r="P3677" i="1"/>
  <c r="P3678" i="1"/>
  <c r="P3686" i="1"/>
  <c r="P3690" i="1"/>
  <c r="P3691" i="1"/>
  <c r="P3694" i="1"/>
  <c r="P3699" i="1"/>
  <c r="P3700" i="1"/>
  <c r="P3705" i="1"/>
  <c r="P3707" i="1"/>
  <c r="P3711" i="1"/>
  <c r="P3716" i="1"/>
  <c r="P3717" i="1"/>
  <c r="P3724" i="1"/>
  <c r="P3734" i="1"/>
  <c r="P3735" i="1"/>
  <c r="P3750" i="1"/>
  <c r="P3751" i="1"/>
  <c r="P3755" i="1"/>
  <c r="P3757" i="1"/>
  <c r="P3758" i="1"/>
  <c r="P3770" i="1"/>
  <c r="P3771" i="1"/>
  <c r="P3772" i="1"/>
  <c r="P3789" i="1"/>
  <c r="P3790" i="1"/>
  <c r="P3791" i="1"/>
  <c r="P3792" i="1"/>
  <c r="P3805" i="1"/>
  <c r="P3806" i="1"/>
  <c r="P3807" i="1"/>
  <c r="P3808" i="1"/>
  <c r="P3819" i="1"/>
  <c r="P3820" i="1"/>
  <c r="P3821" i="1"/>
  <c r="P3822" i="1"/>
  <c r="P3825" i="1"/>
  <c r="P3836" i="1"/>
  <c r="P3837" i="1"/>
  <c r="P3838" i="1"/>
  <c r="P3839" i="1"/>
  <c r="P3840" i="1"/>
  <c r="P3850" i="1"/>
  <c r="P3879" i="1"/>
  <c r="P3880" i="1"/>
  <c r="P3881" i="1"/>
  <c r="P3882" i="1"/>
  <c r="P3883" i="1"/>
  <c r="P3884" i="1"/>
  <c r="P3885" i="1"/>
  <c r="P3886" i="1"/>
  <c r="P3887" i="1"/>
  <c r="P3891" i="1"/>
  <c r="P3892" i="1"/>
  <c r="P3894" i="1"/>
  <c r="P3902" i="1"/>
  <c r="P3903" i="1"/>
  <c r="P3904" i="1"/>
  <c r="P3915" i="1"/>
  <c r="P3929" i="1"/>
  <c r="P3935" i="1"/>
  <c r="P3936" i="1"/>
  <c r="P3937" i="1"/>
  <c r="P3960" i="1"/>
  <c r="P3961" i="1"/>
  <c r="P3962" i="1"/>
  <c r="P3964" i="1"/>
  <c r="P3976" i="1"/>
  <c r="P3977" i="1"/>
  <c r="P3997" i="1"/>
  <c r="P3998" i="1"/>
  <c r="P3999" i="1"/>
  <c r="P4000" i="1"/>
  <c r="P4001" i="1"/>
  <c r="P4002" i="1"/>
  <c r="P4003" i="1"/>
  <c r="P4004" i="1"/>
  <c r="P4006" i="1"/>
  <c r="P4018" i="1"/>
  <c r="P4028" i="1"/>
  <c r="P4029" i="1"/>
  <c r="P4043" i="1"/>
  <c r="P4044" i="1"/>
  <c r="P4045" i="1"/>
  <c r="P4046" i="1"/>
  <c r="P4052" i="1"/>
  <c r="P4053" i="1"/>
  <c r="P4054" i="1"/>
  <c r="P4071" i="1"/>
  <c r="P4072" i="1"/>
  <c r="P4077" i="1"/>
  <c r="P4078" i="1"/>
  <c r="P4079" i="1"/>
  <c r="P4080" i="1"/>
  <c r="P4082" i="1"/>
  <c r="P4083" i="1"/>
  <c r="P4086" i="1"/>
  <c r="P4093" i="1"/>
  <c r="P4094" i="1"/>
  <c r="P4095" i="1"/>
  <c r="P4100" i="1"/>
  <c r="P4101" i="1"/>
  <c r="P4103" i="1"/>
  <c r="P4105" i="1"/>
  <c r="P410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3" i="1"/>
  <c r="P44" i="1"/>
  <c r="P45" i="1"/>
  <c r="P46" i="1"/>
  <c r="P47" i="1"/>
  <c r="P48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2" i="1"/>
  <c r="P73" i="1"/>
  <c r="P74" i="1"/>
  <c r="P75" i="1"/>
  <c r="P76" i="1"/>
  <c r="P77" i="1"/>
  <c r="P78" i="1"/>
  <c r="P79" i="1"/>
  <c r="P80" i="1"/>
  <c r="P81" i="1"/>
  <c r="P82" i="1"/>
  <c r="P83" i="1"/>
  <c r="P85" i="1"/>
  <c r="P87" i="1"/>
  <c r="P88" i="1"/>
  <c r="P89" i="1"/>
  <c r="P90" i="1"/>
  <c r="P91" i="1"/>
  <c r="P92" i="1"/>
  <c r="P94" i="1"/>
  <c r="P95" i="1"/>
  <c r="P96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1" i="1"/>
  <c r="P132" i="1"/>
  <c r="P133" i="1"/>
  <c r="P134" i="1"/>
  <c r="P135" i="1"/>
  <c r="P136" i="1"/>
  <c r="P137" i="1"/>
  <c r="P138" i="1"/>
  <c r="P139" i="1"/>
  <c r="P140" i="1"/>
  <c r="P141" i="1"/>
  <c r="P143" i="1"/>
  <c r="P144" i="1"/>
  <c r="P145" i="1"/>
  <c r="P146" i="1"/>
  <c r="P147" i="1"/>
  <c r="P148" i="1"/>
  <c r="P149" i="1"/>
  <c r="P150" i="1"/>
  <c r="P151" i="1"/>
  <c r="P153" i="1"/>
  <c r="P154" i="1"/>
  <c r="P155" i="1"/>
  <c r="P156" i="1"/>
  <c r="P159" i="1"/>
  <c r="P160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8" i="1"/>
  <c r="P179" i="1"/>
  <c r="P180" i="1"/>
  <c r="P182" i="1"/>
  <c r="P183" i="1"/>
  <c r="P184" i="1"/>
  <c r="P185" i="1"/>
  <c r="P186" i="1"/>
  <c r="P187" i="1"/>
  <c r="P188" i="1"/>
  <c r="P189" i="1"/>
  <c r="P190" i="1"/>
  <c r="P191" i="1"/>
  <c r="P192" i="1"/>
  <c r="P194" i="1"/>
  <c r="P196" i="1"/>
  <c r="P198" i="1"/>
  <c r="P199" i="1"/>
  <c r="P200" i="1"/>
  <c r="P201" i="1"/>
  <c r="P202" i="1"/>
  <c r="P203" i="1"/>
  <c r="P205" i="1"/>
  <c r="P206" i="1"/>
  <c r="P207" i="1"/>
  <c r="P209" i="1"/>
  <c r="P210" i="1"/>
  <c r="P211" i="1"/>
  <c r="P212" i="1"/>
  <c r="P213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1" i="1"/>
  <c r="P233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50" i="1"/>
  <c r="P251" i="1"/>
  <c r="P252" i="1"/>
  <c r="P253" i="1"/>
  <c r="P254" i="1"/>
  <c r="P255" i="1"/>
  <c r="P256" i="1"/>
  <c r="P257" i="1"/>
  <c r="P261" i="1"/>
  <c r="P262" i="1"/>
  <c r="P263" i="1"/>
  <c r="P264" i="1"/>
  <c r="P265" i="1"/>
  <c r="P266" i="1"/>
  <c r="P267" i="1"/>
  <c r="P269" i="1"/>
  <c r="P270" i="1"/>
  <c r="P271" i="1"/>
  <c r="P272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9" i="1"/>
  <c r="P291" i="1"/>
  <c r="P292" i="1"/>
  <c r="P294" i="1"/>
  <c r="P295" i="1"/>
  <c r="P296" i="1"/>
  <c r="P297" i="1"/>
  <c r="P298" i="1"/>
  <c r="P299" i="1"/>
  <c r="P300" i="1"/>
  <c r="P301" i="1"/>
  <c r="P303" i="1"/>
  <c r="P305" i="1"/>
  <c r="P306" i="1"/>
  <c r="P307" i="1"/>
  <c r="P310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1" i="1"/>
  <c r="P332" i="1"/>
  <c r="P333" i="1"/>
  <c r="P334" i="1"/>
  <c r="P335" i="1"/>
  <c r="P336" i="1"/>
  <c r="P337" i="1"/>
  <c r="P339" i="1"/>
  <c r="P340" i="1"/>
  <c r="P341" i="1"/>
  <c r="P342" i="1"/>
  <c r="P344" i="1"/>
  <c r="P345" i="1"/>
  <c r="P346" i="1"/>
  <c r="P347" i="1"/>
  <c r="P348" i="1"/>
  <c r="P350" i="1"/>
  <c r="P351" i="1"/>
  <c r="P352" i="1"/>
  <c r="P353" i="1"/>
  <c r="P354" i="1"/>
  <c r="P355" i="1"/>
  <c r="P356" i="1"/>
  <c r="P357" i="1"/>
  <c r="P359" i="1"/>
  <c r="P361" i="1"/>
  <c r="P362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8" i="1"/>
  <c r="P379" i="1"/>
  <c r="P380" i="1"/>
  <c r="P382" i="1"/>
  <c r="P383" i="1"/>
  <c r="P384" i="1"/>
  <c r="P385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9" i="1"/>
  <c r="P410" i="1"/>
  <c r="P411" i="1"/>
  <c r="P412" i="1"/>
  <c r="P413" i="1"/>
  <c r="P415" i="1"/>
  <c r="P416" i="1"/>
  <c r="P417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8" i="1"/>
  <c r="P439" i="1"/>
  <c r="P440" i="1"/>
  <c r="P441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7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2" i="1"/>
  <c r="P493" i="1"/>
  <c r="P498" i="1"/>
  <c r="P499" i="1"/>
  <c r="P500" i="1"/>
  <c r="P501" i="1"/>
  <c r="P503" i="1"/>
  <c r="P504" i="1"/>
  <c r="P505" i="1"/>
  <c r="P507" i="1"/>
  <c r="P508" i="1"/>
  <c r="P511" i="1"/>
  <c r="P512" i="1"/>
  <c r="P515" i="1"/>
  <c r="P517" i="1"/>
  <c r="P518" i="1"/>
  <c r="P519" i="1"/>
  <c r="P521" i="1"/>
  <c r="P522" i="1"/>
  <c r="P523" i="1"/>
  <c r="P524" i="1"/>
  <c r="P527" i="1"/>
  <c r="P529" i="1"/>
  <c r="P530" i="1"/>
  <c r="P531" i="1"/>
  <c r="P532" i="1"/>
  <c r="P533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6" i="1"/>
  <c r="P567" i="1"/>
  <c r="P568" i="1"/>
  <c r="P569" i="1"/>
  <c r="P570" i="1"/>
  <c r="P571" i="1"/>
  <c r="P572" i="1"/>
  <c r="P573" i="1"/>
  <c r="P575" i="1"/>
  <c r="P577" i="1"/>
  <c r="P580" i="1"/>
  <c r="P581" i="1"/>
  <c r="P583" i="1"/>
  <c r="P585" i="1"/>
  <c r="P586" i="1"/>
  <c r="P587" i="1"/>
  <c r="P588" i="1"/>
  <c r="P589" i="1"/>
  <c r="P595" i="1"/>
  <c r="P597" i="1"/>
  <c r="P599" i="1"/>
  <c r="P600" i="1"/>
  <c r="P602" i="1"/>
  <c r="P603" i="1"/>
  <c r="P604" i="1"/>
  <c r="P605" i="1"/>
  <c r="P606" i="1"/>
  <c r="P607" i="1"/>
  <c r="P609" i="1"/>
  <c r="P611" i="1"/>
  <c r="P612" i="1"/>
  <c r="P613" i="1"/>
  <c r="P615" i="1"/>
  <c r="P616" i="1"/>
  <c r="P617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2" i="1"/>
  <c r="P633" i="1"/>
  <c r="P634" i="1"/>
  <c r="P637" i="1"/>
  <c r="P638" i="1"/>
  <c r="P639" i="1"/>
  <c r="P641" i="1"/>
  <c r="P642" i="1"/>
  <c r="P644" i="1"/>
  <c r="P645" i="1"/>
  <c r="P646" i="1"/>
  <c r="P647" i="1"/>
  <c r="P649" i="1"/>
  <c r="P650" i="1"/>
  <c r="P651" i="1"/>
  <c r="P653" i="1"/>
  <c r="P654" i="1"/>
  <c r="P655" i="1"/>
  <c r="P658" i="1"/>
  <c r="P659" i="1"/>
  <c r="P660" i="1"/>
  <c r="P661" i="1"/>
  <c r="P662" i="1"/>
  <c r="P663" i="1"/>
  <c r="P664" i="1"/>
  <c r="P665" i="1"/>
  <c r="P666" i="1"/>
  <c r="P668" i="1"/>
  <c r="P669" i="1"/>
  <c r="P670" i="1"/>
  <c r="P672" i="1"/>
  <c r="P673" i="1"/>
  <c r="P674" i="1"/>
  <c r="P675" i="1"/>
  <c r="P676" i="1"/>
  <c r="P678" i="1"/>
  <c r="P679" i="1"/>
  <c r="P681" i="1"/>
  <c r="P682" i="1"/>
  <c r="P683" i="1"/>
  <c r="P684" i="1"/>
  <c r="P686" i="1"/>
  <c r="P687" i="1"/>
  <c r="P688" i="1"/>
  <c r="P689" i="1"/>
  <c r="P691" i="1"/>
  <c r="P693" i="1"/>
  <c r="P694" i="1"/>
  <c r="P697" i="1"/>
  <c r="P698" i="1"/>
  <c r="P700" i="1"/>
  <c r="P702" i="1"/>
  <c r="P703" i="1"/>
  <c r="P704" i="1"/>
  <c r="P705" i="1"/>
  <c r="P708" i="1"/>
  <c r="P710" i="1"/>
  <c r="P712" i="1"/>
  <c r="P716" i="1"/>
  <c r="P717" i="1"/>
  <c r="P718" i="1"/>
  <c r="P721" i="1"/>
  <c r="P722" i="1"/>
  <c r="P723" i="1"/>
  <c r="P728" i="1"/>
  <c r="P729" i="1"/>
  <c r="P730" i="1"/>
  <c r="P731" i="1"/>
  <c r="P733" i="1"/>
  <c r="P734" i="1"/>
  <c r="P736" i="1"/>
  <c r="P737" i="1"/>
  <c r="P738" i="1"/>
  <c r="P739" i="1"/>
  <c r="P742" i="1"/>
  <c r="P743" i="1"/>
  <c r="P744" i="1"/>
  <c r="P745" i="1"/>
  <c r="P746" i="1"/>
  <c r="P748" i="1"/>
  <c r="P749" i="1"/>
  <c r="P750" i="1"/>
  <c r="P751" i="1"/>
  <c r="P752" i="1"/>
  <c r="P753" i="1"/>
  <c r="P754" i="1"/>
  <c r="P755" i="1"/>
  <c r="P756" i="1"/>
  <c r="P757" i="1"/>
  <c r="P759" i="1"/>
  <c r="P760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8" i="1"/>
  <c r="P779" i="1"/>
  <c r="P780" i="1"/>
  <c r="P783" i="1"/>
  <c r="P785" i="1"/>
  <c r="P786" i="1"/>
  <c r="P787" i="1"/>
  <c r="P788" i="1"/>
  <c r="P790" i="1"/>
  <c r="P791" i="1"/>
  <c r="P792" i="1"/>
  <c r="P793" i="1"/>
  <c r="P794" i="1"/>
  <c r="P796" i="1"/>
  <c r="P797" i="1"/>
  <c r="P799" i="1"/>
  <c r="P800" i="1"/>
  <c r="P802" i="1"/>
  <c r="P803" i="1"/>
  <c r="P804" i="1"/>
  <c r="P807" i="1"/>
  <c r="P808" i="1"/>
  <c r="P809" i="1"/>
  <c r="P810" i="1"/>
  <c r="P811" i="1"/>
  <c r="P812" i="1"/>
  <c r="P817" i="1"/>
  <c r="P818" i="1"/>
  <c r="P820" i="1"/>
  <c r="P821" i="1"/>
  <c r="P822" i="1"/>
  <c r="P824" i="1"/>
  <c r="P825" i="1"/>
  <c r="P826" i="1"/>
  <c r="P830" i="1"/>
  <c r="P831" i="1"/>
  <c r="P832" i="1"/>
  <c r="P833" i="1"/>
  <c r="P834" i="1"/>
  <c r="P836" i="1"/>
  <c r="P837" i="1"/>
  <c r="P838" i="1"/>
  <c r="P839" i="1"/>
  <c r="P840" i="1"/>
  <c r="P841" i="1"/>
  <c r="P842" i="1"/>
  <c r="P843" i="1"/>
  <c r="P844" i="1"/>
  <c r="P845" i="1"/>
  <c r="P847" i="1"/>
  <c r="P849" i="1"/>
  <c r="P850" i="1"/>
  <c r="P852" i="1"/>
  <c r="P853" i="1"/>
  <c r="P857" i="1"/>
  <c r="P858" i="1"/>
  <c r="P860" i="1"/>
  <c r="P861" i="1"/>
  <c r="P862" i="1"/>
  <c r="P864" i="1"/>
  <c r="P865" i="1"/>
  <c r="P866" i="1"/>
  <c r="P867" i="1"/>
  <c r="P868" i="1"/>
  <c r="P869" i="1"/>
  <c r="P870" i="1"/>
  <c r="P871" i="1"/>
  <c r="P872" i="1"/>
  <c r="P873" i="1"/>
  <c r="P875" i="1"/>
  <c r="P876" i="1"/>
  <c r="P877" i="1"/>
  <c r="P878" i="1"/>
  <c r="P881" i="1"/>
  <c r="P882" i="1"/>
  <c r="P885" i="1"/>
  <c r="P886" i="1"/>
  <c r="P887" i="1"/>
  <c r="P888" i="1"/>
  <c r="P889" i="1"/>
  <c r="P891" i="1"/>
  <c r="P892" i="1"/>
  <c r="P893" i="1"/>
  <c r="P894" i="1"/>
  <c r="P895" i="1"/>
  <c r="P896" i="1"/>
  <c r="P897" i="1"/>
  <c r="P899" i="1"/>
  <c r="P900" i="1"/>
  <c r="P901" i="1"/>
  <c r="P902" i="1"/>
  <c r="P903" i="1"/>
  <c r="P906" i="1"/>
  <c r="P907" i="1"/>
  <c r="P908" i="1"/>
  <c r="P911" i="1"/>
  <c r="P913" i="1"/>
  <c r="P915" i="1"/>
  <c r="P916" i="1"/>
  <c r="P918" i="1"/>
  <c r="P920" i="1"/>
  <c r="P921" i="1"/>
  <c r="P922" i="1"/>
  <c r="P923" i="1"/>
  <c r="P924" i="1"/>
  <c r="P925" i="1"/>
  <c r="P926" i="1"/>
  <c r="P927" i="1"/>
  <c r="P928" i="1"/>
  <c r="P930" i="1"/>
  <c r="P931" i="1"/>
  <c r="P932" i="1"/>
  <c r="P933" i="1"/>
  <c r="P934" i="1"/>
  <c r="P936" i="1"/>
  <c r="P937" i="1"/>
  <c r="P939" i="1"/>
  <c r="P940" i="1"/>
  <c r="P942" i="1"/>
  <c r="P944" i="1"/>
  <c r="P945" i="1"/>
  <c r="P946" i="1"/>
  <c r="P947" i="1"/>
  <c r="P948" i="1"/>
  <c r="P950" i="1"/>
  <c r="P951" i="1"/>
  <c r="P952" i="1"/>
  <c r="P954" i="1"/>
  <c r="P955" i="1"/>
  <c r="P956" i="1"/>
  <c r="P957" i="1"/>
  <c r="P958" i="1"/>
  <c r="P959" i="1"/>
  <c r="P960" i="1"/>
  <c r="P961" i="1"/>
  <c r="P962" i="1"/>
  <c r="P963" i="1"/>
  <c r="P964" i="1"/>
  <c r="P966" i="1"/>
  <c r="P968" i="1"/>
  <c r="P969" i="1"/>
  <c r="P972" i="1"/>
  <c r="P973" i="1"/>
  <c r="P974" i="1"/>
  <c r="P975" i="1"/>
  <c r="P976" i="1"/>
  <c r="P978" i="1"/>
  <c r="P980" i="1"/>
  <c r="P981" i="1"/>
  <c r="P983" i="1"/>
  <c r="P985" i="1"/>
  <c r="P986" i="1"/>
  <c r="P987" i="1"/>
  <c r="P988" i="1"/>
  <c r="P989" i="1"/>
  <c r="P990" i="1"/>
  <c r="P992" i="1"/>
  <c r="P993" i="1"/>
  <c r="P995" i="1"/>
  <c r="P996" i="1"/>
  <c r="P997" i="1"/>
  <c r="P998" i="1"/>
  <c r="P999" i="1"/>
  <c r="P1000" i="1"/>
  <c r="P1001" i="1"/>
  <c r="P1002" i="1"/>
  <c r="P1003" i="1"/>
  <c r="P1004" i="1"/>
  <c r="P1006" i="1"/>
  <c r="P1008" i="1"/>
  <c r="P1009" i="1"/>
  <c r="P1010" i="1"/>
  <c r="P1011" i="1"/>
  <c r="P1012" i="1"/>
  <c r="P1014" i="1"/>
  <c r="P1016" i="1"/>
  <c r="P1019" i="1"/>
  <c r="P1020" i="1"/>
  <c r="P1021" i="1"/>
  <c r="P1023" i="1"/>
  <c r="P1024" i="1"/>
  <c r="P1025" i="1"/>
  <c r="P1026" i="1"/>
  <c r="P1027" i="1"/>
  <c r="P1028" i="1"/>
  <c r="P1029" i="1"/>
  <c r="P1030" i="1"/>
  <c r="P1034" i="1"/>
  <c r="P1035" i="1"/>
  <c r="P1037" i="1"/>
  <c r="P1039" i="1"/>
  <c r="P1041" i="1"/>
  <c r="P1044" i="1"/>
  <c r="P1047" i="1"/>
  <c r="P1049" i="1"/>
  <c r="P1050" i="1"/>
  <c r="P1051" i="1"/>
  <c r="P1052" i="1"/>
  <c r="P1054" i="1"/>
  <c r="P1056" i="1"/>
  <c r="P1057" i="1"/>
  <c r="P1060" i="1"/>
  <c r="P1061" i="1"/>
  <c r="P1062" i="1"/>
  <c r="P1063" i="1"/>
  <c r="P1064" i="1"/>
  <c r="P1065" i="1"/>
  <c r="P1066" i="1"/>
  <c r="P1067" i="1"/>
  <c r="P1068" i="1"/>
  <c r="P1069" i="1"/>
  <c r="P1073" i="1"/>
  <c r="P1074" i="1"/>
  <c r="P1077" i="1"/>
  <c r="P1078" i="1"/>
  <c r="P1081" i="1"/>
  <c r="P1082" i="1"/>
  <c r="P1084" i="1"/>
  <c r="P1085" i="1"/>
  <c r="P1086" i="1"/>
  <c r="P1087" i="1"/>
  <c r="P1088" i="1"/>
  <c r="P1089" i="1"/>
  <c r="P1091" i="1"/>
  <c r="P1092" i="1"/>
  <c r="P1094" i="1"/>
  <c r="P1095" i="1"/>
  <c r="P1096" i="1"/>
  <c r="P1097" i="1"/>
  <c r="P1098" i="1"/>
  <c r="P1099" i="1"/>
  <c r="P1103" i="1"/>
  <c r="P1104" i="1"/>
  <c r="P1106" i="1"/>
  <c r="P1108" i="1"/>
  <c r="P1109" i="1"/>
  <c r="P1111" i="1"/>
  <c r="P1112" i="1"/>
  <c r="P1114" i="1"/>
  <c r="P1115" i="1"/>
  <c r="P1120" i="1"/>
  <c r="P1122" i="1"/>
  <c r="P1123" i="1"/>
  <c r="P1127" i="1"/>
  <c r="P1128" i="1"/>
  <c r="P1130" i="1"/>
  <c r="P1133" i="1"/>
  <c r="P1134" i="1"/>
  <c r="P1137" i="1"/>
  <c r="P1138" i="1"/>
  <c r="P1139" i="1"/>
  <c r="P1140" i="1"/>
  <c r="P1142" i="1"/>
  <c r="P1147" i="1"/>
  <c r="P1148" i="1"/>
  <c r="P1150" i="1"/>
  <c r="P1155" i="1"/>
  <c r="P1156" i="1"/>
  <c r="P1158" i="1"/>
  <c r="P1159" i="1"/>
  <c r="P1162" i="1"/>
  <c r="P1163" i="1"/>
  <c r="P1165" i="1"/>
  <c r="P1166" i="1"/>
  <c r="P1167" i="1"/>
  <c r="P1170" i="1"/>
  <c r="P1171" i="1"/>
  <c r="P1172" i="1"/>
  <c r="P1175" i="1"/>
  <c r="P1179" i="1"/>
  <c r="P1181" i="1"/>
  <c r="P1182" i="1"/>
  <c r="P1183" i="1"/>
  <c r="P1184" i="1"/>
  <c r="P1185" i="1"/>
  <c r="P1188" i="1"/>
  <c r="P1189" i="1"/>
  <c r="P1190" i="1"/>
  <c r="P1192" i="1"/>
  <c r="P1193" i="1"/>
  <c r="P1195" i="1"/>
  <c r="P1196" i="1"/>
  <c r="P1197" i="1"/>
  <c r="P1198" i="1"/>
  <c r="P1199" i="1"/>
  <c r="P1200" i="1"/>
  <c r="P1201" i="1"/>
  <c r="P1202" i="1"/>
  <c r="P1203" i="1"/>
  <c r="P1206" i="1"/>
  <c r="P1207" i="1"/>
  <c r="P1209" i="1"/>
  <c r="P1210" i="1"/>
  <c r="P1211" i="1"/>
  <c r="P1212" i="1"/>
  <c r="P1213" i="1"/>
  <c r="P1215" i="1"/>
  <c r="P1216" i="1"/>
  <c r="P1217" i="1"/>
  <c r="P1219" i="1"/>
  <c r="P1220" i="1"/>
  <c r="P1225" i="1"/>
  <c r="P1228" i="1"/>
  <c r="P1232" i="1"/>
  <c r="P1233" i="1"/>
  <c r="P1234" i="1"/>
  <c r="P1235" i="1"/>
  <c r="P1236" i="1"/>
  <c r="P1237" i="1"/>
  <c r="P1239" i="1"/>
  <c r="P1240" i="1"/>
  <c r="P1242" i="1"/>
  <c r="P1243" i="1"/>
  <c r="P1251" i="1"/>
  <c r="P1252" i="1"/>
  <c r="P1253" i="1"/>
  <c r="P1254" i="1"/>
  <c r="P1256" i="1"/>
  <c r="P1257" i="1"/>
  <c r="P1258" i="1"/>
  <c r="P1260" i="1"/>
  <c r="P1261" i="1"/>
  <c r="P1262" i="1"/>
  <c r="P1263" i="1"/>
  <c r="P1264" i="1"/>
  <c r="P1266" i="1"/>
  <c r="P1268" i="1"/>
  <c r="P1269" i="1"/>
  <c r="P1271" i="1"/>
  <c r="P1272" i="1"/>
  <c r="P1275" i="1"/>
  <c r="P1277" i="1"/>
  <c r="P1278" i="1"/>
  <c r="P1280" i="1"/>
  <c r="P1281" i="1"/>
  <c r="P1282" i="1"/>
  <c r="P1283" i="1"/>
  <c r="P1284" i="1"/>
  <c r="P1287" i="1"/>
  <c r="P1288" i="1"/>
  <c r="P1289" i="1"/>
  <c r="P1292" i="1"/>
  <c r="P1294" i="1"/>
  <c r="P1295" i="1"/>
  <c r="P1296" i="1"/>
  <c r="P1297" i="1"/>
  <c r="P1298" i="1"/>
  <c r="P1299" i="1"/>
  <c r="P1301" i="1"/>
  <c r="P1304" i="1"/>
  <c r="P1306" i="1"/>
  <c r="P1308" i="1"/>
  <c r="P1311" i="1"/>
  <c r="P1314" i="1"/>
  <c r="P1316" i="1"/>
  <c r="P1317" i="1"/>
  <c r="P1320" i="1"/>
  <c r="P1321" i="1"/>
  <c r="P1322" i="1"/>
  <c r="P1325" i="1"/>
  <c r="P1329" i="1"/>
  <c r="P1334" i="1"/>
  <c r="P1335" i="1"/>
  <c r="P1336" i="1"/>
  <c r="P1337" i="1"/>
  <c r="P1338" i="1"/>
  <c r="P1339" i="1"/>
  <c r="P1341" i="1"/>
  <c r="P1342" i="1"/>
  <c r="P1343" i="1"/>
  <c r="P1345" i="1"/>
  <c r="P1351" i="1"/>
  <c r="P1352" i="1"/>
  <c r="P1353" i="1"/>
  <c r="P1357" i="1"/>
  <c r="P1358" i="1"/>
  <c r="P1359" i="1"/>
  <c r="P1360" i="1"/>
  <c r="P1363" i="1"/>
  <c r="P1365" i="1"/>
  <c r="P1366" i="1"/>
  <c r="P1367" i="1"/>
  <c r="P1371" i="1"/>
  <c r="P1372" i="1"/>
  <c r="P1374" i="1"/>
  <c r="P1375" i="1"/>
  <c r="P1380" i="1"/>
  <c r="P1381" i="1"/>
  <c r="P1383" i="1"/>
  <c r="P1384" i="1"/>
  <c r="P1385" i="1"/>
  <c r="P1387" i="1"/>
  <c r="P1389" i="1"/>
  <c r="P1390" i="1"/>
  <c r="P1391" i="1"/>
  <c r="P1393" i="1"/>
  <c r="P1400" i="1"/>
  <c r="P1403" i="1"/>
  <c r="P1404" i="1"/>
  <c r="P1405" i="1"/>
  <c r="P1406" i="1"/>
  <c r="P1407" i="1"/>
  <c r="P1411" i="1"/>
  <c r="P1412" i="1"/>
  <c r="P1413" i="1"/>
  <c r="P1415" i="1"/>
  <c r="P1416" i="1"/>
  <c r="P1420" i="1"/>
  <c r="P1421" i="1"/>
  <c r="P1422" i="1"/>
  <c r="P1423" i="1"/>
  <c r="P1424" i="1"/>
  <c r="P1425" i="1"/>
  <c r="P1428" i="1"/>
  <c r="P1430" i="1"/>
  <c r="P1431" i="1"/>
  <c r="P1433" i="1"/>
  <c r="P1434" i="1"/>
  <c r="P1436" i="1"/>
  <c r="P1438" i="1"/>
  <c r="P1439" i="1"/>
  <c r="P1440" i="1"/>
  <c r="P1443" i="1"/>
  <c r="P1444" i="1"/>
  <c r="P1447" i="1"/>
  <c r="P1448" i="1"/>
  <c r="P1450" i="1"/>
  <c r="P1452" i="1"/>
  <c r="P1454" i="1"/>
  <c r="P1455" i="1"/>
  <c r="P1458" i="1"/>
  <c r="P1459" i="1"/>
  <c r="P1460" i="1"/>
  <c r="P1462" i="1"/>
  <c r="P1470" i="1"/>
  <c r="P1473" i="1"/>
  <c r="P1474" i="1"/>
  <c r="P1475" i="1"/>
  <c r="P1476" i="1"/>
  <c r="P1477" i="1"/>
  <c r="P1479" i="1"/>
  <c r="P1480" i="1"/>
  <c r="P1481" i="1"/>
  <c r="P1482" i="1"/>
  <c r="P1483" i="1"/>
  <c r="P1484" i="1"/>
  <c r="P1486" i="1"/>
  <c r="P1487" i="1"/>
  <c r="P1488" i="1"/>
  <c r="P1489" i="1"/>
  <c r="P1491" i="1"/>
  <c r="P1495" i="1"/>
  <c r="P1496" i="1"/>
  <c r="P1497" i="1"/>
  <c r="P1499" i="1"/>
  <c r="P1500" i="1"/>
  <c r="P1501" i="1"/>
  <c r="P1506" i="1"/>
  <c r="P1507" i="1"/>
  <c r="P1508" i="1"/>
  <c r="P1513" i="1"/>
  <c r="P1514" i="1"/>
  <c r="P1522" i="1"/>
  <c r="P1523" i="1"/>
  <c r="P1525" i="1"/>
  <c r="P1526" i="1"/>
  <c r="P1529" i="1"/>
  <c r="P1534" i="1"/>
  <c r="P1535" i="1"/>
  <c r="P1536" i="1"/>
  <c r="P1541" i="1"/>
  <c r="P1544" i="1"/>
  <c r="P1545" i="1"/>
  <c r="P1546" i="1"/>
  <c r="P1548" i="1"/>
  <c r="P1549" i="1"/>
  <c r="P1551" i="1"/>
  <c r="P1552" i="1"/>
  <c r="P1553" i="1"/>
  <c r="P1555" i="1"/>
  <c r="P1556" i="1"/>
  <c r="P1558" i="1"/>
  <c r="P1559" i="1"/>
  <c r="P1560" i="1"/>
  <c r="P1567" i="1"/>
  <c r="P1569" i="1"/>
  <c r="P1570" i="1"/>
  <c r="P1571" i="1"/>
  <c r="P1572" i="1"/>
  <c r="P1575" i="1"/>
  <c r="P1577" i="1"/>
  <c r="P1578" i="1"/>
  <c r="P1580" i="1"/>
  <c r="P1583" i="1"/>
  <c r="P1584" i="1"/>
  <c r="P1585" i="1"/>
  <c r="P1586" i="1"/>
  <c r="P1589" i="1"/>
  <c r="P1595" i="1"/>
  <c r="P1596" i="1"/>
  <c r="P1597" i="1"/>
  <c r="P1598" i="1"/>
  <c r="P1599" i="1"/>
  <c r="P1600" i="1"/>
  <c r="P1601" i="1"/>
  <c r="P1602" i="1"/>
  <c r="P1607" i="1"/>
  <c r="P1608" i="1"/>
  <c r="P1609" i="1"/>
  <c r="P1611" i="1"/>
  <c r="P1613" i="1"/>
  <c r="P1615" i="1"/>
  <c r="P1616" i="1"/>
  <c r="P1617" i="1"/>
  <c r="P1619" i="1"/>
  <c r="P1621" i="1"/>
  <c r="P1622" i="1"/>
  <c r="P1623" i="1"/>
  <c r="P1624" i="1"/>
  <c r="P1627" i="1"/>
  <c r="P1629" i="1"/>
  <c r="P1630" i="1"/>
  <c r="P1633" i="1"/>
  <c r="P1634" i="1"/>
  <c r="P1638" i="1"/>
  <c r="P1641" i="1"/>
  <c r="P1643" i="1"/>
  <c r="P1644" i="1"/>
  <c r="P1647" i="1"/>
  <c r="P1649" i="1"/>
  <c r="P1650" i="1"/>
  <c r="P1652" i="1"/>
  <c r="P1653" i="1"/>
  <c r="P1654" i="1"/>
  <c r="P1656" i="1"/>
  <c r="P1659" i="1"/>
  <c r="P1660" i="1"/>
  <c r="P1662" i="1"/>
  <c r="P1664" i="1"/>
  <c r="P1669" i="1"/>
  <c r="P1676" i="1"/>
  <c r="P1678" i="1"/>
  <c r="P1680" i="1"/>
  <c r="P1682" i="1"/>
  <c r="P1684" i="1"/>
  <c r="P1685" i="1"/>
  <c r="P1686" i="1"/>
  <c r="P1687" i="1"/>
  <c r="P1689" i="1"/>
  <c r="P1692" i="1"/>
  <c r="P1697" i="1"/>
  <c r="P1698" i="1"/>
  <c r="P1699" i="1"/>
  <c r="P1700" i="1"/>
  <c r="P1701" i="1"/>
  <c r="P1702" i="1"/>
  <c r="P1703" i="1"/>
  <c r="P1705" i="1"/>
  <c r="P1708" i="1"/>
  <c r="P1709" i="1"/>
  <c r="P1714" i="1"/>
  <c r="P1716" i="1"/>
  <c r="P1717" i="1"/>
  <c r="P1719" i="1"/>
  <c r="P1720" i="1"/>
  <c r="P1721" i="1"/>
  <c r="P1722" i="1"/>
  <c r="P1724" i="1"/>
  <c r="P1726" i="1"/>
  <c r="P1729" i="1"/>
  <c r="P1731" i="1"/>
  <c r="P1732" i="1"/>
  <c r="P1734" i="1"/>
  <c r="P1735" i="1"/>
  <c r="P1736" i="1"/>
  <c r="P1739" i="1"/>
  <c r="P1741" i="1"/>
  <c r="P1743" i="1"/>
  <c r="P1744" i="1"/>
  <c r="P1746" i="1"/>
  <c r="P1747" i="1"/>
  <c r="P1748" i="1"/>
  <c r="P1749" i="1"/>
  <c r="P1751" i="1"/>
  <c r="P1753" i="1"/>
  <c r="P1754" i="1"/>
  <c r="P1756" i="1"/>
  <c r="P1757" i="1"/>
  <c r="P1761" i="1"/>
  <c r="P1762" i="1"/>
  <c r="P1763" i="1"/>
  <c r="P1764" i="1"/>
  <c r="P1767" i="1"/>
  <c r="P1768" i="1"/>
  <c r="P1769" i="1"/>
  <c r="P1770" i="1"/>
  <c r="P1771" i="1"/>
  <c r="P1773" i="1"/>
  <c r="P1775" i="1"/>
  <c r="P1776" i="1"/>
  <c r="P1777" i="1"/>
  <c r="P1778" i="1"/>
  <c r="P1779" i="1"/>
  <c r="P1783" i="1"/>
  <c r="P1785" i="1"/>
  <c r="P1786" i="1"/>
  <c r="P1787" i="1"/>
  <c r="P1788" i="1"/>
  <c r="P1790" i="1"/>
  <c r="P1792" i="1"/>
  <c r="P1794" i="1"/>
  <c r="P1795" i="1"/>
  <c r="P1799" i="1"/>
  <c r="P1800" i="1"/>
  <c r="P1802" i="1"/>
  <c r="P1803" i="1"/>
  <c r="P1805" i="1"/>
  <c r="P1806" i="1"/>
  <c r="P1807" i="1"/>
  <c r="P1809" i="1"/>
  <c r="P1810" i="1"/>
  <c r="P1812" i="1"/>
  <c r="P1815" i="1"/>
  <c r="P1816" i="1"/>
  <c r="P1817" i="1"/>
  <c r="P1818" i="1"/>
  <c r="P1822" i="1"/>
  <c r="P1824" i="1"/>
  <c r="P1825" i="1"/>
  <c r="P1831" i="1"/>
  <c r="P1832" i="1"/>
  <c r="P1833" i="1"/>
  <c r="P1836" i="1"/>
  <c r="P1841" i="1"/>
  <c r="P1842" i="1"/>
  <c r="P1843" i="1"/>
  <c r="P1845" i="1"/>
  <c r="P1847" i="1"/>
  <c r="P1848" i="1"/>
  <c r="P1850" i="1"/>
  <c r="P1851" i="1"/>
  <c r="P1856" i="1"/>
  <c r="P1859" i="1"/>
  <c r="P1860" i="1"/>
  <c r="P1861" i="1"/>
  <c r="P1869" i="1"/>
  <c r="P1870" i="1"/>
  <c r="P1873" i="1"/>
  <c r="P1876" i="1"/>
  <c r="P1877" i="1"/>
  <c r="P1879" i="1"/>
  <c r="P1880" i="1"/>
  <c r="P1883" i="1"/>
  <c r="P1885" i="1"/>
  <c r="P1889" i="1"/>
  <c r="P1890" i="1"/>
  <c r="P1894" i="1"/>
  <c r="P1895" i="1"/>
  <c r="P1897" i="1"/>
  <c r="P1898" i="1"/>
  <c r="P1899" i="1"/>
  <c r="P1902" i="1"/>
  <c r="P1905" i="1"/>
  <c r="P1907" i="1"/>
  <c r="P1908" i="1"/>
  <c r="P1909" i="1"/>
  <c r="P1910" i="1"/>
  <c r="P1911" i="1"/>
  <c r="P1912" i="1"/>
  <c r="P1919" i="1"/>
  <c r="P1921" i="1"/>
  <c r="P1922" i="1"/>
  <c r="P1923" i="1"/>
  <c r="P1924" i="1"/>
  <c r="P1925" i="1"/>
  <c r="P1928" i="1"/>
  <c r="P1929" i="1"/>
  <c r="P1930" i="1"/>
  <c r="P1931" i="1"/>
  <c r="P1934" i="1"/>
  <c r="P1935" i="1"/>
  <c r="P1937" i="1"/>
  <c r="P1938" i="1"/>
  <c r="P1939" i="1"/>
  <c r="P1940" i="1"/>
  <c r="P1941" i="1"/>
  <c r="P1942" i="1"/>
  <c r="P1943" i="1"/>
  <c r="P1945" i="1"/>
  <c r="P1948" i="1"/>
  <c r="P1950" i="1"/>
  <c r="P1952" i="1"/>
  <c r="P1955" i="1"/>
  <c r="P1956" i="1"/>
  <c r="P1959" i="1"/>
  <c r="P1963" i="1"/>
  <c r="P1964" i="1"/>
  <c r="P1966" i="1"/>
  <c r="P1968" i="1"/>
  <c r="P1970" i="1"/>
  <c r="P1974" i="1"/>
  <c r="P1975" i="1"/>
  <c r="P1977" i="1"/>
  <c r="P1978" i="1"/>
  <c r="P1979" i="1"/>
  <c r="P1980" i="1"/>
  <c r="P1981" i="1"/>
  <c r="P1982" i="1"/>
  <c r="P1983" i="1"/>
  <c r="P1987" i="1"/>
  <c r="P1988" i="1"/>
  <c r="P1989" i="1"/>
  <c r="P1990" i="1"/>
  <c r="P1993" i="1"/>
  <c r="P1994" i="1"/>
  <c r="P1997" i="1"/>
  <c r="P1998" i="1"/>
  <c r="P1999" i="1"/>
  <c r="P2001" i="1"/>
  <c r="P2002" i="1"/>
  <c r="P2004" i="1"/>
  <c r="P2005" i="1"/>
  <c r="P2008" i="1"/>
  <c r="P2010" i="1"/>
  <c r="P2011" i="1"/>
  <c r="P2014" i="1"/>
  <c r="P2015" i="1"/>
  <c r="P2018" i="1"/>
  <c r="P2019" i="1"/>
  <c r="P2020" i="1"/>
  <c r="P2021" i="1"/>
  <c r="P2022" i="1"/>
  <c r="P2026" i="1"/>
  <c r="P2028" i="1"/>
  <c r="P2034" i="1"/>
  <c r="P2035" i="1"/>
  <c r="P2036" i="1"/>
  <c r="P2040" i="1"/>
  <c r="P2042" i="1"/>
  <c r="P2044" i="1"/>
  <c r="P2046" i="1"/>
  <c r="P2047" i="1"/>
  <c r="P2048" i="1"/>
  <c r="P2049" i="1"/>
  <c r="P2051" i="1"/>
  <c r="P2052" i="1"/>
  <c r="P2055" i="1"/>
  <c r="P2058" i="1"/>
  <c r="P2059" i="1"/>
  <c r="P2060" i="1"/>
  <c r="P2062" i="1"/>
  <c r="P2063" i="1"/>
  <c r="P2064" i="1"/>
  <c r="P2066" i="1"/>
  <c r="P2068" i="1"/>
  <c r="P2069" i="1"/>
  <c r="P2070" i="1"/>
  <c r="P2073" i="1"/>
  <c r="P2075" i="1"/>
  <c r="P2077" i="1"/>
  <c r="P2079" i="1"/>
  <c r="P2081" i="1"/>
  <c r="P2083" i="1"/>
  <c r="P2085" i="1"/>
  <c r="P2086" i="1"/>
  <c r="P2087" i="1"/>
  <c r="P2090" i="1"/>
  <c r="P2092" i="1"/>
  <c r="P2094" i="1"/>
  <c r="P2095" i="1"/>
  <c r="P2096" i="1"/>
  <c r="P2097" i="1"/>
  <c r="P2105" i="1"/>
  <c r="P2107" i="1"/>
  <c r="P2108" i="1"/>
  <c r="P2109" i="1"/>
  <c r="P2110" i="1"/>
  <c r="P2111" i="1"/>
  <c r="P2112" i="1"/>
  <c r="P2113" i="1"/>
  <c r="P2115" i="1"/>
  <c r="P2117" i="1"/>
  <c r="P2118" i="1"/>
  <c r="P2119" i="1"/>
  <c r="P2120" i="1"/>
  <c r="P2122" i="1"/>
  <c r="P2123" i="1"/>
  <c r="P2124" i="1"/>
  <c r="P2125" i="1"/>
  <c r="P2126" i="1"/>
  <c r="P2127" i="1"/>
  <c r="P2128" i="1"/>
  <c r="P2129" i="1"/>
  <c r="P2130" i="1"/>
  <c r="P2131" i="1"/>
  <c r="P2132" i="1"/>
  <c r="P2134" i="1"/>
  <c r="P2135" i="1"/>
  <c r="P2137" i="1"/>
  <c r="P2138" i="1"/>
  <c r="P2139" i="1"/>
  <c r="P2140" i="1"/>
  <c r="P2143" i="1"/>
  <c r="P2144" i="1"/>
  <c r="P2146" i="1"/>
  <c r="P2147" i="1"/>
  <c r="P2148" i="1"/>
  <c r="P2149" i="1"/>
  <c r="P2151" i="1"/>
  <c r="P2153" i="1"/>
  <c r="P2154" i="1"/>
  <c r="P2156" i="1"/>
  <c r="P2157" i="1"/>
  <c r="P2158" i="1"/>
  <c r="P2159" i="1"/>
  <c r="P2160" i="1"/>
  <c r="P2161" i="1"/>
  <c r="P2162" i="1"/>
  <c r="P2164" i="1"/>
  <c r="P2165" i="1"/>
  <c r="P2166" i="1"/>
  <c r="P2172" i="1"/>
  <c r="P2176" i="1"/>
  <c r="P2178" i="1"/>
  <c r="P2179" i="1"/>
  <c r="P2180" i="1"/>
  <c r="P2182" i="1"/>
  <c r="P2185" i="1"/>
  <c r="P2187" i="1"/>
  <c r="P2188" i="1"/>
  <c r="P2189" i="1"/>
  <c r="P2194" i="1"/>
  <c r="P2195" i="1"/>
  <c r="P2197" i="1"/>
  <c r="P2198" i="1"/>
  <c r="P2203" i="1"/>
  <c r="P2204" i="1"/>
  <c r="P2208" i="1"/>
  <c r="P2211" i="1"/>
  <c r="P2213" i="1"/>
  <c r="P2215" i="1"/>
  <c r="P2219" i="1"/>
  <c r="P2220" i="1"/>
  <c r="P2222" i="1"/>
  <c r="P2223" i="1"/>
  <c r="P2224" i="1"/>
  <c r="P2225" i="1"/>
  <c r="P2226" i="1"/>
  <c r="P2229" i="1"/>
  <c r="P2236" i="1"/>
  <c r="P2238" i="1"/>
  <c r="P2239" i="1"/>
  <c r="P2241" i="1"/>
  <c r="P2242" i="1"/>
  <c r="P2244" i="1"/>
  <c r="P2245" i="1"/>
  <c r="P2247" i="1"/>
  <c r="P2250" i="1"/>
  <c r="P2251" i="1"/>
  <c r="P2254" i="1"/>
  <c r="P2258" i="1"/>
  <c r="P2259" i="1"/>
  <c r="P2260" i="1"/>
  <c r="P2261" i="1"/>
  <c r="P2262" i="1"/>
  <c r="P2264" i="1"/>
  <c r="P2267" i="1"/>
  <c r="P2272" i="1"/>
  <c r="P2274" i="1"/>
  <c r="P2275" i="1"/>
  <c r="P2278" i="1"/>
  <c r="P2280" i="1"/>
  <c r="P2282" i="1"/>
  <c r="P2285" i="1"/>
  <c r="P2290" i="1"/>
  <c r="P2291" i="1"/>
  <c r="P2292" i="1"/>
  <c r="P2297" i="1"/>
  <c r="P2299" i="1"/>
  <c r="P2301" i="1"/>
  <c r="P2305" i="1"/>
  <c r="P2307" i="1"/>
  <c r="P2308" i="1"/>
  <c r="P2309" i="1"/>
  <c r="P2311" i="1"/>
  <c r="P2312" i="1"/>
  <c r="P2313" i="1"/>
  <c r="P2314" i="1"/>
  <c r="P2315" i="1"/>
  <c r="P2316" i="1"/>
  <c r="P2319" i="1"/>
  <c r="P2321" i="1"/>
  <c r="P2322" i="1"/>
  <c r="P2323" i="1"/>
  <c r="P2324" i="1"/>
  <c r="P2328" i="1"/>
  <c r="P2329" i="1"/>
  <c r="P2330" i="1"/>
  <c r="P2332" i="1"/>
  <c r="P2333" i="1"/>
  <c r="P2334" i="1"/>
  <c r="P2336" i="1"/>
  <c r="P2338" i="1"/>
  <c r="P2339" i="1"/>
  <c r="P2340" i="1"/>
  <c r="P2342" i="1"/>
  <c r="P2343" i="1"/>
  <c r="P2344" i="1"/>
  <c r="P2345" i="1"/>
  <c r="P2348" i="1"/>
  <c r="P2351" i="1"/>
  <c r="P2353" i="1"/>
  <c r="P2354" i="1"/>
  <c r="P2355" i="1"/>
  <c r="P2356" i="1"/>
  <c r="P2357" i="1"/>
  <c r="P2358" i="1"/>
  <c r="P2359" i="1"/>
  <c r="P2360" i="1"/>
  <c r="P2363" i="1"/>
  <c r="P2365" i="1"/>
  <c r="P2366" i="1"/>
  <c r="P2367" i="1"/>
  <c r="P2375" i="1"/>
  <c r="P2376" i="1"/>
  <c r="P2377" i="1"/>
  <c r="P2378" i="1"/>
  <c r="P2380" i="1"/>
  <c r="P2381" i="1"/>
  <c r="P2382" i="1"/>
  <c r="P2384" i="1"/>
  <c r="P2388" i="1"/>
  <c r="P2390" i="1"/>
  <c r="P2392" i="1"/>
  <c r="P2394" i="1"/>
  <c r="P2395" i="1"/>
  <c r="P2396" i="1"/>
  <c r="P2398" i="1"/>
  <c r="P2400" i="1"/>
  <c r="P2402" i="1"/>
  <c r="P2403" i="1"/>
  <c r="P2404" i="1"/>
  <c r="P2406" i="1"/>
  <c r="P2407" i="1"/>
  <c r="P2408" i="1"/>
  <c r="P2409" i="1"/>
  <c r="P2410" i="1"/>
  <c r="P2412" i="1"/>
  <c r="P2413" i="1"/>
  <c r="P2414" i="1"/>
  <c r="P2415" i="1"/>
  <c r="P2417" i="1"/>
  <c r="P2420" i="1"/>
  <c r="P2421" i="1"/>
  <c r="P2423" i="1"/>
  <c r="P2426" i="1"/>
  <c r="P2427" i="1"/>
  <c r="P2428" i="1"/>
  <c r="P2429" i="1"/>
  <c r="P2430" i="1"/>
  <c r="P2431" i="1"/>
  <c r="P2432" i="1"/>
  <c r="P2434" i="1"/>
  <c r="P2435" i="1"/>
  <c r="P2436" i="1"/>
  <c r="P2438" i="1"/>
  <c r="P2441" i="1"/>
  <c r="P2442" i="1"/>
  <c r="P2443" i="1"/>
  <c r="P2446" i="1"/>
  <c r="P2447" i="1"/>
  <c r="P2449" i="1"/>
  <c r="P2450" i="1"/>
  <c r="P2452" i="1"/>
  <c r="P2453" i="1"/>
  <c r="P2454" i="1"/>
  <c r="P2455" i="1"/>
  <c r="P2457" i="1"/>
  <c r="P2458" i="1"/>
  <c r="P2459" i="1"/>
  <c r="P2461" i="1"/>
  <c r="P2462" i="1"/>
  <c r="P2463" i="1"/>
  <c r="P2465" i="1"/>
  <c r="P2466" i="1"/>
  <c r="P2468" i="1"/>
  <c r="P2469" i="1"/>
  <c r="P2475" i="1"/>
  <c r="P2476" i="1"/>
  <c r="P2483" i="1"/>
  <c r="P2484" i="1"/>
  <c r="P2485" i="1"/>
  <c r="P2486" i="1"/>
  <c r="P2490" i="1"/>
  <c r="P2491" i="1"/>
  <c r="P2494" i="1"/>
  <c r="P2495" i="1"/>
  <c r="P2496" i="1"/>
  <c r="P2499" i="1"/>
  <c r="P2500" i="1"/>
  <c r="P2501" i="1"/>
  <c r="P2504" i="1"/>
  <c r="P2505" i="1"/>
  <c r="P2506" i="1"/>
  <c r="P2507" i="1"/>
  <c r="P2511" i="1"/>
  <c r="P2517" i="1"/>
  <c r="P2520" i="1"/>
  <c r="P2521" i="1"/>
  <c r="P2522" i="1"/>
  <c r="P2524" i="1"/>
  <c r="P2525" i="1"/>
  <c r="P2526" i="1"/>
  <c r="P2527" i="1"/>
  <c r="P2528" i="1"/>
  <c r="P2529" i="1"/>
  <c r="P2530" i="1"/>
  <c r="P2531" i="1"/>
  <c r="P2532" i="1"/>
  <c r="P2533" i="1"/>
  <c r="P2535" i="1"/>
  <c r="P2536" i="1"/>
  <c r="P2542" i="1"/>
  <c r="P2544" i="1"/>
  <c r="P2545" i="1"/>
  <c r="P2547" i="1"/>
  <c r="P2553" i="1"/>
  <c r="P2557" i="1"/>
  <c r="P2558" i="1"/>
  <c r="P2559" i="1"/>
  <c r="P2560" i="1"/>
  <c r="P2561" i="1"/>
  <c r="P2563" i="1"/>
  <c r="P2564" i="1"/>
  <c r="P2566" i="1"/>
  <c r="P2567" i="1"/>
  <c r="P2569" i="1"/>
  <c r="P2570" i="1"/>
  <c r="P2573" i="1"/>
  <c r="P2574" i="1"/>
  <c r="P2575" i="1"/>
  <c r="P2578" i="1"/>
  <c r="P2581" i="1"/>
  <c r="P2582" i="1"/>
  <c r="P2584" i="1"/>
  <c r="P2587" i="1"/>
  <c r="P2590" i="1"/>
  <c r="P2591" i="1"/>
  <c r="P2596" i="1"/>
  <c r="P2597" i="1"/>
  <c r="P2598" i="1"/>
  <c r="P2599" i="1"/>
  <c r="P2600" i="1"/>
  <c r="P2601" i="1"/>
  <c r="P2602" i="1"/>
  <c r="P2603" i="1"/>
  <c r="P2606" i="1"/>
  <c r="P2607" i="1"/>
  <c r="P2608" i="1"/>
  <c r="P2611" i="1"/>
  <c r="P2612" i="1"/>
  <c r="P2613" i="1"/>
  <c r="P2616" i="1"/>
  <c r="P2617" i="1"/>
  <c r="P2623" i="1"/>
  <c r="P2624" i="1"/>
  <c r="P2626" i="1"/>
  <c r="P2627" i="1"/>
  <c r="P2628" i="1"/>
  <c r="P2629" i="1"/>
  <c r="P2631" i="1"/>
  <c r="P2632" i="1"/>
  <c r="P2633" i="1"/>
  <c r="P2634" i="1"/>
  <c r="P2637" i="1"/>
  <c r="P2638" i="1"/>
  <c r="P2640" i="1"/>
  <c r="P2642" i="1"/>
  <c r="P2643" i="1"/>
  <c r="P2650" i="1"/>
  <c r="P2651" i="1"/>
  <c r="P2655" i="1"/>
  <c r="P2659" i="1"/>
  <c r="P2661" i="1"/>
  <c r="P2662" i="1"/>
  <c r="P2664" i="1"/>
  <c r="P2665" i="1"/>
  <c r="P2666" i="1"/>
  <c r="P2667" i="1"/>
  <c r="P2668" i="1"/>
  <c r="P2673" i="1"/>
  <c r="P2674" i="1"/>
  <c r="P2678" i="1"/>
  <c r="P2679" i="1"/>
  <c r="P2687" i="1"/>
  <c r="P2689" i="1"/>
  <c r="P2692" i="1"/>
  <c r="P2693" i="1"/>
  <c r="P2696" i="1"/>
  <c r="P2698" i="1"/>
  <c r="P2699" i="1"/>
  <c r="P2700" i="1"/>
  <c r="P2703" i="1"/>
  <c r="P2705" i="1"/>
  <c r="P2706" i="1"/>
  <c r="P2707" i="1"/>
  <c r="P2708" i="1"/>
  <c r="P2710" i="1"/>
  <c r="P2711" i="1"/>
  <c r="P2720" i="1"/>
  <c r="P2721" i="1"/>
  <c r="P2725" i="1"/>
  <c r="P2726" i="1"/>
  <c r="P2727" i="1"/>
  <c r="P2728" i="1"/>
  <c r="P2729" i="1"/>
  <c r="P2732" i="1"/>
  <c r="P2736" i="1"/>
  <c r="P2738" i="1"/>
  <c r="P2739" i="1"/>
  <c r="P2741" i="1"/>
  <c r="P2742" i="1"/>
  <c r="P2743" i="1"/>
  <c r="P2745" i="1"/>
  <c r="P2747" i="1"/>
  <c r="P2748" i="1"/>
  <c r="P2750" i="1"/>
  <c r="P2751" i="1"/>
  <c r="P2753" i="1"/>
  <c r="P2755" i="1"/>
  <c r="P2756" i="1"/>
  <c r="P2757" i="1"/>
  <c r="P2758" i="1"/>
  <c r="P2759" i="1"/>
  <c r="P2761" i="1"/>
  <c r="P2762" i="1"/>
  <c r="P2763" i="1"/>
  <c r="P2764" i="1"/>
  <c r="P2765" i="1"/>
  <c r="P2770" i="1"/>
  <c r="P2771" i="1"/>
  <c r="P2774" i="1"/>
  <c r="P2776" i="1"/>
  <c r="P2777" i="1"/>
  <c r="P2778" i="1"/>
  <c r="P2779" i="1"/>
  <c r="P2781" i="1"/>
  <c r="P2783" i="1"/>
  <c r="P2784" i="1"/>
  <c r="P2788" i="1"/>
  <c r="P2790" i="1"/>
  <c r="P2791" i="1"/>
  <c r="P2792" i="1"/>
  <c r="P2793" i="1"/>
  <c r="P2794" i="1"/>
  <c r="P2795" i="1"/>
  <c r="P2798" i="1"/>
  <c r="P2799" i="1"/>
  <c r="P2801" i="1"/>
  <c r="P2802" i="1"/>
  <c r="P2805" i="1"/>
  <c r="P2806" i="1"/>
  <c r="P2807" i="1"/>
  <c r="P2808" i="1"/>
  <c r="P2810" i="1"/>
  <c r="P2812" i="1"/>
  <c r="P2813" i="1"/>
  <c r="P2814" i="1"/>
  <c r="P2816" i="1"/>
  <c r="P2817" i="1"/>
  <c r="P2818" i="1"/>
  <c r="P2819" i="1"/>
  <c r="P2820" i="1"/>
  <c r="P2821" i="1"/>
  <c r="P2822" i="1"/>
  <c r="P2823" i="1"/>
  <c r="P2826" i="1"/>
  <c r="P2830" i="1"/>
  <c r="P2831" i="1"/>
  <c r="P2832" i="1"/>
  <c r="P2833" i="1"/>
  <c r="P2834" i="1"/>
  <c r="P2835" i="1"/>
  <c r="P2836" i="1"/>
  <c r="P2837" i="1"/>
  <c r="P2839" i="1"/>
  <c r="P2840" i="1"/>
  <c r="P2841" i="1"/>
  <c r="P2842" i="1"/>
  <c r="P2847" i="1"/>
  <c r="P2848" i="1"/>
  <c r="P2849" i="1"/>
  <c r="P2850" i="1"/>
  <c r="P2852" i="1"/>
  <c r="P2853" i="1"/>
  <c r="P2855" i="1"/>
  <c r="P2856" i="1"/>
  <c r="P2857" i="1"/>
  <c r="P2859" i="1"/>
  <c r="P2862" i="1"/>
  <c r="P2863" i="1"/>
  <c r="P2864" i="1"/>
  <c r="P2865" i="1"/>
  <c r="P2867" i="1"/>
  <c r="P2868" i="1"/>
  <c r="P2870" i="1"/>
  <c r="P2872" i="1"/>
  <c r="P2874" i="1"/>
  <c r="P2875" i="1"/>
  <c r="P2880" i="1"/>
  <c r="P2881" i="1"/>
  <c r="P2884" i="1"/>
  <c r="P2887" i="1"/>
  <c r="P2888" i="1"/>
  <c r="P2889" i="1"/>
  <c r="P2890" i="1"/>
  <c r="P2891" i="1"/>
  <c r="P2894" i="1"/>
  <c r="P2895" i="1"/>
  <c r="P2896" i="1"/>
  <c r="P2898" i="1"/>
  <c r="P2899" i="1"/>
  <c r="P2903" i="1"/>
  <c r="P2904" i="1"/>
  <c r="P2905" i="1"/>
  <c r="P2906" i="1"/>
  <c r="P2907" i="1"/>
  <c r="P2909" i="1"/>
  <c r="P2910" i="1"/>
  <c r="P2912" i="1"/>
  <c r="P2917" i="1"/>
  <c r="P2918" i="1"/>
  <c r="P2919" i="1"/>
  <c r="P2920" i="1"/>
  <c r="P2922" i="1"/>
  <c r="P2924" i="1"/>
  <c r="P2925" i="1"/>
  <c r="P2926" i="1"/>
  <c r="P2927" i="1"/>
  <c r="P2928" i="1"/>
  <c r="P2929" i="1"/>
  <c r="P2931" i="1"/>
  <c r="P2932" i="1"/>
  <c r="P2933" i="1"/>
  <c r="P2935" i="1"/>
  <c r="P2936" i="1"/>
  <c r="P2937" i="1"/>
  <c r="P2941" i="1"/>
  <c r="P2942" i="1"/>
  <c r="P2943" i="1"/>
  <c r="P2944" i="1"/>
  <c r="P2947" i="1"/>
  <c r="P2948" i="1"/>
  <c r="P2951" i="1"/>
  <c r="P2952" i="1"/>
  <c r="P2953" i="1"/>
  <c r="P2956" i="1"/>
  <c r="P2957" i="1"/>
  <c r="P2958" i="1"/>
  <c r="P2959" i="1"/>
  <c r="P2960" i="1"/>
  <c r="P2961" i="1"/>
  <c r="P2962" i="1"/>
  <c r="P2963" i="1"/>
  <c r="P2965" i="1"/>
  <c r="P2967" i="1"/>
  <c r="P2968" i="1"/>
  <c r="P2971" i="1"/>
  <c r="P2973" i="1"/>
  <c r="P2975" i="1"/>
  <c r="P2976" i="1"/>
  <c r="P2977" i="1"/>
  <c r="P2979" i="1"/>
  <c r="P2980" i="1"/>
  <c r="P2981" i="1"/>
  <c r="P2982" i="1"/>
  <c r="P2985" i="1"/>
  <c r="P2986" i="1"/>
  <c r="P2987" i="1"/>
  <c r="P2989" i="1"/>
  <c r="P2990" i="1"/>
  <c r="P2991" i="1"/>
  <c r="P2994" i="1"/>
  <c r="P2995" i="1"/>
  <c r="P2996" i="1"/>
  <c r="P2997" i="1"/>
  <c r="P2999" i="1"/>
  <c r="P3000" i="1"/>
  <c r="P3002" i="1"/>
  <c r="P3004" i="1"/>
  <c r="P3006" i="1"/>
  <c r="P3007" i="1"/>
  <c r="P3010" i="1"/>
  <c r="P3012" i="1"/>
  <c r="P3014" i="1"/>
  <c r="P3015" i="1"/>
  <c r="P3016" i="1"/>
  <c r="P3017" i="1"/>
  <c r="P3018" i="1"/>
  <c r="P3020" i="1"/>
  <c r="P3021" i="1"/>
  <c r="P3022" i="1"/>
  <c r="P3023" i="1"/>
  <c r="P3024" i="1"/>
  <c r="P3027" i="1"/>
  <c r="P3028" i="1"/>
  <c r="P3029" i="1"/>
  <c r="P3030" i="1"/>
  <c r="P3032" i="1"/>
  <c r="P3034" i="1"/>
  <c r="P3035" i="1"/>
  <c r="P3037" i="1"/>
  <c r="P3039" i="1"/>
  <c r="P3040" i="1"/>
  <c r="P3041" i="1"/>
  <c r="P3042" i="1"/>
  <c r="P3043" i="1"/>
  <c r="P3044" i="1"/>
  <c r="P3051" i="1"/>
  <c r="P3052" i="1"/>
  <c r="P3053" i="1"/>
  <c r="P3054" i="1"/>
  <c r="P3055" i="1"/>
  <c r="P3058" i="1"/>
  <c r="P3059" i="1"/>
  <c r="P3064" i="1"/>
  <c r="P3066" i="1"/>
  <c r="P3068" i="1"/>
  <c r="P3069" i="1"/>
  <c r="P3073" i="1"/>
  <c r="P3074" i="1"/>
  <c r="P3075" i="1"/>
  <c r="P3076" i="1"/>
  <c r="P3078" i="1"/>
  <c r="P3079" i="1"/>
  <c r="P3081" i="1"/>
  <c r="P3082" i="1"/>
  <c r="P3083" i="1"/>
  <c r="P3084" i="1"/>
  <c r="P3086" i="1"/>
  <c r="P3089" i="1"/>
  <c r="P3091" i="1"/>
  <c r="P3092" i="1"/>
  <c r="P3093" i="1"/>
  <c r="P3094" i="1"/>
  <c r="P3095" i="1"/>
  <c r="P3096" i="1"/>
  <c r="P3098" i="1"/>
  <c r="P3101" i="1"/>
  <c r="P3102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8" i="1"/>
  <c r="P3119" i="1"/>
  <c r="P3120" i="1"/>
  <c r="P3121" i="1"/>
  <c r="P3123" i="1"/>
  <c r="P3125" i="1"/>
  <c r="P3126" i="1"/>
  <c r="P3127" i="1"/>
  <c r="P3128" i="1"/>
  <c r="P3129" i="1"/>
  <c r="P3130" i="1"/>
  <c r="P3131" i="1"/>
  <c r="P3132" i="1"/>
  <c r="P3133" i="1"/>
  <c r="P3135" i="1"/>
  <c r="P3136" i="1"/>
  <c r="P3137" i="1"/>
  <c r="P3139" i="1"/>
  <c r="P3140" i="1"/>
  <c r="P3141" i="1"/>
  <c r="P3142" i="1"/>
  <c r="P3143" i="1"/>
  <c r="P3145" i="1"/>
  <c r="P3153" i="1"/>
  <c r="P3158" i="1"/>
  <c r="P3159" i="1"/>
  <c r="P3160" i="1"/>
  <c r="P3161" i="1"/>
  <c r="P3162" i="1"/>
  <c r="P3163" i="1"/>
  <c r="P3164" i="1"/>
  <c r="P3165" i="1"/>
  <c r="P3166" i="1"/>
  <c r="P3168" i="1"/>
  <c r="P3169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9" i="1"/>
  <c r="P3190" i="1"/>
  <c r="P3191" i="1"/>
  <c r="P3192" i="1"/>
  <c r="P3193" i="1"/>
  <c r="P3194" i="1"/>
  <c r="P3195" i="1"/>
  <c r="P3197" i="1"/>
  <c r="P3198" i="1"/>
  <c r="P3199" i="1"/>
  <c r="P3200" i="1"/>
  <c r="P3201" i="1"/>
  <c r="P3205" i="1"/>
  <c r="P3206" i="1"/>
  <c r="P3207" i="1"/>
  <c r="P3208" i="1"/>
  <c r="P3210" i="1"/>
  <c r="P3212" i="1"/>
  <c r="P3213" i="1"/>
  <c r="P3214" i="1"/>
  <c r="P3215" i="1"/>
  <c r="P3216" i="1"/>
  <c r="P3220" i="1"/>
  <c r="P3222" i="1"/>
  <c r="P3223" i="1"/>
  <c r="E6" i="6" s="1"/>
  <c r="P3224" i="1"/>
  <c r="P3225" i="1"/>
  <c r="P3226" i="1"/>
  <c r="P3227" i="1"/>
  <c r="P3228" i="1"/>
  <c r="P3229" i="1"/>
  <c r="P3232" i="1"/>
  <c r="P3234" i="1"/>
  <c r="P3235" i="1"/>
  <c r="P3236" i="1"/>
  <c r="P3237" i="1"/>
  <c r="P3239" i="1"/>
  <c r="P3242" i="1"/>
  <c r="P3244" i="1"/>
  <c r="P3245" i="1"/>
  <c r="P3246" i="1"/>
  <c r="P3248" i="1"/>
  <c r="P3250" i="1"/>
  <c r="P3251" i="1"/>
  <c r="P3252" i="1"/>
  <c r="P3253" i="1"/>
  <c r="P3255" i="1"/>
  <c r="P3256" i="1"/>
  <c r="P3257" i="1"/>
  <c r="P3258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6" i="1"/>
  <c r="P3277" i="1"/>
  <c r="P3278" i="1"/>
  <c r="P3279" i="1"/>
  <c r="P3280" i="1"/>
  <c r="P3281" i="1"/>
  <c r="P3282" i="1"/>
  <c r="P3283" i="1"/>
  <c r="P3284" i="1"/>
  <c r="P3286" i="1"/>
  <c r="P3287" i="1"/>
  <c r="P3288" i="1"/>
  <c r="P3290" i="1"/>
  <c r="P3291" i="1"/>
  <c r="P3292" i="1"/>
  <c r="P3293" i="1"/>
  <c r="P3295" i="1"/>
  <c r="P3296" i="1"/>
  <c r="P3299" i="1"/>
  <c r="P3300" i="1"/>
  <c r="P3301" i="1"/>
  <c r="P3302" i="1"/>
  <c r="P3304" i="1"/>
  <c r="P3305" i="1"/>
  <c r="P3307" i="1"/>
  <c r="P3308" i="1"/>
  <c r="P3309" i="1"/>
  <c r="P3310" i="1"/>
  <c r="P3312" i="1"/>
  <c r="P3313" i="1"/>
  <c r="P3314" i="1"/>
  <c r="P3315" i="1"/>
  <c r="P3318" i="1"/>
  <c r="P3319" i="1"/>
  <c r="P3322" i="1"/>
  <c r="P3323" i="1"/>
  <c r="P3325" i="1"/>
  <c r="P3326" i="1"/>
  <c r="P3327" i="1"/>
  <c r="P3328" i="1"/>
  <c r="P3329" i="1"/>
  <c r="P3330" i="1"/>
  <c r="P3331" i="1"/>
  <c r="E5" i="6" s="1"/>
  <c r="P3334" i="1"/>
  <c r="P3335" i="1"/>
  <c r="P3337" i="1"/>
  <c r="P3338" i="1"/>
  <c r="P3339" i="1"/>
  <c r="P3340" i="1"/>
  <c r="P3341" i="1"/>
  <c r="P3343" i="1"/>
  <c r="P3345" i="1"/>
  <c r="P3347" i="1"/>
  <c r="P3351" i="1"/>
  <c r="P3352" i="1"/>
  <c r="P3353" i="1"/>
  <c r="P3354" i="1"/>
  <c r="P3355" i="1"/>
  <c r="P3356" i="1"/>
  <c r="P3358" i="1"/>
  <c r="P3359" i="1"/>
  <c r="P3360" i="1"/>
  <c r="P3361" i="1"/>
  <c r="P3362" i="1"/>
  <c r="P3365" i="1"/>
  <c r="P3367" i="1"/>
  <c r="P3368" i="1"/>
  <c r="P3369" i="1"/>
  <c r="P3370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7" i="1"/>
  <c r="P3388" i="1"/>
  <c r="P3391" i="1"/>
  <c r="P3392" i="1"/>
  <c r="P3393" i="1"/>
  <c r="P3395" i="1"/>
  <c r="P3397" i="1"/>
  <c r="P3399" i="1"/>
  <c r="P3401" i="1"/>
  <c r="P3402" i="1"/>
  <c r="P3403" i="1"/>
  <c r="P3404" i="1"/>
  <c r="P3405" i="1"/>
  <c r="P3407" i="1"/>
  <c r="P3410" i="1"/>
  <c r="P3411" i="1"/>
  <c r="P3413" i="1"/>
  <c r="P3414" i="1"/>
  <c r="P3415" i="1"/>
  <c r="P3417" i="1"/>
  <c r="P3418" i="1"/>
  <c r="P3419" i="1"/>
  <c r="P3420" i="1"/>
  <c r="P3422" i="1"/>
  <c r="P3424" i="1"/>
  <c r="P3425" i="1"/>
  <c r="P3426" i="1"/>
  <c r="P3428" i="1"/>
  <c r="P3432" i="1"/>
  <c r="P3435" i="1"/>
  <c r="P3437" i="1"/>
  <c r="P3439" i="1"/>
  <c r="P3443" i="1"/>
  <c r="P3444" i="1"/>
  <c r="P3446" i="1"/>
  <c r="P3449" i="1"/>
  <c r="P3450" i="1"/>
  <c r="P3451" i="1"/>
  <c r="P3455" i="1"/>
  <c r="P3458" i="1"/>
  <c r="P3459" i="1"/>
  <c r="P3460" i="1"/>
  <c r="P3461" i="1"/>
  <c r="P3462" i="1"/>
  <c r="P3463" i="1"/>
  <c r="P3465" i="1"/>
  <c r="P3467" i="1"/>
  <c r="P3468" i="1"/>
  <c r="P3469" i="1"/>
  <c r="P3470" i="1"/>
  <c r="P3472" i="1"/>
  <c r="P3473" i="1"/>
  <c r="P3474" i="1"/>
  <c r="P3475" i="1"/>
  <c r="P3476" i="1"/>
  <c r="E2" i="6" s="1"/>
  <c r="P3477" i="1"/>
  <c r="P3479" i="1"/>
  <c r="P3480" i="1"/>
  <c r="P3481" i="1"/>
  <c r="P3482" i="1"/>
  <c r="P3483" i="1"/>
  <c r="P3485" i="1"/>
  <c r="P3487" i="1"/>
  <c r="P3488" i="1"/>
  <c r="P3489" i="1"/>
  <c r="P3491" i="1"/>
  <c r="P3492" i="1"/>
  <c r="P3493" i="1"/>
  <c r="P3494" i="1"/>
  <c r="P3495" i="1"/>
  <c r="P3497" i="1"/>
  <c r="P3498" i="1"/>
  <c r="P3499" i="1"/>
  <c r="P3500" i="1"/>
  <c r="P3504" i="1"/>
  <c r="P3505" i="1"/>
  <c r="P3506" i="1"/>
  <c r="P3507" i="1"/>
  <c r="P3508" i="1"/>
  <c r="P3509" i="1"/>
  <c r="P3513" i="1"/>
  <c r="P3514" i="1"/>
  <c r="P3515" i="1"/>
  <c r="P3517" i="1"/>
  <c r="P3518" i="1"/>
  <c r="P3519" i="1"/>
  <c r="P3520" i="1"/>
  <c r="P3522" i="1"/>
  <c r="P3523" i="1"/>
  <c r="P3524" i="1"/>
  <c r="P3525" i="1"/>
  <c r="P3526" i="1"/>
  <c r="P3527" i="1"/>
  <c r="P3528" i="1"/>
  <c r="P3530" i="1"/>
  <c r="P3533" i="1"/>
  <c r="P3534" i="1"/>
  <c r="P3536" i="1"/>
  <c r="P3537" i="1"/>
  <c r="P3538" i="1"/>
  <c r="P3539" i="1"/>
  <c r="P3543" i="1"/>
  <c r="P3546" i="1"/>
  <c r="P3547" i="1"/>
  <c r="P3552" i="1"/>
  <c r="P3553" i="1"/>
  <c r="P3554" i="1"/>
  <c r="P3555" i="1"/>
  <c r="P3556" i="1"/>
  <c r="P3557" i="1"/>
  <c r="P3558" i="1"/>
  <c r="P3559" i="1"/>
  <c r="P3562" i="1"/>
  <c r="P3563" i="1"/>
  <c r="P3564" i="1"/>
  <c r="P3565" i="1"/>
  <c r="P3566" i="1"/>
  <c r="P3567" i="1"/>
  <c r="P3568" i="1"/>
  <c r="P3570" i="1"/>
  <c r="P3571" i="1"/>
  <c r="P3572" i="1"/>
  <c r="P3573" i="1"/>
  <c r="P3574" i="1"/>
  <c r="P3575" i="1"/>
  <c r="P3576" i="1"/>
  <c r="P3577" i="1"/>
  <c r="P3578" i="1"/>
  <c r="P3580" i="1"/>
  <c r="P3582" i="1"/>
  <c r="P3583" i="1"/>
  <c r="P3585" i="1"/>
  <c r="P3586" i="1"/>
  <c r="P3589" i="1"/>
  <c r="P3590" i="1"/>
  <c r="P3595" i="1"/>
  <c r="P3596" i="1"/>
  <c r="P3597" i="1"/>
  <c r="P3598" i="1"/>
  <c r="P3599" i="1"/>
  <c r="P3601" i="1"/>
  <c r="P3602" i="1"/>
  <c r="P3603" i="1"/>
  <c r="P3606" i="1"/>
  <c r="P3608" i="1"/>
  <c r="P3610" i="1"/>
  <c r="P3612" i="1"/>
  <c r="P3613" i="1"/>
  <c r="P3616" i="1"/>
  <c r="P3618" i="1"/>
  <c r="P3619" i="1"/>
  <c r="P3621" i="1"/>
  <c r="P3622" i="1"/>
  <c r="P3623" i="1"/>
  <c r="P3626" i="1"/>
  <c r="P3629" i="1"/>
  <c r="P3630" i="1"/>
  <c r="P3631" i="1"/>
  <c r="P3632" i="1"/>
  <c r="P3633" i="1"/>
  <c r="P3634" i="1"/>
  <c r="P3635" i="1"/>
  <c r="P3636" i="1"/>
  <c r="P3638" i="1"/>
  <c r="P3639" i="1"/>
  <c r="P3640" i="1"/>
  <c r="P3641" i="1"/>
  <c r="P3642" i="1"/>
  <c r="P3643" i="1"/>
  <c r="P3644" i="1"/>
  <c r="P3645" i="1"/>
  <c r="P3646" i="1"/>
  <c r="P3648" i="1"/>
  <c r="P3649" i="1"/>
  <c r="P3650" i="1"/>
  <c r="P3652" i="1"/>
  <c r="P3658" i="1"/>
  <c r="P3659" i="1"/>
  <c r="P3660" i="1"/>
  <c r="P3661" i="1"/>
  <c r="P3663" i="1"/>
  <c r="P3664" i="1"/>
  <c r="P3666" i="1"/>
  <c r="P3667" i="1"/>
  <c r="P3668" i="1"/>
  <c r="P3671" i="1"/>
  <c r="P3672" i="1"/>
  <c r="P3673" i="1"/>
  <c r="P3674" i="1"/>
  <c r="P3675" i="1"/>
  <c r="P3676" i="1"/>
  <c r="P3679" i="1"/>
  <c r="P3680" i="1"/>
  <c r="P3681" i="1"/>
  <c r="P3682" i="1"/>
  <c r="P3683" i="1"/>
  <c r="P3684" i="1"/>
  <c r="P3685" i="1"/>
  <c r="P3687" i="1"/>
  <c r="P3688" i="1"/>
  <c r="P3689" i="1"/>
  <c r="P3692" i="1"/>
  <c r="P3693" i="1"/>
  <c r="P3695" i="1"/>
  <c r="P3696" i="1"/>
  <c r="P3697" i="1"/>
  <c r="P3698" i="1"/>
  <c r="P3701" i="1"/>
  <c r="P3702" i="1"/>
  <c r="P3703" i="1"/>
  <c r="P3704" i="1"/>
  <c r="P3706" i="1"/>
  <c r="P3708" i="1"/>
  <c r="P3709" i="1"/>
  <c r="P3710" i="1"/>
  <c r="P3712" i="1"/>
  <c r="P3713" i="1"/>
  <c r="P3714" i="1"/>
  <c r="P3715" i="1"/>
  <c r="P3718" i="1"/>
  <c r="P3719" i="1"/>
  <c r="P3720" i="1"/>
  <c r="P3721" i="1"/>
  <c r="P3722" i="1"/>
  <c r="P3723" i="1"/>
  <c r="P3725" i="1"/>
  <c r="P3726" i="1"/>
  <c r="P3727" i="1"/>
  <c r="P3728" i="1"/>
  <c r="P3729" i="1"/>
  <c r="P3730" i="1"/>
  <c r="P3731" i="1"/>
  <c r="P3732" i="1"/>
  <c r="P3733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2" i="1"/>
  <c r="P3753" i="1"/>
  <c r="P3754" i="1"/>
  <c r="P3756" i="1"/>
  <c r="P3759" i="1"/>
  <c r="P3760" i="1"/>
  <c r="P3761" i="1"/>
  <c r="P3762" i="1"/>
  <c r="P3763" i="1"/>
  <c r="P3764" i="1"/>
  <c r="P3765" i="1"/>
  <c r="P3766" i="1"/>
  <c r="P3767" i="1"/>
  <c r="P3768" i="1"/>
  <c r="P3769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9" i="1"/>
  <c r="P3810" i="1"/>
  <c r="P3811" i="1"/>
  <c r="P3812" i="1"/>
  <c r="P3813" i="1"/>
  <c r="P3814" i="1"/>
  <c r="P3815" i="1"/>
  <c r="P3816" i="1"/>
  <c r="P3817" i="1"/>
  <c r="P3818" i="1"/>
  <c r="P3823" i="1"/>
  <c r="P3824" i="1"/>
  <c r="P3826" i="1"/>
  <c r="P3827" i="1"/>
  <c r="P3828" i="1"/>
  <c r="P3829" i="1"/>
  <c r="P3830" i="1"/>
  <c r="P3831" i="1"/>
  <c r="P3832" i="1"/>
  <c r="P3833" i="1"/>
  <c r="P3834" i="1"/>
  <c r="P3835" i="1"/>
  <c r="P3841" i="1"/>
  <c r="P3842" i="1"/>
  <c r="P3843" i="1"/>
  <c r="P3844" i="1"/>
  <c r="P3845" i="1"/>
  <c r="P3846" i="1"/>
  <c r="P3847" i="1"/>
  <c r="P3848" i="1"/>
  <c r="P3849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88" i="1"/>
  <c r="P3889" i="1"/>
  <c r="P3890" i="1"/>
  <c r="P3893" i="1"/>
  <c r="P3895" i="1"/>
  <c r="P3896" i="1"/>
  <c r="P3897" i="1"/>
  <c r="P3898" i="1"/>
  <c r="P3899" i="1"/>
  <c r="P3900" i="1"/>
  <c r="P3901" i="1"/>
  <c r="P3905" i="1"/>
  <c r="P3906" i="1"/>
  <c r="P3907" i="1"/>
  <c r="P3908" i="1"/>
  <c r="P3909" i="1"/>
  <c r="P3910" i="1"/>
  <c r="P3911" i="1"/>
  <c r="P3912" i="1"/>
  <c r="P3913" i="1"/>
  <c r="P3914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30" i="1"/>
  <c r="P3931" i="1"/>
  <c r="P3932" i="1"/>
  <c r="P3933" i="1"/>
  <c r="P3934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3" i="1"/>
  <c r="P3965" i="1"/>
  <c r="P3966" i="1"/>
  <c r="P3967" i="1"/>
  <c r="P3968" i="1"/>
  <c r="P3969" i="1"/>
  <c r="P3970" i="1"/>
  <c r="P3971" i="1"/>
  <c r="P3972" i="1"/>
  <c r="P3973" i="1"/>
  <c r="P3974" i="1"/>
  <c r="P3975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4005" i="1"/>
  <c r="P4007" i="1"/>
  <c r="P4008" i="1"/>
  <c r="P4009" i="1"/>
  <c r="P4010" i="1"/>
  <c r="P4011" i="1"/>
  <c r="P4012" i="1"/>
  <c r="P4013" i="1"/>
  <c r="P4014" i="1"/>
  <c r="P4015" i="1"/>
  <c r="P4016" i="1"/>
  <c r="P4017" i="1"/>
  <c r="P4019" i="1"/>
  <c r="P4020" i="1"/>
  <c r="P4021" i="1"/>
  <c r="P4022" i="1"/>
  <c r="P4023" i="1"/>
  <c r="P4024" i="1"/>
  <c r="P4025" i="1"/>
  <c r="P4026" i="1"/>
  <c r="P4027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7" i="1"/>
  <c r="P4048" i="1"/>
  <c r="P4049" i="1"/>
  <c r="P4050" i="1"/>
  <c r="P4051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3" i="1"/>
  <c r="P4074" i="1"/>
  <c r="P4075" i="1"/>
  <c r="P4076" i="1"/>
  <c r="P4081" i="1"/>
  <c r="P4084" i="1"/>
  <c r="P4085" i="1"/>
  <c r="P4087" i="1"/>
  <c r="P4088" i="1"/>
  <c r="P4089" i="1"/>
  <c r="P4090" i="1"/>
  <c r="P4091" i="1"/>
  <c r="P4092" i="1"/>
  <c r="P4096" i="1"/>
  <c r="P4097" i="1"/>
  <c r="P4098" i="1"/>
  <c r="P4099" i="1"/>
  <c r="P4102" i="1"/>
  <c r="P4104" i="1"/>
  <c r="P4106" i="1"/>
  <c r="P4107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16" i="10" l="1"/>
  <c r="D9" i="10"/>
</calcChain>
</file>

<file path=xl/sharedStrings.xml><?xml version="1.0" encoding="utf-8"?>
<sst xmlns="http://schemas.openxmlformats.org/spreadsheetml/2006/main" count="34858" uniqueCount="8429">
  <si>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</si>
  <si>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</si>
  <si>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</si>
  <si>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</si>
  <si>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</si>
  <si>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</si>
  <si>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</si>
  <si>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</si>
  <si>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</si>
  <si>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</si>
  <si>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</si>
  <si>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</si>
  <si>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</si>
  <si>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</si>
  <si>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</si>
  <si>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</si>
  <si>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</si>
  <si>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</si>
  <si>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</si>
  <si>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</si>
  <si>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</si>
  <si>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</si>
  <si>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</si>
  <si>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</si>
  <si>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</si>
  <si>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</si>
  <si>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</si>
  <si>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</si>
  <si>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</si>
  <si>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</si>
  <si>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</si>
  <si>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</si>
  <si>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</si>
  <si>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</si>
  <si>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</si>
  <si>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</si>
  <si>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</si>
  <si>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</si>
  <si>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</si>
  <si>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</si>
  <si>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</si>
  <si>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</si>
  <si>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</si>
  <si>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</si>
  <si>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</si>
  <si>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</si>
  <si>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</si>
  <si>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</si>
  <si>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</si>
  <si>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</si>
  <si>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</si>
  <si>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</si>
  <si>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</si>
  <si>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</si>
  <si>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</si>
  <si>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</si>
  <si>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</si>
  <si>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</si>
  <si>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</si>
  <si>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</si>
  <si>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</si>
  <si>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</si>
  <si>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</si>
  <si>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</si>
  <si>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</si>
  <si>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</si>
  <si>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</si>
  <si>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</si>
  <si>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</si>
  <si>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</si>
  <si>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</si>
  <si>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</si>
  <si>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</si>
  <si>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</si>
  <si>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</si>
  <si>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</si>
  <si>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</si>
  <si>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</si>
  <si>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</si>
  <si>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</si>
  <si>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</si>
  <si>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</si>
  <si>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</si>
  <si>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</si>
  <si>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</si>
  <si>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</si>
  <si>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</si>
  <si>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</si>
  <si>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</si>
  <si>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</si>
  <si>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</si>
  <si>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</si>
  <si>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</si>
  <si>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</si>
  <si>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</si>
  <si>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</si>
  <si>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</si>
  <si>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</si>
  <si>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</si>
  <si>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</si>
  <si>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</si>
  <si>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</si>
  <si>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</si>
  <si>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</si>
  <si>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</si>
  <si>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</si>
  <si>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</si>
  <si>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</si>
  <si>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</si>
  <si>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</si>
  <si>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</si>
  <si>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</si>
  <si>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</si>
  <si>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</si>
  <si>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</si>
  <si>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</si>
  <si>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</si>
  <si>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</si>
  <si>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</si>
  <si>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</si>
  <si>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</si>
  <si>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</si>
  <si>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</si>
  <si>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</si>
  <si>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</si>
  <si>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</si>
  <si>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</si>
  <si>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</si>
  <si>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</si>
  <si>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</si>
  <si>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</si>
  <si>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</si>
  <si>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</si>
  <si>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</si>
  <si>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</si>
  <si>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</si>
  <si>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</si>
  <si>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</si>
  <si>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</si>
  <si>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</si>
  <si>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</si>
  <si>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</si>
  <si>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</si>
  <si>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</si>
  <si>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</si>
  <si>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</si>
  <si>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</si>
  <si>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</si>
  <si>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</si>
  <si>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</si>
  <si>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</si>
  <si>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</si>
  <si>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</si>
  <si>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</si>
  <si>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</si>
  <si>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</si>
  <si>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</si>
  <si>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</si>
  <si>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</si>
  <si>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</si>
  <si>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</si>
  <si>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</si>
  <si>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</si>
  <si>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</si>
  <si>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</si>
  <si>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</si>
  <si>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</si>
  <si>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</si>
  <si>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</si>
  <si>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</si>
  <si>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</si>
  <si>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</si>
  <si>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</si>
  <si>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</si>
  <si>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</si>
  <si>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</si>
  <si>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</si>
  <si>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</si>
  <si>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</si>
  <si>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</si>
  <si>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</si>
  <si>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</si>
  <si>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</si>
  <si>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</si>
  <si>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</si>
  <si>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</si>
  <si>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</si>
  <si>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</si>
  <si>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</si>
  <si>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</si>
  <si>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</si>
  <si>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</si>
  <si>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</si>
  <si>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</si>
  <si>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</si>
  <si>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</si>
  <si>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</si>
  <si>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</si>
  <si>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</si>
  <si>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</si>
  <si>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</si>
  <si>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</si>
  <si>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</si>
  <si>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</si>
  <si>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</si>
  <si>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</si>
  <si>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</si>
  <si>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</si>
  <si>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</si>
  <si>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</si>
  <si>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</si>
  <si>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</si>
  <si>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</si>
  <si>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</si>
  <si>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</si>
  <si>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</si>
  <si>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</si>
  <si>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</si>
  <si>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</si>
  <si>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</si>
  <si>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</si>
  <si>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</si>
  <si>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</si>
  <si>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</si>
  <si>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</si>
  <si>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</si>
  <si>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</si>
  <si>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</si>
  <si>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</si>
  <si>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</si>
  <si>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</si>
  <si>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</si>
  <si>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</si>
  <si>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</si>
  <si>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</si>
  <si>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</si>
  <si>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</si>
  <si>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</si>
  <si>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</si>
  <si>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</si>
  <si>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</si>
  <si>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</si>
  <si>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</si>
  <si>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</si>
  <si>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</si>
  <si>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</si>
  <si>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</si>
  <si>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</si>
  <si>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</si>
  <si>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</si>
  <si>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</si>
  <si>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</si>
  <si>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</si>
  <si>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</si>
  <si>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</si>
  <si>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</si>
  <si>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</si>
  <si>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</si>
  <si>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</si>
  <si>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</si>
  <si>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</si>
  <si>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</si>
  <si>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</si>
  <si>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</si>
  <si>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</si>
  <si>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</si>
  <si>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</si>
  <si>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</si>
  <si>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</si>
  <si>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</si>
  <si>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</si>
  <si>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</si>
  <si>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</si>
  <si>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</si>
  <si>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</si>
  <si>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</si>
  <si>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</si>
  <si>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</si>
  <si>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</si>
  <si>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</si>
  <si>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</si>
  <si>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</si>
  <si>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</si>
  <si>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</si>
  <si>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</si>
  <si>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</si>
  <si>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</si>
  <si>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</si>
  <si>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</si>
  <si>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</si>
  <si>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</si>
  <si>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</si>
  <si>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</si>
  <si>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</si>
  <si>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</si>
  <si>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</si>
  <si>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</si>
  <si>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</si>
  <si>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</si>
  <si>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</si>
  <si>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</si>
  <si>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</si>
  <si>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</si>
  <si>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</si>
  <si>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</si>
  <si>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</si>
  <si>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</si>
  <si>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</si>
  <si>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</si>
  <si>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</si>
  <si>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</si>
  <si>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</si>
  <si>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</si>
  <si>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</si>
  <si>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</si>
  <si>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</si>
  <si>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</si>
  <si>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</si>
  <si>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</si>
  <si>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</si>
  <si>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</si>
  <si>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</si>
  <si>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</si>
  <si>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</si>
  <si>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</si>
  <si>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</si>
  <si>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</si>
  <si>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</si>
  <si>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</si>
  <si>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</si>
  <si>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</si>
  <si>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</si>
  <si>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</si>
  <si>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</si>
  <si>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</si>
  <si>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</si>
  <si>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</si>
  <si>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</si>
  <si>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</si>
  <si>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</si>
  <si>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</si>
  <si>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</si>
  <si>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</si>
  <si>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</si>
  <si>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</si>
  <si>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</si>
  <si>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</si>
  <si>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</si>
  <si>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</si>
  <si>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</si>
  <si>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</si>
  <si>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</si>
  <si>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</si>
  <si>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</si>
  <si>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</si>
  <si>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</si>
  <si>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</si>
  <si>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</si>
  <si>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</si>
  <si>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</si>
  <si>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</si>
  <si>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</si>
  <si>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</si>
  <si>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</si>
  <si>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</si>
  <si>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</si>
  <si>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</si>
  <si>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</si>
  <si>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</si>
  <si>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</si>
  <si>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</si>
  <si>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</si>
  <si>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</si>
  <si>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</si>
  <si>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</si>
  <si>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</si>
  <si>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</si>
  <si>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</si>
  <si>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</si>
  <si>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</si>
  <si>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</si>
  <si>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</si>
  <si>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</si>
  <si>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</si>
  <si>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</si>
  <si>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</si>
  <si>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</si>
  <si>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</si>
  <si>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</si>
  <si>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</si>
  <si>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</si>
  <si>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</si>
  <si>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</si>
  <si>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</si>
  <si>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</si>
  <si>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</si>
  <si>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</si>
  <si>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</si>
  <si>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</si>
  <si>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</si>
  <si>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</si>
  <si>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</si>
  <si>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</si>
  <si>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</si>
  <si>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</si>
  <si>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</si>
  <si>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</si>
  <si>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</si>
  <si>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</si>
  <si>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</si>
  <si>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</si>
  <si>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</si>
  <si>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</si>
  <si>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</si>
  <si>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</si>
  <si>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</si>
  <si>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</si>
  <si>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</si>
  <si>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</si>
  <si>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</si>
  <si>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</si>
  <si>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</si>
  <si>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</si>
  <si>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</si>
  <si>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</si>
  <si>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</si>
  <si>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</si>
  <si>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</si>
  <si>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</si>
  <si>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</si>
  <si>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</si>
  <si>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</si>
  <si>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</si>
  <si>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</si>
  <si>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</si>
  <si>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</si>
  <si>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</si>
  <si>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</si>
  <si>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</si>
  <si>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</si>
  <si>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</si>
  <si>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</si>
  <si>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</si>
  <si>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</si>
  <si>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</si>
  <si>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</si>
  <si>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</si>
  <si>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</si>
  <si>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</si>
  <si>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</si>
  <si>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</si>
  <si>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</si>
  <si>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</si>
  <si>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</si>
  <si>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</si>
  <si>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</si>
  <si>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</si>
  <si>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</si>
  <si>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</si>
  <si>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</si>
  <si>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</si>
  <si>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</si>
  <si>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</si>
  <si>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</si>
  <si>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</si>
  <si>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</si>
  <si>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</si>
  <si>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</si>
  <si>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</si>
  <si>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</si>
  <si>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</si>
  <si>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</si>
  <si>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</si>
  <si>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</si>
  <si>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</si>
  <si>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</si>
  <si>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</si>
  <si>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</si>
  <si>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</si>
  <si>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</si>
  <si>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</si>
  <si>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</si>
  <si>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</si>
  <si>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</si>
  <si>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</si>
  <si>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</si>
  <si>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</si>
  <si>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</si>
  <si>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</si>
  <si>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</si>
  <si>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</si>
  <si>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</si>
  <si>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</si>
  <si>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</si>
  <si>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</si>
  <si>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</si>
  <si>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</si>
  <si>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</si>
  <si>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</si>
  <si>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</si>
  <si>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</si>
  <si>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</si>
  <si>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</si>
  <si>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</si>
  <si>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</si>
  <si>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</si>
  <si>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</si>
  <si>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</si>
  <si>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</si>
  <si>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</si>
  <si>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</si>
  <si>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</si>
  <si>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</si>
  <si>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</si>
  <si>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</si>
  <si>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</si>
  <si>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</si>
  <si>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</si>
  <si>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</si>
  <si>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</si>
  <si>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</si>
  <si>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</si>
  <si>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</si>
  <si>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</si>
  <si>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</si>
  <si>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</si>
  <si>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</si>
  <si>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</si>
  <si>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</si>
  <si>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</si>
  <si>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</si>
  <si>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</si>
  <si>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</si>
  <si>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</si>
  <si>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</si>
  <si>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</si>
  <si>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</si>
  <si>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</si>
  <si>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</si>
  <si>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</si>
  <si>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</si>
  <si>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</si>
  <si>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</si>
  <si>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</si>
  <si>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</si>
  <si>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</si>
  <si>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</si>
  <si>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</si>
  <si>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</si>
  <si>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</si>
  <si>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</si>
  <si>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</si>
  <si>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</si>
  <si>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</si>
  <si>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</si>
  <si>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</si>
  <si>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</si>
  <si>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</si>
  <si>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</si>
  <si>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</si>
  <si>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</si>
  <si>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</si>
  <si>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</si>
  <si>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</si>
  <si>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</si>
  <si>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</si>
  <si>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</si>
  <si>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</si>
  <si>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</si>
  <si>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</si>
  <si>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</si>
  <si>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</si>
  <si>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</si>
  <si>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</si>
  <si>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</si>
  <si>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</si>
  <si>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</si>
  <si>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</si>
  <si>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</si>
  <si>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</si>
  <si>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</si>
  <si>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</si>
  <si>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</si>
  <si>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</si>
  <si>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</si>
  <si>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</si>
  <si>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</si>
  <si>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</si>
  <si>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</si>
  <si>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</si>
  <si>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</si>
  <si>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</si>
  <si>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</si>
  <si>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</si>
  <si>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</si>
  <si>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</si>
  <si>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</si>
  <si>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</si>
  <si>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</si>
  <si>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</si>
  <si>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</si>
  <si>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</si>
  <si>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</si>
  <si>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</si>
  <si>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</si>
  <si>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</si>
  <si>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</si>
  <si>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</si>
  <si>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</si>
  <si>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</si>
  <si>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</si>
  <si>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</si>
  <si>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</si>
  <si>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</si>
  <si>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</si>
  <si>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</si>
  <si>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</si>
  <si>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</si>
  <si>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</si>
  <si>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</si>
  <si>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</si>
  <si>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</si>
  <si>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</si>
  <si>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</si>
  <si>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</si>
  <si>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</si>
  <si>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</si>
  <si>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</si>
  <si>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</si>
  <si>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</si>
  <si>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</si>
  <si>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</si>
  <si>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</si>
  <si>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</si>
  <si>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</si>
  <si>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</si>
  <si>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</si>
  <si>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</si>
  <si>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</si>
  <si>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</si>
  <si>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</si>
  <si>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</si>
  <si>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</si>
  <si>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</si>
  <si>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</si>
  <si>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</si>
  <si>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</si>
  <si>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</si>
  <si>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</si>
  <si>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</si>
  <si>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</si>
  <si>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</si>
  <si>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</si>
  <si>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</si>
  <si>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</si>
  <si>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</si>
  <si>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</si>
  <si>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</si>
  <si>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</si>
  <si>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</si>
  <si>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</si>
  <si>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</si>
  <si>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</si>
  <si>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</si>
  <si>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</si>
  <si>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</si>
  <si>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</si>
  <si>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</si>
  <si>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</si>
  <si>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</si>
  <si>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</si>
  <si>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</si>
  <si>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</si>
  <si>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</si>
  <si>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</si>
  <si>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</si>
  <si>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</si>
  <si>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</si>
  <si>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</si>
  <si>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</si>
  <si>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</si>
  <si>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</si>
  <si>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</si>
  <si>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</si>
  <si>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</si>
  <si>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</si>
  <si>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</si>
  <si>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</si>
  <si>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</si>
  <si>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</si>
  <si>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</si>
  <si>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</si>
  <si>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</si>
  <si>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</si>
  <si>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</si>
  <si>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</si>
  <si>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</si>
  <si>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</si>
  <si>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</si>
  <si>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</si>
  <si>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</si>
  <si>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</si>
  <si>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</si>
  <si>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</si>
  <si>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</si>
  <si>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</si>
  <si>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</si>
  <si>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</si>
  <si>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</si>
  <si>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</si>
  <si>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</si>
  <si>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</si>
  <si>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</si>
  <si>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</si>
  <si>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</si>
  <si>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</si>
  <si>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</si>
  <si>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</si>
  <si>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</si>
  <si>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</si>
  <si>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</si>
  <si>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</si>
  <si>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</si>
  <si>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</si>
  <si>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</si>
  <si>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</si>
  <si>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</si>
  <si>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</si>
  <si>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</si>
  <si>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</si>
  <si>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</si>
  <si>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</si>
  <si>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</si>
  <si>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</si>
  <si>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</si>
  <si>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</si>
  <si>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</si>
  <si>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</si>
  <si>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</si>
  <si>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</si>
  <si>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</si>
  <si>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</si>
  <si>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</si>
  <si>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</si>
  <si>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</si>
  <si>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</si>
  <si>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</si>
  <si>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</si>
  <si>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</si>
  <si>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</si>
  <si>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</si>
  <si>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</si>
  <si>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</si>
  <si>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</si>
  <si>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</si>
  <si>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</si>
  <si>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</si>
  <si>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</si>
  <si>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</si>
  <si>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</si>
  <si>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</si>
  <si>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</si>
  <si>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</si>
  <si>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</si>
  <si>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</si>
  <si>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</si>
  <si>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</si>
  <si>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</si>
  <si>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</si>
  <si>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</si>
  <si>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</si>
  <si>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</si>
  <si>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</si>
  <si>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</si>
  <si>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</si>
  <si>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</si>
  <si>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</si>
  <si>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</si>
  <si>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</si>
  <si>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</si>
  <si>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</si>
  <si>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</si>
  <si>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</si>
  <si>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</si>
  <si>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</si>
  <si>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</si>
  <si>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</si>
  <si>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</si>
  <si>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</si>
  <si>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</si>
  <si>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</si>
  <si>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</si>
  <si>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</si>
  <si>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</si>
  <si>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</si>
  <si>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</si>
  <si>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</si>
  <si>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</si>
  <si>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</si>
  <si>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</si>
  <si>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</si>
  <si>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</si>
  <si>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</si>
  <si>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</si>
  <si>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</si>
  <si>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</si>
  <si>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</si>
  <si>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</si>
  <si>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</si>
  <si>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</si>
  <si>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</si>
  <si>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</si>
  <si>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</si>
  <si>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</si>
  <si>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</si>
  <si>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</si>
  <si>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</si>
  <si>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</si>
  <si>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</si>
  <si>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</si>
  <si>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</si>
  <si>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</si>
  <si>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</si>
  <si>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</si>
  <si>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</si>
  <si>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</si>
  <si>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</si>
  <si>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</si>
  <si>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</si>
  <si>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</si>
  <si>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</si>
  <si>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</si>
  <si>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</si>
  <si>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</si>
  <si>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</si>
  <si>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</si>
  <si>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</si>
  <si>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</si>
  <si>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</si>
  <si>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</si>
  <si>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</si>
  <si>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</si>
  <si>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</si>
  <si>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</si>
  <si>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</si>
  <si>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</si>
  <si>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</si>
  <si>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</si>
  <si>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</si>
  <si>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</si>
  <si>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</si>
  <si>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</si>
  <si>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</si>
  <si>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</si>
  <si>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</si>
  <si>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</si>
  <si>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</si>
  <si>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</si>
  <si>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</si>
  <si>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</si>
  <si>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</si>
  <si>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</si>
  <si>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</si>
  <si>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</si>
  <si>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</si>
  <si>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</si>
  <si>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</si>
  <si>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</si>
  <si>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</si>
  <si>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</si>
  <si>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</si>
  <si>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</si>
  <si>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</si>
  <si>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</si>
  <si>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</si>
  <si>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</si>
  <si>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</si>
  <si>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</si>
  <si>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</si>
  <si>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</si>
  <si>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</si>
  <si>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</si>
  <si>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</si>
  <si>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</si>
  <si>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</si>
  <si>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</si>
  <si>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</si>
  <si>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</si>
  <si>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</si>
  <si>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</si>
  <si>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</si>
  <si>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</si>
  <si>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</si>
  <si>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</si>
  <si>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</si>
  <si>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</si>
  <si>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</si>
  <si>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</si>
  <si>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</si>
  <si>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</si>
  <si>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</si>
  <si>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</si>
  <si>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</si>
  <si>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</si>
  <si>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</si>
  <si>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</si>
  <si>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</si>
  <si>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</si>
  <si>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</si>
  <si>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</si>
  <si>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</si>
  <si>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</si>
  <si>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</si>
  <si>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</si>
  <si>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</si>
  <si>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</si>
  <si>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</si>
  <si>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</si>
  <si>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</si>
  <si>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</si>
  <si>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</si>
  <si>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</si>
  <si>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</si>
  <si>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</si>
  <si>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</si>
  <si>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</si>
  <si>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</si>
  <si>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</si>
  <si>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</si>
  <si>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</si>
  <si>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</si>
  <si>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</si>
  <si>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</si>
  <si>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</si>
  <si>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</si>
  <si>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</si>
  <si>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</si>
  <si>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</si>
  <si>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</si>
  <si>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</si>
  <si>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</si>
  <si>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</si>
  <si>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</si>
  <si>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</si>
  <si>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</si>
  <si>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</si>
  <si>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</si>
  <si>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</si>
  <si>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</si>
  <si>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</si>
  <si>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</si>
  <si>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</si>
  <si>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</si>
  <si>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</si>
  <si>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</si>
  <si>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</si>
  <si>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</si>
  <si>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</si>
  <si>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</si>
  <si>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</si>
  <si>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</si>
  <si>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</si>
  <si>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</si>
  <si>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</si>
  <si>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</si>
  <si>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</si>
  <si>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</si>
  <si>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</si>
  <si>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</si>
  <si>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</si>
  <si>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</si>
  <si>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</si>
  <si>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</si>
  <si>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</si>
  <si>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</si>
  <si>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</si>
  <si>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</si>
  <si>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</si>
  <si>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</si>
  <si>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</si>
  <si>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</si>
  <si>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</si>
  <si>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</si>
  <si>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</si>
  <si>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</si>
  <si>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</si>
  <si>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</si>
  <si>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</si>
  <si>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</si>
  <si>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</si>
  <si>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</si>
  <si>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</si>
  <si>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</si>
  <si>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</si>
  <si>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</si>
  <si>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</si>
  <si>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</si>
  <si>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</si>
  <si>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</si>
  <si>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</si>
  <si>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</si>
  <si>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</si>
  <si>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</si>
  <si>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</si>
  <si>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</si>
  <si>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</si>
  <si>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</si>
  <si>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</si>
  <si>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</si>
  <si>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</si>
  <si>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</si>
  <si>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</si>
  <si>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</si>
  <si>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</si>
  <si>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</si>
  <si>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</si>
  <si>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</si>
  <si>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</si>
  <si>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</si>
  <si>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</si>
  <si>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</si>
  <si>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</si>
  <si>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</si>
  <si>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</si>
  <si>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</si>
  <si>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</si>
  <si>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</si>
  <si>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</si>
  <si>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</si>
  <si>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</si>
  <si>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</si>
  <si>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</si>
  <si>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</si>
  <si>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</si>
  <si>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</si>
  <si>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</si>
  <si>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</si>
  <si>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</si>
  <si>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</si>
  <si>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</si>
  <si>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</si>
  <si>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</si>
  <si>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</si>
  <si>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</si>
  <si>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</si>
  <si>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</si>
  <si>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</si>
  <si>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</si>
  <si>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</si>
  <si>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</si>
  <si>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</si>
  <si>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</si>
  <si>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</si>
  <si>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</si>
  <si>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</si>
  <si>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</si>
  <si>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</si>
  <si>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</si>
  <si>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</si>
  <si>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</si>
  <si>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</si>
  <si>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</si>
  <si>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</si>
  <si>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</si>
  <si>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</si>
  <si>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</si>
  <si>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</si>
  <si>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</si>
  <si>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</si>
  <si>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</si>
  <si>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</si>
  <si>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</si>
  <si>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</si>
  <si>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</si>
  <si>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</si>
  <si>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</si>
  <si>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</si>
  <si>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</si>
  <si>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</si>
  <si>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</si>
  <si>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</si>
  <si>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</si>
  <si>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</si>
  <si>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</si>
  <si>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</si>
  <si>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</si>
  <si>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</si>
  <si>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</si>
  <si>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</si>
  <si>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</si>
  <si>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</si>
  <si>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</si>
  <si>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</si>
  <si>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</si>
  <si>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</si>
  <si>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</si>
  <si>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</si>
  <si>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</si>
  <si>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</si>
  <si>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</si>
  <si>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</si>
  <si>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</si>
  <si>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</si>
  <si>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</si>
  <si>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</si>
  <si>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</si>
  <si>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</si>
  <si>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</si>
  <si>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</si>
  <si>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</si>
  <si>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</si>
  <si>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</si>
  <si>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</si>
  <si>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</si>
  <si>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</si>
  <si>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</si>
  <si>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</si>
  <si>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</si>
  <si>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</si>
  <si>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</si>
  <si>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</si>
  <si>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</si>
  <si>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</si>
  <si>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</si>
  <si>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</si>
  <si>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</si>
  <si>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</si>
  <si>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</si>
  <si>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</si>
  <si>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</si>
  <si>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</si>
  <si>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</si>
  <si>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</si>
  <si>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</si>
  <si>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</si>
  <si>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</si>
  <si>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</si>
  <si>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</si>
  <si>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</si>
  <si>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</si>
  <si>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</si>
  <si>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</si>
  <si>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</si>
  <si>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</si>
  <si>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</si>
  <si>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</si>
  <si>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</si>
  <si>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</si>
  <si>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</si>
  <si>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</si>
  <si>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</si>
  <si>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</si>
  <si>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</si>
  <si>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</si>
  <si>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</si>
  <si>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</si>
  <si>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</si>
  <si>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</si>
  <si>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</si>
  <si>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</si>
  <si>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</si>
  <si>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</si>
  <si>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</si>
  <si>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</si>
  <si>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</si>
  <si>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</si>
  <si>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</si>
  <si>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</si>
  <si>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</si>
  <si>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</si>
  <si>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</si>
  <si>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</si>
  <si>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</si>
  <si>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</si>
  <si>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</si>
  <si>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</si>
  <si>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</si>
  <si>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</si>
  <si>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</si>
  <si>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</si>
  <si>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</si>
  <si>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</si>
  <si>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</si>
  <si>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</si>
  <si>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</si>
  <si>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</si>
  <si>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</si>
  <si>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</si>
  <si>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</si>
  <si>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</si>
  <si>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</si>
  <si>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</si>
  <si>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</si>
  <si>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</si>
  <si>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</si>
  <si>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</si>
  <si>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</si>
  <si>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</si>
  <si>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</si>
  <si>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</si>
  <si>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</si>
  <si>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</si>
  <si>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</si>
  <si>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</si>
  <si>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</si>
  <si>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</si>
  <si>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</si>
  <si>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</si>
  <si>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</si>
  <si>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</si>
  <si>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</si>
  <si>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</si>
  <si>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</si>
  <si>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</si>
  <si>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</si>
  <si>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</si>
  <si>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</si>
  <si>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</si>
  <si>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</si>
  <si>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</si>
  <si>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</si>
  <si>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</si>
  <si>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</si>
  <si>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</si>
  <si>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</si>
  <si>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</si>
  <si>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</si>
  <si>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</si>
  <si>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</si>
  <si>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</si>
  <si>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</si>
  <si>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</si>
  <si>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</si>
  <si>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</si>
  <si>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</si>
  <si>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</si>
  <si>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</si>
  <si>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</si>
  <si>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</si>
  <si>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</si>
  <si>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</si>
  <si>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</si>
  <si>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</si>
  <si>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</si>
  <si>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</si>
  <si>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</si>
  <si>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</si>
  <si>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</si>
  <si>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</si>
  <si>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</si>
  <si>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</si>
  <si>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</si>
  <si>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</si>
  <si>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</si>
  <si>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</si>
  <si>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</si>
  <si>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</si>
  <si>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</si>
  <si>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</si>
  <si>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</si>
  <si>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</si>
  <si>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</si>
  <si>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</si>
  <si>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</si>
  <si>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</si>
  <si>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</si>
  <si>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</si>
  <si>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</si>
  <si>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</si>
  <si>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</si>
  <si>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</si>
  <si>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</si>
  <si>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</si>
  <si>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</si>
  <si>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</si>
  <si>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</si>
  <si>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</si>
  <si>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</si>
  <si>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</si>
  <si>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</si>
  <si>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</si>
  <si>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</si>
  <si>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</si>
  <si>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</si>
  <si>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</si>
  <si>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</si>
  <si>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</si>
  <si>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</si>
  <si>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</si>
  <si>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</si>
  <si>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</si>
  <si>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</si>
  <si>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</si>
  <si>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</si>
  <si>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</si>
  <si>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</si>
  <si>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</si>
  <si>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</si>
  <si>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</si>
  <si>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</si>
  <si>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</si>
  <si>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</si>
  <si>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</si>
  <si>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</si>
  <si>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</si>
  <si>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</si>
  <si>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</si>
  <si>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</si>
  <si>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</si>
  <si>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</si>
  <si>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</si>
  <si>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</si>
  <si>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</si>
  <si>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</si>
  <si>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</si>
  <si>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</si>
  <si>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</si>
  <si>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</si>
  <si>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</si>
  <si>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</si>
  <si>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</si>
  <si>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</si>
  <si>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</si>
  <si>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</si>
  <si>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</si>
  <si>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</si>
  <si>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</si>
  <si>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</si>
  <si>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</si>
  <si>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</si>
  <si>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</si>
  <si>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</si>
  <si>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</si>
  <si>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</si>
  <si>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</si>
  <si>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</si>
  <si>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</si>
  <si>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</si>
  <si>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</si>
  <si>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</si>
  <si>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</si>
  <si>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</si>
  <si>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</si>
  <si>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</si>
  <si>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</si>
  <si>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</si>
  <si>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</si>
  <si>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</si>
  <si>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</si>
  <si>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</si>
  <si>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</si>
  <si>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</si>
  <si>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</si>
  <si>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</si>
  <si>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</si>
  <si>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</si>
  <si>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</si>
  <si>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</si>
  <si>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</si>
  <si>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</si>
  <si>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</si>
  <si>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</si>
  <si>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</si>
  <si>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</si>
  <si>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</si>
  <si>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</si>
  <si>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</si>
  <si>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</si>
  <si>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</si>
  <si>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</si>
  <si>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</si>
  <si>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</si>
  <si>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</si>
  <si>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</si>
  <si>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</si>
  <si>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</si>
  <si>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</si>
  <si>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</si>
  <si>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</si>
  <si>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</si>
  <si>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</si>
  <si>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</si>
  <si>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</si>
  <si>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</si>
  <si>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</si>
  <si>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</si>
  <si>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</si>
  <si>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</si>
  <si>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</si>
  <si>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</si>
  <si>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</si>
  <si>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</si>
  <si>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</si>
  <si>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</si>
  <si>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</si>
  <si>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</si>
  <si>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</si>
  <si>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</si>
  <si>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</si>
  <si>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</si>
  <si>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</si>
  <si>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</si>
  <si>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</si>
  <si>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</si>
  <si>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</si>
  <si>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</si>
  <si>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</si>
  <si>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</si>
  <si>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</si>
  <si>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</si>
  <si>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</si>
  <si>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</si>
  <si>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</si>
  <si>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</si>
  <si>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</si>
  <si>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</si>
  <si>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</si>
  <si>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</si>
  <si>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</si>
  <si>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</si>
  <si>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</si>
  <si>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</si>
  <si>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</si>
  <si>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</si>
  <si>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</si>
  <si>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</si>
  <si>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</si>
  <si>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</si>
  <si>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</si>
  <si>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</si>
  <si>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</si>
  <si>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</si>
  <si>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</si>
  <si>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</si>
  <si>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</si>
  <si>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</si>
  <si>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</si>
  <si>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</si>
  <si>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</si>
  <si>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</si>
  <si>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</si>
  <si>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</si>
  <si>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</si>
  <si>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</si>
  <si>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</si>
  <si>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</si>
  <si>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</si>
  <si>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</si>
  <si>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</si>
  <si>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</si>
  <si>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</si>
  <si>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</si>
  <si>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</si>
  <si>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</si>
  <si>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</si>
  <si>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</si>
  <si>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</si>
  <si>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</si>
  <si>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</si>
  <si>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</si>
  <si>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</si>
  <si>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</si>
  <si>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</si>
  <si>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</si>
  <si>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</si>
  <si>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</si>
  <si>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</si>
  <si>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</si>
  <si>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</si>
  <si>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</si>
  <si>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</si>
  <si>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</si>
  <si>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</si>
  <si>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</si>
  <si>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</si>
  <si>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</si>
  <si>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</si>
  <si>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</si>
  <si>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</si>
  <si>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</si>
  <si>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</si>
  <si>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</si>
  <si>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</si>
  <si>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</si>
  <si>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</si>
  <si>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</si>
  <si>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</si>
  <si>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</si>
  <si>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</si>
  <si>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</si>
  <si>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</si>
  <si>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</si>
  <si>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</si>
  <si>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</si>
  <si>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</si>
  <si>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</si>
  <si>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</si>
  <si>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</si>
  <si>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</si>
  <si>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</si>
  <si>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</si>
  <si>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</si>
  <si>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</si>
  <si>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</si>
  <si>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</si>
  <si>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</si>
  <si>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</si>
  <si>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</si>
  <si>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</si>
  <si>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</si>
  <si>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</si>
  <si>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</si>
  <si>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</si>
  <si>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</si>
  <si>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</si>
  <si>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</si>
  <si>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</si>
  <si>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</si>
  <si>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</si>
  <si>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</si>
  <si>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</si>
  <si>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</si>
  <si>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</si>
  <si>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</si>
  <si>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</si>
  <si>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</si>
  <si>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</si>
  <si>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</si>
  <si>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</si>
  <si>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</si>
  <si>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</si>
  <si>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</si>
  <si>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</si>
  <si>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</si>
  <si>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</si>
  <si>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</si>
  <si>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</si>
  <si>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</si>
  <si>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</si>
  <si>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</si>
  <si>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</si>
  <si>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</si>
  <si>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</si>
  <si>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</si>
  <si>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</si>
  <si>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</si>
  <si>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</si>
  <si>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</si>
  <si>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</si>
  <si>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</si>
  <si>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</si>
  <si>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</si>
  <si>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</si>
  <si>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</si>
  <si>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</si>
  <si>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</si>
  <si>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</si>
  <si>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</si>
  <si>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</si>
  <si>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</si>
  <si>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</si>
  <si>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</si>
  <si>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</si>
  <si>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</si>
  <si>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</si>
  <si>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</si>
  <si>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</si>
  <si>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</si>
  <si>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</si>
  <si>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</si>
  <si>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</si>
  <si>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</si>
  <si>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</si>
  <si>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</si>
  <si>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</si>
  <si>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</si>
  <si>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</si>
  <si>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</si>
  <si>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</si>
  <si>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</si>
  <si>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</si>
  <si>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</si>
  <si>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</si>
  <si>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</si>
  <si>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</si>
  <si>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</si>
  <si>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</si>
  <si>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</si>
  <si>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</si>
  <si>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</si>
  <si>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</si>
  <si>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</si>
  <si>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</si>
  <si>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</si>
  <si>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</si>
  <si>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</si>
  <si>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</si>
  <si>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</si>
  <si>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</si>
  <si>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</si>
  <si>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</si>
  <si>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</si>
  <si>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</si>
  <si>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</si>
  <si>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</si>
  <si>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</si>
  <si>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</si>
  <si>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</si>
  <si>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</si>
  <si>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</si>
  <si>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</si>
  <si>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</si>
  <si>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</si>
  <si>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</si>
  <si>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</si>
  <si>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</si>
  <si>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</si>
  <si>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</si>
  <si>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</si>
  <si>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</si>
  <si>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</si>
  <si>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</si>
  <si>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</si>
  <si>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</si>
  <si>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</si>
  <si>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</si>
  <si>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</si>
  <si>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</si>
  <si>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</si>
  <si>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</si>
  <si>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</si>
  <si>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</si>
  <si>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</si>
  <si>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</si>
  <si>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</si>
  <si>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</si>
  <si>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</si>
  <si>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</si>
  <si>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</si>
  <si>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</si>
  <si>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</si>
  <si>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</si>
  <si>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</si>
  <si>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</si>
  <si>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</si>
  <si>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</si>
  <si>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</si>
  <si>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</si>
  <si>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</si>
  <si>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</si>
  <si>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</si>
  <si>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</si>
  <si>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</si>
  <si>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</si>
  <si>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</si>
  <si>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</si>
  <si>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</si>
  <si>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</si>
  <si>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</si>
  <si>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</si>
  <si>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</si>
  <si>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</si>
  <si>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</si>
  <si>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</si>
  <si>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</si>
  <si>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</si>
  <si>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</si>
  <si>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</si>
  <si>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</si>
  <si>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</si>
  <si>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</si>
  <si>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</si>
  <si>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</si>
  <si>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</si>
  <si>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</si>
  <si>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</si>
  <si>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</si>
  <si>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</si>
  <si>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</si>
  <si>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</si>
  <si>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</si>
  <si>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</si>
  <si>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</si>
  <si>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</si>
  <si>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</si>
  <si>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</si>
  <si>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</si>
  <si>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</si>
  <si>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</si>
  <si>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</si>
  <si>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</si>
  <si>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</si>
  <si>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</si>
  <si>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</si>
  <si>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</si>
  <si>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</si>
  <si>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</si>
  <si>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</si>
  <si>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</si>
  <si>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</si>
  <si>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</si>
  <si>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</si>
  <si>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</si>
  <si>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</si>
  <si>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</si>
  <si>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</si>
  <si>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</si>
  <si>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</si>
  <si>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</si>
  <si>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</si>
  <si>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</si>
  <si>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</si>
  <si>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</si>
  <si>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</si>
  <si>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</si>
  <si>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</si>
  <si>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</si>
  <si>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</si>
  <si>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</si>
  <si>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</si>
  <si>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</si>
  <si>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</si>
  <si>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</si>
  <si>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</si>
  <si>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</si>
  <si>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</si>
  <si>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</si>
  <si>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</si>
  <si>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</si>
  <si>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</si>
  <si>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</si>
  <si>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</si>
  <si>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</si>
  <si>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</si>
  <si>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</si>
  <si>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</si>
  <si>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</si>
  <si>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</si>
  <si>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</si>
  <si>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</si>
  <si>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</si>
  <si>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</si>
  <si>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</si>
  <si>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</si>
  <si>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</si>
  <si>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</si>
  <si>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</si>
  <si>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</si>
  <si>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</si>
  <si>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</si>
  <si>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</si>
  <si>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</si>
  <si>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</si>
  <si>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</si>
  <si>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</si>
  <si>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</si>
  <si>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</si>
  <si>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</si>
  <si>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</si>
  <si>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</si>
  <si>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</si>
  <si>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</si>
  <si>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</si>
  <si>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</si>
  <si>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</si>
  <si>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</si>
  <si>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</si>
  <si>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</si>
  <si>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</si>
  <si>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</si>
  <si>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</si>
  <si>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</si>
  <si>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</si>
  <si>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</si>
  <si>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</si>
  <si>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</si>
  <si>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</si>
  <si>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</si>
  <si>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</si>
  <si>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</si>
  <si>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</si>
  <si>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</si>
  <si>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</si>
  <si>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</si>
  <si>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</si>
  <si>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</si>
  <si>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</si>
  <si>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</si>
  <si>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</si>
  <si>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</si>
  <si>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</si>
  <si>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</si>
  <si>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</si>
  <si>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</si>
  <si>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</si>
  <si>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</si>
  <si>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</si>
  <si>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</si>
  <si>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</si>
  <si>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</si>
  <si>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</si>
  <si>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</si>
  <si>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</si>
  <si>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</si>
  <si>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</si>
  <si>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</si>
  <si>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</si>
  <si>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</si>
  <si>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</si>
  <si>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</si>
  <si>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</si>
  <si>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</si>
  <si>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</si>
  <si>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</si>
  <si>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</si>
  <si>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</si>
  <si>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</si>
  <si>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</si>
  <si>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</si>
  <si>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</si>
  <si>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</si>
  <si>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</si>
  <si>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</si>
  <si>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</si>
  <si>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</si>
  <si>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</si>
  <si>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</si>
  <si>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</si>
  <si>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</si>
  <si>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</si>
  <si>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</si>
  <si>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</si>
  <si>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</si>
  <si>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</si>
  <si>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</si>
  <si>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</si>
  <si>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</si>
  <si>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</si>
  <si>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</si>
  <si>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</si>
  <si>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</si>
  <si>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</si>
  <si>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</si>
  <si>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</si>
  <si>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</si>
  <si>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</si>
  <si>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</si>
  <si>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</si>
  <si>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</si>
  <si>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</si>
  <si>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</si>
  <si>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</si>
  <si>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</si>
  <si>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</si>
  <si>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</si>
  <si>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</si>
  <si>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</si>
  <si>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</si>
  <si>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</si>
  <si>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</si>
  <si>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</si>
  <si>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</si>
  <si>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</si>
  <si>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</si>
  <si>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</si>
  <si>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</si>
  <si>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</si>
  <si>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</si>
  <si>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</si>
  <si>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</si>
  <si>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</si>
  <si>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</si>
  <si>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</si>
  <si>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</si>
  <si>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</si>
  <si>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</si>
  <si>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</si>
  <si>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</si>
  <si>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</si>
  <si>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</si>
  <si>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</si>
  <si>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</si>
  <si>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</si>
  <si>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</si>
  <si>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</si>
  <si>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</si>
  <si>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</si>
  <si>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</si>
  <si>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</si>
  <si>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</si>
  <si>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</si>
  <si>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</si>
  <si>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</si>
  <si>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</si>
  <si>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</si>
  <si>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</si>
  <si>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</si>
  <si>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</si>
  <si>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</si>
  <si>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</si>
  <si>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</si>
  <si>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</si>
  <si>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</si>
  <si>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</si>
  <si>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</si>
  <si>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</si>
  <si>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</si>
  <si>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</si>
  <si>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</si>
  <si>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</si>
  <si>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</si>
  <si>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</si>
  <si>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</si>
  <si>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</si>
  <si>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</si>
  <si>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</si>
  <si>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</si>
  <si>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</si>
  <si>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</si>
  <si>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</si>
  <si>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</si>
  <si>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</si>
  <si>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</si>
  <si>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</si>
  <si>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</si>
  <si>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</si>
  <si>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</si>
  <si>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</si>
  <si>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</si>
  <si>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</si>
  <si>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</si>
  <si>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</si>
  <si>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</si>
  <si>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</si>
  <si>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</si>
  <si>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</si>
  <si>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</si>
  <si>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</si>
  <si>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</si>
  <si>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</si>
  <si>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</si>
  <si>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</si>
  <si>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</si>
  <si>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</si>
  <si>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</si>
  <si>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</si>
  <si>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</si>
  <si>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</si>
  <si>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</si>
  <si>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</si>
  <si>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</si>
  <si>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</si>
  <si>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</si>
  <si>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</si>
  <si>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</si>
  <si>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</si>
  <si>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</si>
  <si>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</si>
  <si>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</si>
  <si>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</si>
  <si>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</si>
  <si>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</si>
  <si>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</si>
  <si>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</si>
  <si>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</si>
  <si>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</si>
  <si>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</si>
  <si>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</si>
  <si>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</si>
  <si>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</si>
  <si>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</si>
  <si>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</si>
  <si>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</si>
  <si>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</si>
  <si>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</si>
  <si>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</si>
  <si>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</si>
  <si>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</si>
  <si>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</si>
  <si>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</si>
  <si>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</si>
  <si>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</si>
  <si>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</si>
  <si>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</si>
  <si>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</si>
  <si>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</si>
  <si>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</si>
  <si>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</si>
  <si>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</si>
  <si>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</si>
  <si>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</si>
  <si>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</si>
  <si>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</si>
  <si>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</si>
  <si>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</si>
  <si>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</si>
  <si>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</si>
  <si>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</si>
  <si>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</si>
  <si>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</si>
  <si>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</si>
  <si>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</si>
  <si>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</si>
  <si>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</si>
  <si>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</si>
  <si>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</si>
  <si>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</si>
  <si>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</si>
  <si>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</si>
  <si>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</si>
  <si>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</si>
  <si>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</si>
  <si>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</si>
  <si>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</si>
  <si>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</si>
  <si>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</si>
  <si>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</si>
  <si>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</si>
  <si>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</si>
  <si>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</si>
  <si>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</si>
  <si>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</si>
  <si>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</si>
  <si>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</si>
  <si>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</si>
  <si>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</si>
  <si>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</si>
  <si>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</si>
  <si>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</si>
  <si>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</si>
  <si>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</si>
  <si>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</si>
  <si>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</si>
  <si>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</si>
  <si>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</si>
  <si>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</si>
  <si>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</si>
  <si>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</si>
  <si>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</si>
  <si>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</si>
  <si>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</si>
  <si>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</si>
  <si>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</si>
  <si>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</si>
  <si>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</si>
  <si>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</si>
  <si>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</si>
  <si>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</si>
  <si>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</si>
  <si>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</si>
  <si>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</si>
  <si>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</si>
  <si>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</si>
  <si>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</si>
  <si>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</si>
  <si>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</si>
  <si>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</si>
  <si>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</si>
  <si>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</si>
  <si>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</si>
  <si>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</si>
  <si>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</si>
  <si>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</si>
  <si>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</si>
  <si>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</si>
  <si>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</si>
  <si>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</si>
  <si>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</si>
  <si>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</si>
  <si>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</si>
  <si>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</si>
  <si>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</si>
  <si>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</si>
  <si>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</si>
  <si>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</si>
  <si>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</si>
  <si>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</si>
  <si>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</si>
  <si>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</si>
  <si>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</si>
  <si>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</si>
  <si>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</si>
  <si>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</si>
  <si>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</si>
  <si>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</si>
  <si>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</si>
  <si>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</si>
  <si>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</si>
  <si>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</si>
  <si>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</si>
  <si>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</si>
  <si>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</si>
  <si>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</si>
  <si>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</si>
  <si>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</si>
  <si>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</si>
  <si>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</si>
  <si>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</si>
  <si>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</si>
  <si>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</si>
  <si>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</si>
  <si>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</si>
  <si>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</si>
  <si>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</si>
  <si>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</si>
  <si>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</si>
  <si>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</si>
  <si>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</si>
  <si>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</si>
  <si>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</si>
  <si>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</si>
  <si>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</si>
  <si>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</si>
  <si>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</si>
  <si>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</si>
  <si>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</si>
  <si>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</si>
  <si>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</si>
  <si>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</si>
  <si>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</si>
  <si>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</si>
  <si>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</si>
  <si>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</si>
  <si>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</si>
  <si>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</si>
  <si>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</si>
  <si>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</si>
  <si>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</si>
  <si>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</si>
  <si>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</si>
  <si>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</si>
  <si>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</si>
  <si>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</si>
  <si>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</si>
  <si>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</si>
  <si>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</si>
  <si>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</si>
  <si>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</si>
  <si>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</si>
  <si>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</si>
  <si>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</si>
  <si>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</si>
  <si>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</si>
  <si>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</si>
  <si>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</si>
  <si>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</si>
  <si>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</si>
  <si>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</si>
  <si>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</si>
  <si>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</si>
  <si>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</si>
  <si>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</si>
  <si>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</si>
  <si>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</si>
  <si>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</si>
  <si>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</si>
  <si>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</si>
  <si>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</si>
  <si>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</si>
  <si>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</si>
  <si>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</si>
  <si>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</si>
  <si>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</si>
  <si>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</si>
  <si>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</si>
  <si>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</si>
  <si>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</si>
  <si>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</si>
  <si>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</si>
  <si>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</si>
  <si>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</si>
  <si>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</si>
  <si>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</si>
  <si>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</si>
  <si>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</si>
  <si>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</si>
  <si>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</si>
  <si>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</si>
  <si>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</si>
  <si>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</si>
  <si>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</si>
  <si>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</si>
  <si>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</si>
  <si>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</si>
  <si>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</si>
  <si>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</si>
  <si>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</si>
  <si>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</si>
  <si>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</si>
  <si>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</si>
  <si>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</si>
  <si>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</si>
  <si>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</si>
  <si>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</si>
  <si>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</si>
  <si>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</si>
  <si>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</si>
  <si>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</si>
  <si>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</si>
  <si>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</si>
  <si>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</si>
  <si>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</si>
  <si>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</si>
  <si>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</si>
  <si>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</si>
  <si>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</si>
  <si>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</si>
  <si>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</si>
  <si>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</si>
  <si>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</si>
  <si>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</si>
  <si>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</si>
  <si>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</si>
  <si>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</si>
  <si>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</si>
  <si>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</si>
  <si>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</si>
  <si>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</si>
  <si>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</si>
  <si>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</si>
  <si>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</si>
  <si>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</si>
  <si>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</si>
  <si>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</si>
  <si>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</si>
  <si>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</si>
  <si>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</si>
  <si>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</si>
  <si>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</si>
  <si>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</si>
  <si>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</si>
  <si>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</si>
  <si>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</si>
  <si>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</si>
  <si>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</si>
  <si>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</si>
  <si>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</si>
  <si>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</si>
  <si>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</si>
  <si>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</si>
  <si>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</si>
  <si>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</si>
  <si>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</si>
  <si>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</si>
  <si>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</si>
  <si>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</si>
  <si>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</si>
  <si>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</si>
  <si>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</si>
  <si>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</si>
  <si>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</si>
  <si>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</si>
  <si>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</si>
  <si>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</si>
  <si>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</si>
  <si>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</si>
  <si>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</si>
  <si>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</si>
  <si>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</si>
  <si>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</si>
  <si>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</si>
  <si>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</si>
  <si>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</si>
  <si>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</si>
  <si>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</si>
  <si>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</si>
  <si>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</si>
  <si>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</si>
  <si>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</si>
  <si>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</si>
  <si>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</si>
  <si>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</si>
  <si>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</si>
  <si>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</si>
  <si>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</si>
  <si>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</si>
  <si>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</si>
  <si>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</si>
  <si>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</si>
  <si>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</si>
  <si>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</si>
  <si>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</si>
  <si>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</si>
  <si>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</si>
  <si>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</si>
  <si>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</si>
  <si>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</si>
  <si>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</si>
  <si>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</si>
  <si>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</si>
  <si>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</si>
  <si>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</si>
  <si>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</si>
  <si>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</si>
  <si>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</si>
  <si>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</si>
  <si>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</si>
  <si>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</si>
  <si>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</si>
  <si>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</si>
  <si>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</si>
  <si>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</si>
  <si>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</si>
  <si>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</si>
  <si>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</si>
  <si>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</si>
  <si>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</si>
  <si>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</si>
  <si>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</si>
  <si>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</si>
  <si>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</si>
  <si>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</si>
  <si>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</si>
  <si>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</si>
  <si>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</si>
  <si>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</si>
  <si>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</si>
  <si>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</si>
  <si>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</si>
  <si>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</si>
  <si>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</si>
  <si>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</si>
  <si>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</si>
  <si>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</si>
  <si>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</si>
  <si>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</si>
  <si>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</si>
  <si>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</si>
  <si>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</si>
  <si>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</si>
  <si>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</si>
  <si>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</si>
  <si>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</si>
  <si>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</si>
  <si>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</si>
  <si>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</si>
  <si>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</si>
  <si>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</si>
  <si>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</si>
  <si>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</si>
  <si>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</si>
  <si>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</si>
  <si>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</si>
  <si>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</si>
  <si>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</si>
  <si>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</si>
  <si>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</si>
  <si>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</si>
  <si>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</si>
  <si>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</si>
  <si>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</si>
  <si>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</si>
  <si>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</si>
  <si>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</si>
  <si>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</si>
  <si>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</si>
  <si>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</si>
  <si>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</si>
  <si>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</si>
  <si>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</si>
  <si>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</si>
  <si>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</si>
  <si>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</si>
  <si>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</si>
  <si>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</si>
  <si>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</si>
  <si>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</si>
  <si>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</si>
  <si>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</si>
  <si>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</si>
  <si>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</si>
  <si>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</si>
  <si>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</si>
  <si>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</si>
  <si>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</si>
  <si>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</si>
  <si>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</si>
  <si>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</si>
  <si>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</si>
  <si>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</si>
  <si>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</si>
  <si>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</si>
  <si>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</si>
  <si>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</si>
  <si>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</si>
  <si>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</si>
  <si>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</si>
  <si>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</si>
  <si>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</si>
  <si>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</si>
  <si>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</si>
  <si>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</si>
  <si>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</si>
  <si>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</si>
  <si>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</si>
  <si>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</si>
  <si>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</si>
  <si>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</si>
  <si>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</si>
  <si>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</si>
  <si>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</si>
  <si>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</si>
  <si>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</si>
  <si>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</si>
  <si>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</si>
  <si>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</si>
  <si>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</si>
  <si>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</si>
  <si>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</si>
  <si>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</si>
  <si>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</si>
  <si>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</si>
  <si>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</si>
  <si>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</si>
  <si>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</si>
  <si>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</si>
  <si>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</si>
  <si>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</si>
  <si>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</si>
  <si>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</si>
  <si>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</si>
  <si>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</si>
  <si>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</si>
  <si>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</si>
  <si>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</si>
  <si>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</si>
  <si>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</si>
  <si>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</si>
  <si>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</si>
  <si>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</si>
  <si>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</si>
  <si>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</si>
  <si>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</si>
  <si>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</si>
  <si>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</si>
  <si>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</si>
  <si>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</si>
  <si>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</si>
  <si>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</si>
  <si>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</si>
  <si>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</si>
  <si>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</si>
  <si>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</si>
  <si>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</si>
  <si>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</si>
  <si>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</si>
  <si>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</si>
  <si>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</si>
  <si>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</si>
  <si>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</si>
  <si>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</si>
  <si>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</si>
  <si>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</si>
  <si>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</si>
  <si>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</si>
  <si>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</si>
  <si>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</si>
  <si>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</si>
  <si>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</si>
  <si>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</si>
  <si>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</si>
  <si>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</si>
  <si>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</si>
  <si>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</si>
  <si>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</si>
  <si>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</si>
  <si>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</si>
  <si>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</si>
  <si>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</si>
  <si>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</si>
  <si>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</si>
  <si>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</si>
  <si>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</si>
  <si>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</si>
  <si>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</si>
  <si>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</si>
  <si>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</si>
  <si>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</si>
  <si>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</si>
  <si>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</si>
  <si>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</si>
  <si>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</si>
  <si>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</si>
  <si>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</si>
  <si>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</si>
  <si>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</si>
  <si>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</si>
  <si>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</si>
  <si>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</si>
  <si>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</si>
  <si>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</si>
  <si>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</si>
  <si>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</si>
  <si>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</si>
  <si>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</si>
  <si>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</si>
  <si>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</si>
  <si>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</si>
  <si>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</si>
  <si>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</si>
  <si>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</si>
  <si>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</si>
  <si>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</si>
  <si>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</si>
  <si>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</si>
  <si>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</si>
  <si>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</si>
  <si>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</si>
  <si>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</si>
  <si>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</si>
  <si>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</si>
  <si>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</si>
  <si>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</si>
  <si>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</si>
  <si>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</si>
  <si>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</si>
  <si>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</si>
  <si>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</si>
  <si>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</si>
  <si>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</si>
  <si>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</si>
  <si>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</si>
  <si>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</si>
  <si>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</si>
  <si>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</si>
  <si>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</si>
  <si>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</si>
  <si>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</si>
  <si>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</si>
  <si>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</si>
  <si>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</si>
  <si>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</si>
  <si>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</si>
  <si>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</si>
  <si>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</si>
  <si>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</si>
  <si>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</si>
  <si>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</si>
  <si>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</si>
  <si>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</si>
  <si>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</si>
  <si>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</si>
  <si>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</si>
  <si>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</si>
  <si>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</si>
  <si>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</si>
  <si>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</si>
  <si>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</si>
  <si>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</si>
  <si>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</si>
  <si>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</si>
  <si>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</si>
  <si>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</si>
  <si>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</si>
  <si>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</si>
  <si>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</si>
  <si>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</si>
  <si>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</si>
  <si>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</si>
  <si>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</si>
  <si>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</si>
  <si>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</si>
  <si>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</si>
  <si>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</si>
  <si>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</si>
  <si>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</si>
  <si>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</si>
  <si>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</si>
  <si>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</si>
  <si>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</si>
  <si>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</si>
  <si>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</si>
  <si>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</si>
  <si>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</si>
  <si>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</si>
  <si>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</si>
  <si>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</si>
  <si>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</si>
  <si>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</si>
  <si>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</si>
  <si>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</si>
  <si>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</si>
  <si>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</si>
  <si>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</si>
  <si>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</si>
  <si>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</si>
  <si>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</si>
  <si>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</si>
  <si>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</si>
  <si>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</si>
  <si>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</si>
  <si>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</si>
  <si>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</si>
  <si>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</si>
  <si>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</si>
  <si>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</si>
  <si>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</si>
  <si>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</si>
  <si>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</si>
  <si>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</si>
  <si>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</si>
  <si>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</si>
  <si>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</si>
  <si>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</si>
  <si>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</si>
  <si>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</si>
  <si>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</si>
  <si>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</si>
  <si>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</si>
  <si>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</si>
  <si>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</si>
  <si>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</si>
  <si>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</si>
  <si>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</si>
  <si>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</si>
  <si>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</si>
  <si>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</si>
  <si>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</si>
  <si>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</si>
  <si>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</si>
  <si>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</si>
  <si>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</si>
  <si>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</si>
  <si>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</si>
  <si>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</si>
  <si>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</si>
  <si>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</si>
  <si>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</si>
  <si>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</si>
  <si>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</si>
  <si>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</si>
  <si>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</si>
  <si>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</si>
  <si>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</si>
  <si>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</si>
  <si>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</si>
  <si>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</si>
  <si>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</si>
  <si>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</si>
  <si>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</si>
  <si>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</si>
  <si>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</si>
  <si>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</si>
  <si>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</si>
  <si>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</si>
  <si>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</si>
  <si>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</si>
  <si>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</si>
  <si>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</si>
  <si>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</si>
  <si>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</si>
  <si>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</si>
  <si>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</si>
  <si>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</si>
  <si>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</si>
  <si>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</si>
  <si>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</si>
  <si>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</si>
  <si>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</si>
  <si>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</si>
  <si>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</si>
  <si>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</si>
  <si>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</si>
  <si>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</si>
  <si>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</si>
  <si>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</si>
  <si>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</si>
  <si>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</si>
  <si>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</si>
  <si>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</si>
  <si>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</si>
  <si>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</si>
  <si>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</si>
  <si>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</si>
  <si>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</si>
  <si>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</si>
  <si>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</si>
  <si>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</si>
  <si>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</si>
  <si>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</si>
  <si>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</si>
  <si>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</si>
  <si>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</si>
  <si>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</si>
  <si>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</si>
  <si>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</si>
  <si>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</si>
  <si>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</si>
  <si>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</si>
  <si>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</si>
  <si>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</si>
  <si>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</si>
  <si>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</si>
  <si>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</si>
  <si>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</si>
  <si>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</si>
  <si>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</si>
  <si>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</si>
  <si>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</si>
  <si>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</si>
  <si>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</si>
  <si>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</si>
  <si>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</si>
  <si>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</si>
  <si>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</si>
  <si>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</si>
  <si>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</si>
  <si>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</si>
  <si>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</si>
  <si>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</si>
  <si>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</si>
  <si>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</si>
  <si>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</si>
  <si>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</si>
  <si>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</si>
  <si>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</si>
  <si>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</si>
  <si>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</si>
  <si>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</si>
  <si>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</si>
  <si>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</si>
  <si>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</si>
  <si>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</si>
  <si>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</si>
  <si>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</si>
  <si>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</si>
  <si>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</si>
  <si>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</si>
  <si>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</si>
  <si>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</si>
  <si>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</si>
  <si>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</si>
  <si>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</si>
  <si>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</si>
  <si>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</si>
  <si>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</si>
  <si>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</si>
  <si>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</si>
  <si>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</si>
  <si>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</si>
  <si>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</si>
  <si>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</si>
  <si>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</si>
  <si>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</si>
  <si>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</si>
  <si>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</si>
  <si>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</si>
  <si>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</si>
  <si>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</si>
  <si>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</si>
  <si>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</si>
  <si>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</si>
  <si>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</si>
  <si>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</si>
  <si>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</si>
  <si>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</si>
  <si>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</si>
  <si>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</si>
  <si>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</si>
  <si>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</si>
  <si>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</si>
  <si>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</si>
  <si>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</si>
  <si>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</si>
  <si>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</si>
  <si>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</si>
  <si>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</si>
  <si>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</si>
  <si>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</si>
  <si>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</si>
  <si>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</si>
  <si>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</si>
  <si>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</si>
  <si>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</si>
  <si>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</si>
  <si>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</si>
  <si>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</si>
  <si>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</si>
  <si>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</si>
  <si>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</si>
  <si>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</si>
  <si>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</si>
  <si>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</si>
  <si>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</si>
  <si>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</si>
  <si>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</si>
  <si>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</si>
  <si>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</si>
  <si>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</si>
  <si>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</si>
  <si>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</si>
  <si>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</si>
  <si>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</si>
  <si>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</si>
  <si>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</si>
  <si>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</si>
  <si>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</si>
  <si>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</si>
  <si>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</si>
  <si>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</si>
  <si>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</si>
  <si>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</si>
  <si>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</si>
  <si>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</si>
  <si>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</si>
  <si>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</si>
  <si>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</si>
  <si>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</si>
  <si>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</si>
  <si>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</si>
  <si>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</si>
  <si>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</si>
  <si>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</si>
  <si>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</si>
  <si>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</si>
  <si>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</si>
  <si>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</si>
  <si>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</si>
  <si>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</si>
  <si>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</si>
  <si>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</si>
  <si>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</si>
  <si>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</si>
  <si>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</si>
  <si>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</si>
  <si>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</si>
  <si>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</si>
  <si>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</si>
  <si>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</si>
  <si>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</si>
  <si>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</si>
  <si>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</si>
  <si>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</si>
  <si>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</si>
  <si>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</si>
  <si>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</si>
  <si>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</si>
  <si>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</si>
  <si>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</si>
  <si>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</si>
  <si>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</si>
  <si>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</si>
  <si>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</si>
  <si>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</si>
  <si>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</si>
  <si>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</si>
  <si>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</si>
  <si>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</si>
  <si>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</si>
  <si>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</si>
  <si>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</si>
  <si>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</si>
  <si>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</si>
  <si>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</si>
  <si>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</si>
  <si>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</si>
  <si>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</si>
  <si>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</si>
  <si>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</si>
  <si>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</si>
  <si>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</si>
  <si>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</si>
  <si>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</si>
  <si>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</si>
  <si>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</si>
  <si>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</si>
  <si>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</si>
  <si>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</si>
  <si>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</si>
  <si>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</si>
  <si>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</si>
  <si>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</si>
  <si>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</si>
  <si>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</si>
  <si>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</si>
  <si>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</si>
  <si>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</si>
  <si>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</si>
  <si>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</si>
  <si>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</si>
  <si>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</si>
  <si>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</si>
  <si>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</si>
  <si>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</si>
  <si>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</si>
  <si>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</si>
  <si>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</si>
  <si>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</si>
  <si>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</si>
  <si>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</si>
  <si>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</si>
  <si>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</si>
  <si>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</si>
  <si>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</si>
  <si>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</si>
  <si>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</si>
  <si>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</si>
  <si>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</si>
  <si>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</si>
  <si>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</si>
  <si>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</si>
  <si>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</si>
  <si>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</si>
  <si>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</si>
  <si>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</si>
  <si>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</si>
  <si>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</si>
  <si>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</si>
  <si>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</si>
  <si>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</si>
  <si>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</si>
  <si>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</si>
  <si>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</si>
  <si>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</si>
  <si>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</si>
  <si>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</si>
  <si>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</si>
  <si>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</si>
  <si>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</si>
  <si>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</si>
  <si>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</si>
  <si>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</si>
  <si>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</si>
  <si>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</si>
  <si>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</si>
  <si>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</si>
  <si>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</si>
  <si>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</si>
  <si>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</si>
  <si>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</si>
  <si>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</si>
  <si>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</si>
  <si>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</si>
  <si>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</si>
  <si>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</si>
  <si>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</si>
  <si>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</si>
  <si>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</si>
  <si>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</si>
  <si>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</si>
  <si>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</si>
  <si>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</si>
  <si>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</si>
  <si>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</si>
  <si>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</si>
  <si>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</si>
  <si>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</si>
  <si>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</si>
  <si>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</si>
  <si>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</si>
  <si>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</si>
  <si>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</si>
  <si>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</si>
  <si>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</si>
  <si>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</si>
  <si>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</si>
  <si>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</si>
  <si>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</si>
  <si>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</si>
  <si>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</si>
  <si>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</si>
  <si>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</si>
  <si>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</si>
  <si>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</si>
  <si>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</si>
  <si>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</si>
  <si>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</si>
  <si>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</si>
  <si>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</si>
  <si>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</si>
  <si>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</si>
  <si>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</si>
  <si>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</si>
  <si>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</si>
  <si>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</si>
  <si>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</si>
  <si>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</si>
  <si>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</si>
  <si>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</si>
  <si>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</si>
  <si>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</si>
  <si>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</si>
  <si>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</si>
  <si>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</si>
  <si>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</si>
  <si>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</si>
  <si>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</si>
  <si>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</si>
  <si>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</si>
  <si>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</si>
  <si>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</si>
  <si>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</si>
  <si>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</si>
  <si>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</si>
  <si>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</si>
  <si>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</si>
  <si>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</si>
  <si>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</si>
  <si>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</si>
  <si>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</si>
  <si>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</si>
  <si>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</si>
  <si>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</si>
  <si>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</si>
  <si>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</si>
  <si>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</si>
  <si>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</si>
  <si>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</si>
  <si>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</si>
  <si>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</si>
  <si>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</si>
  <si>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</si>
  <si>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</si>
  <si>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</si>
  <si>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</si>
  <si>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</si>
  <si>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</si>
  <si>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</si>
  <si>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</si>
  <si>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</si>
  <si>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</si>
  <si>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</si>
  <si>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</si>
  <si>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</si>
  <si>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</si>
  <si>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</si>
  <si>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</si>
  <si>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</si>
  <si>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</si>
  <si>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</si>
  <si>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</si>
  <si>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</si>
  <si>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</si>
  <si>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</si>
  <si>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</si>
  <si>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</si>
  <si>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</si>
  <si>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</si>
  <si>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</si>
  <si>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</si>
  <si>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</si>
  <si>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</si>
  <si>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</si>
  <si>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</si>
  <si>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</si>
  <si>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</si>
  <si>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</si>
  <si>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</si>
  <si>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</si>
  <si>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</si>
  <si>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</si>
  <si>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</si>
  <si>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</si>
  <si>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</si>
  <si>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</si>
  <si>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</si>
  <si>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</si>
  <si>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</si>
  <si>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</si>
  <si>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</si>
  <si>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</si>
  <si>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</si>
  <si>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</si>
  <si>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</si>
  <si>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</si>
  <si>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</si>
  <si>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</si>
  <si>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</si>
  <si>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</si>
  <si>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</si>
  <si>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</si>
  <si>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</si>
  <si>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</si>
  <si>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</si>
  <si>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</si>
  <si>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</si>
  <si>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</si>
  <si>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</si>
  <si>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</si>
  <si>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</si>
  <si>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</si>
  <si>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</si>
  <si>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</si>
  <si>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</si>
  <si>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</si>
  <si>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</si>
  <si>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</si>
  <si>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</si>
  <si>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</si>
  <si>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</si>
  <si>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</si>
  <si>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</si>
  <si>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</si>
  <si>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</si>
  <si>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</si>
  <si>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</si>
  <si>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</si>
  <si>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</si>
  <si>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</si>
  <si>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</si>
  <si>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</si>
  <si>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</si>
  <si>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</si>
  <si>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</si>
  <si>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</si>
  <si>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</si>
  <si>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</si>
  <si>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</si>
  <si>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</si>
  <si>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</si>
  <si>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</si>
  <si>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</si>
  <si>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</si>
  <si>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</si>
  <si>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</si>
  <si>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</si>
  <si>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</si>
  <si>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</si>
  <si>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</si>
  <si>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</si>
  <si>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</si>
  <si>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</si>
  <si>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</si>
  <si>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</si>
  <si>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</si>
  <si>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</si>
  <si>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</si>
  <si>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</si>
  <si>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</si>
  <si>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</si>
  <si>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</si>
  <si>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</si>
  <si>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</si>
  <si>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</si>
  <si>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</si>
  <si>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</si>
  <si>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</si>
  <si>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</si>
  <si>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</si>
  <si>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</si>
  <si>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</si>
  <si>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</si>
  <si>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</si>
  <si>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</si>
  <si>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</si>
  <si>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</si>
  <si>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</si>
  <si>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</si>
  <si>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</si>
  <si>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</si>
  <si>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</si>
  <si>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</si>
  <si>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</si>
  <si>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</si>
  <si>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</si>
  <si>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</si>
  <si>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</si>
  <si>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</si>
  <si>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</si>
  <si>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</si>
  <si>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</si>
  <si>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</si>
  <si>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</si>
  <si>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</si>
  <si>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</si>
  <si>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</si>
  <si>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</si>
  <si>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</si>
  <si>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</si>
  <si>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</si>
  <si>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</si>
  <si>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</si>
  <si>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</si>
  <si>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</si>
  <si>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</si>
  <si>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</si>
  <si>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</si>
  <si>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</si>
  <si>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</si>
  <si>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</si>
  <si>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</si>
  <si>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</si>
  <si>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</si>
  <si>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</si>
  <si>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</si>
  <si>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</si>
  <si>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</si>
  <si>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</si>
  <si>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</si>
  <si>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</si>
  <si>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</si>
  <si>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</si>
  <si>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</si>
  <si>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</si>
  <si>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</si>
  <si>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</si>
  <si>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</si>
  <si>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</si>
  <si>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</si>
  <si>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</si>
  <si>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</si>
  <si>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</si>
  <si>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</si>
  <si>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</si>
  <si>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</si>
  <si>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</si>
  <si>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</si>
  <si>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</si>
  <si>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</si>
  <si>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</si>
  <si>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</si>
  <si>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</si>
  <si>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</si>
  <si>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</si>
  <si>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</si>
  <si>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</si>
  <si>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</si>
  <si>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</si>
  <si>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</si>
  <si>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</si>
  <si>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</si>
  <si>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</si>
  <si>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</si>
  <si>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</si>
  <si>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</si>
  <si>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</si>
  <si>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</si>
  <si>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</si>
  <si>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</si>
  <si>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</si>
  <si>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</si>
  <si>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</si>
  <si>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</si>
  <si>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</si>
  <si>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</si>
  <si>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</si>
  <si>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</si>
  <si>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</si>
  <si>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</si>
  <si>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</si>
  <si>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</si>
  <si>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</si>
  <si>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</si>
  <si>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</si>
  <si>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</si>
  <si>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</si>
  <si>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</si>
  <si>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</si>
  <si>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</si>
  <si>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</si>
  <si>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</si>
  <si>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</si>
  <si>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</si>
  <si>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</si>
  <si>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</si>
  <si>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</si>
  <si>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</si>
  <si>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</si>
  <si>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</si>
  <si>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</si>
  <si>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</si>
  <si>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</si>
  <si>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</si>
  <si>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</si>
  <si>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</si>
  <si>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</si>
  <si>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</si>
  <si>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</si>
  <si>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</si>
  <si>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</si>
  <si>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</si>
  <si>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</si>
  <si>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</si>
  <si>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</si>
  <si>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</si>
  <si>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</si>
  <si>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</si>
  <si>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</si>
  <si>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</si>
  <si>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</si>
  <si>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</si>
  <si>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</si>
  <si>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</si>
  <si>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</si>
  <si>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</si>
  <si>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</si>
  <si>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</si>
  <si>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</si>
  <si>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</si>
  <si>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</si>
  <si>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</si>
  <si>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</si>
  <si>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</si>
  <si>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</si>
  <si>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</si>
  <si>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</si>
  <si>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</si>
  <si>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</si>
  <si>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</si>
  <si>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</si>
  <si>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</si>
  <si>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</si>
  <si>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</si>
  <si>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</si>
  <si>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</si>
  <si>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</si>
  <si>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</si>
  <si>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</si>
  <si>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</si>
  <si>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</si>
  <si>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</si>
  <si>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</si>
  <si>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</si>
  <si>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</si>
  <si>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</si>
  <si>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</si>
  <si>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</si>
  <si>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</si>
  <si>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</si>
  <si>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</si>
  <si>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</si>
  <si>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</si>
  <si>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</si>
  <si>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</si>
  <si>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</si>
  <si>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</si>
  <si>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</si>
  <si>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</si>
  <si>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</si>
  <si>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</si>
  <si>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</si>
  <si>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</si>
  <si>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</si>
  <si>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</si>
  <si>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</si>
  <si>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</si>
  <si>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</si>
  <si>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</si>
  <si>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</si>
  <si>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</si>
  <si>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</si>
  <si>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</si>
  <si>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</si>
  <si>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</si>
  <si>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</si>
  <si>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</si>
  <si>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</si>
  <si>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</si>
  <si>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</si>
  <si>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</si>
  <si>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</si>
  <si>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</si>
  <si>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</si>
  <si>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</si>
  <si>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</si>
  <si>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</si>
  <si>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</si>
  <si>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</si>
  <si>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</si>
  <si>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</si>
  <si>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</si>
  <si>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</si>
  <si>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</si>
  <si>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</si>
  <si>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</si>
  <si>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</si>
  <si>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</si>
  <si>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</si>
  <si>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</si>
  <si>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</si>
  <si>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</si>
  <si>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</si>
  <si>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</si>
  <si>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</si>
  <si>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</si>
  <si>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</si>
  <si>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</si>
  <si>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</si>
  <si>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</si>
  <si>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</si>
  <si>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</si>
  <si>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</si>
  <si>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</si>
  <si>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</si>
  <si>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</si>
  <si>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</si>
  <si>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</si>
  <si>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</si>
  <si>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</si>
  <si>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</si>
  <si>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</si>
  <si>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</si>
  <si>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</si>
  <si>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</si>
  <si>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</si>
  <si>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</si>
  <si>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</si>
  <si>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</si>
  <si>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</si>
  <si>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</si>
  <si>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</si>
  <si>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</si>
  <si>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</si>
  <si>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</si>
  <si>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</si>
  <si>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</si>
  <si>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</si>
  <si>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</si>
  <si>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</si>
  <si>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</si>
  <si>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</si>
  <si>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</si>
  <si>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</si>
  <si>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</si>
  <si>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</si>
  <si>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</si>
  <si>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</si>
  <si>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</si>
  <si>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</si>
  <si>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</si>
  <si>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</si>
  <si>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</si>
  <si>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</si>
  <si>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</si>
  <si>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</si>
  <si>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</si>
  <si>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</si>
  <si>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</si>
  <si>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</si>
  <si>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</si>
  <si>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</si>
  <si>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</si>
  <si>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</si>
  <si>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</si>
  <si>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</si>
  <si>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</si>
  <si>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</si>
  <si>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</si>
  <si>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</si>
  <si>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</si>
  <si>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</si>
  <si>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</si>
  <si>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</si>
  <si>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</si>
  <si>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</si>
  <si>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</si>
  <si>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</si>
  <si>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</si>
  <si>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</si>
  <si>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</si>
  <si>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</si>
  <si>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</si>
  <si>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</si>
  <si>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</si>
  <si>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</si>
  <si>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</si>
  <si>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</si>
  <si>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</si>
  <si>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</si>
  <si>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</si>
  <si>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</si>
  <si>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</si>
  <si>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</si>
  <si>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</si>
  <si>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</si>
  <si>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</si>
  <si>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</si>
  <si>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</si>
  <si>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</si>
  <si>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</si>
  <si>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</si>
  <si>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</si>
  <si>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</si>
  <si>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</si>
  <si>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</si>
  <si>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</si>
  <si>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</si>
  <si>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</si>
  <si>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</si>
  <si>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</si>
  <si>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</si>
  <si>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</si>
  <si>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</si>
  <si>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</si>
  <si>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</si>
  <si>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</si>
  <si>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</si>
  <si>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</si>
  <si>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</si>
  <si>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</si>
  <si>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</si>
  <si>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</si>
  <si>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</si>
  <si>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</si>
  <si>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</si>
  <si>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</si>
  <si>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</si>
  <si>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</si>
  <si>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</si>
  <si>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</si>
  <si>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</si>
  <si>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</si>
  <si>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</si>
  <si>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</si>
  <si>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</si>
  <si>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</si>
  <si>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</si>
  <si>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</si>
  <si>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</si>
  <si>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</si>
  <si>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</si>
  <si>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</si>
  <si>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</si>
  <si>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</si>
  <si>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</si>
  <si>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</si>
  <si>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</si>
  <si>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</si>
  <si>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</si>
  <si>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</si>
  <si>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</si>
  <si>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</si>
  <si>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</si>
  <si>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</si>
  <si>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</si>
  <si>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</si>
  <si>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</si>
  <si>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</si>
  <si>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</si>
  <si>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</si>
  <si>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</si>
  <si>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</si>
  <si>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</si>
  <si>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</si>
  <si>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</si>
  <si>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</si>
  <si>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</si>
  <si>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</si>
  <si>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</si>
  <si>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</si>
  <si>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</si>
  <si>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</si>
  <si>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</si>
  <si>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</si>
  <si>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</si>
  <si>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</si>
  <si>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</si>
  <si>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</si>
  <si>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</si>
  <si>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</si>
  <si>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</si>
  <si>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</si>
  <si>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</si>
  <si>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</si>
  <si>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</si>
  <si>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</si>
  <si>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</si>
  <si>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</si>
  <si>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</si>
  <si>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</si>
  <si>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</si>
  <si>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</si>
  <si>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</si>
  <si>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</si>
  <si>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</si>
  <si>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</si>
  <si>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</si>
  <si>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</si>
  <si>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</si>
  <si>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</si>
  <si>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</si>
  <si>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</si>
  <si>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</si>
  <si>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</si>
  <si>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</si>
  <si>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</si>
  <si>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</si>
  <si>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</si>
  <si>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</si>
  <si>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</si>
  <si>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</si>
  <si>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</si>
  <si>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</si>
  <si>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</si>
  <si>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</si>
  <si>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</si>
  <si>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</si>
  <si>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</si>
  <si>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</si>
  <si>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</si>
  <si>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</si>
  <si>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</si>
  <si>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</si>
  <si>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</si>
  <si>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</si>
  <si>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</si>
  <si>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</si>
  <si>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</si>
  <si>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</si>
  <si>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</si>
  <si>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</si>
  <si>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</si>
  <si>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</si>
  <si>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</si>
  <si>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</si>
  <si>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</si>
  <si>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</si>
  <si>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</si>
  <si>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</si>
  <si>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</si>
  <si>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</si>
  <si>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</si>
  <si>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</si>
  <si>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</si>
  <si>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</si>
  <si>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</si>
  <si>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</si>
  <si>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</si>
  <si>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</si>
  <si>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</si>
  <si>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</si>
  <si>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</si>
  <si>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</si>
  <si>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</si>
  <si>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</si>
  <si>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</si>
  <si>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</si>
  <si>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</si>
  <si>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</si>
  <si>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</si>
  <si>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</si>
  <si>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</si>
  <si>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</si>
  <si>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</si>
  <si>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</si>
  <si>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</si>
  <si>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</si>
  <si>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</si>
  <si>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</si>
  <si>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</si>
  <si>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</si>
  <si>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</si>
  <si>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</si>
  <si>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</si>
  <si>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</si>
  <si>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</si>
  <si>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</si>
  <si>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</si>
  <si>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</si>
  <si>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</si>
  <si>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</si>
  <si>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</si>
  <si>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</si>
  <si>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</si>
  <si>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</si>
  <si>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</si>
  <si>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</si>
  <si>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</si>
  <si>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</si>
  <si>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</si>
  <si>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</si>
  <si>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</si>
  <si>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</si>
  <si>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</si>
  <si>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</si>
  <si>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</si>
  <si>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</si>
  <si>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</si>
  <si>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</si>
  <si>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</si>
  <si>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</si>
  <si>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</si>
  <si>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</si>
  <si>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</si>
  <si>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</si>
  <si>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</si>
  <si>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</si>
  <si>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</si>
  <si>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</si>
  <si>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</si>
  <si>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</si>
  <si>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</si>
  <si>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</si>
  <si>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</si>
  <si>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</si>
  <si>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</si>
  <si>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</si>
  <si>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</si>
  <si>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</si>
  <si>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</si>
  <si>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</si>
  <si>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</si>
  <si>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</si>
  <si>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</si>
  <si>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</si>
  <si>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</si>
  <si>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</si>
  <si>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</si>
  <si>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</si>
  <si>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</si>
  <si>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</si>
  <si>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</si>
  <si>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</si>
  <si>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</si>
  <si>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</si>
  <si>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</si>
  <si>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</si>
  <si>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</si>
  <si>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</si>
  <si>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</si>
  <si>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</si>
  <si>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</si>
  <si>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</si>
  <si>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</si>
  <si>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</si>
  <si>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</si>
  <si>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</si>
  <si>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</si>
  <si>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</si>
  <si>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</si>
  <si>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</si>
  <si>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</si>
  <si>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</si>
  <si>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</si>
  <si>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</si>
  <si>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</si>
  <si>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</si>
  <si>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</si>
  <si>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</si>
  <si>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</si>
  <si>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</si>
  <si>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</si>
  <si>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</si>
  <si>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</si>
  <si>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</si>
  <si>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</si>
  <si>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</si>
  <si>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</si>
  <si>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</si>
  <si>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</si>
  <si>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</si>
  <si>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</si>
  <si>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</si>
  <si>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</si>
  <si>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</si>
  <si>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</si>
  <si>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</si>
  <si>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</si>
  <si>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</si>
  <si>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</si>
  <si>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</si>
  <si>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</si>
  <si>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</si>
  <si>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</si>
  <si>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</si>
  <si>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</si>
  <si>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</si>
  <si>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</si>
  <si>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</si>
  <si>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</si>
  <si>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</si>
  <si>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</si>
  <si>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</si>
  <si>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</si>
  <si>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</si>
  <si>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</si>
  <si>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</si>
  <si>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</si>
  <si>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</si>
  <si>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</si>
  <si>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</si>
  <si>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</si>
  <si>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</si>
  <si>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</si>
  <si>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</si>
  <si>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</si>
  <si>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</si>
  <si>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</si>
  <si>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</si>
  <si>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</si>
  <si>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</si>
  <si>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</si>
  <si>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</si>
  <si>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</si>
  <si>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</si>
  <si>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</si>
  <si>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</si>
  <si>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</si>
  <si>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</si>
  <si>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</si>
  <si>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</si>
  <si>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</si>
  <si>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</si>
  <si>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</si>
  <si>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</si>
  <si>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</si>
  <si>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</si>
  <si>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</si>
  <si>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</si>
  <si>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</si>
  <si>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</si>
  <si>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</si>
  <si>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</si>
  <si>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</si>
  <si>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</si>
  <si>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</si>
  <si>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</si>
  <si>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</si>
  <si>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</si>
  <si>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</si>
  <si>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</si>
  <si>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</si>
  <si>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</si>
  <si>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</si>
  <si>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</si>
  <si>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</si>
  <si>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</si>
  <si>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</si>
  <si>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</si>
  <si>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</si>
  <si>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</si>
  <si>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</si>
  <si>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</si>
  <si>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</si>
  <si>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</si>
  <si>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</si>
  <si>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</si>
  <si>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</si>
  <si>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</si>
  <si>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</si>
  <si>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</si>
  <si>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</si>
  <si>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</si>
  <si>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</si>
  <si>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</si>
  <si>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</si>
  <si>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</si>
  <si>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</si>
  <si>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</si>
  <si>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</si>
  <si>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</si>
  <si>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</si>
  <si>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</si>
  <si>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</si>
  <si>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</si>
  <si>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</si>
  <si>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</si>
  <si>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</si>
  <si>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</si>
  <si>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</si>
  <si>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</si>
  <si>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</si>
  <si>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</si>
  <si>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</si>
  <si>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</si>
  <si>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</si>
  <si>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</si>
  <si>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</si>
  <si>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</si>
  <si>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</si>
  <si>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</si>
  <si>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</si>
  <si>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</si>
  <si>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</si>
  <si>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</si>
  <si>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</si>
  <si>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</si>
  <si>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</si>
  <si>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</si>
  <si>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</si>
  <si>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</si>
  <si>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</si>
  <si>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</si>
  <si>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</si>
  <si>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</si>
  <si>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</si>
  <si>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</si>
  <si>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</si>
  <si>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</si>
  <si>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</si>
  <si>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</si>
  <si>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</si>
  <si>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</si>
  <si>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</si>
  <si>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</si>
  <si>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</si>
  <si>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</si>
  <si>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</si>
  <si>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</si>
  <si>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</si>
  <si>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</si>
  <si>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</si>
  <si>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</si>
  <si>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</si>
  <si>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</si>
  <si>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</si>
  <si>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</si>
  <si>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</si>
  <si>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</si>
  <si>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</si>
  <si>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</si>
  <si>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</si>
  <si>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</si>
  <si>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</si>
  <si>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</si>
  <si>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</si>
  <si>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</si>
  <si>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</si>
  <si>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</si>
  <si>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</si>
  <si>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</si>
  <si>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</si>
  <si>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</si>
  <si>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</si>
  <si>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</si>
  <si>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</si>
  <si>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</si>
  <si>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</si>
  <si>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</si>
  <si>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</si>
  <si>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</si>
  <si>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</si>
  <si>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</si>
  <si>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</si>
  <si>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</si>
  <si>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</si>
  <si>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</si>
  <si>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</si>
  <si>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</si>
  <si>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</si>
  <si>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</si>
  <si>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</si>
  <si>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</si>
  <si>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</si>
  <si>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</si>
  <si>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</si>
  <si>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</si>
  <si>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</si>
  <si>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</si>
  <si>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</si>
  <si>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</si>
  <si>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</si>
  <si>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</si>
  <si>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</si>
  <si>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</si>
  <si>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</si>
  <si>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</si>
  <si>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</si>
  <si>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</si>
  <si>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</si>
  <si>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</si>
  <si>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</si>
  <si>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</si>
  <si>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</si>
  <si>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</si>
  <si>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</si>
  <si>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</si>
  <si>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</si>
  <si>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</si>
  <si>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</si>
  <si>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</si>
  <si>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</si>
  <si>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</si>
  <si>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</si>
  <si>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</si>
  <si>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</si>
  <si>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</si>
  <si>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</si>
  <si>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</si>
  <si>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</si>
  <si>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</si>
  <si>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</si>
  <si>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</si>
  <si>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</si>
  <si>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</si>
  <si>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</si>
  <si>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</si>
  <si>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</si>
  <si>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</si>
  <si>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</si>
  <si>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</si>
  <si>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</si>
  <si>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</si>
  <si>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</si>
  <si>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</si>
  <si>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</si>
  <si>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</si>
  <si>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</si>
  <si>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</si>
  <si>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</si>
  <si>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</si>
  <si>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</si>
  <si>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</si>
  <si>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</si>
  <si>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</si>
  <si>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</si>
  <si>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</si>
  <si>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</si>
  <si>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</si>
  <si>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</si>
  <si>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</si>
  <si>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</si>
  <si>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</si>
  <si>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</si>
  <si>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</si>
  <si>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</si>
  <si>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</si>
  <si>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</si>
  <si>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</si>
  <si>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</si>
  <si>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</si>
  <si>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</si>
  <si>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</si>
  <si>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</si>
  <si>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</si>
  <si>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</si>
  <si>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</si>
  <si>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</si>
  <si>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</si>
  <si>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</si>
  <si>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</si>
  <si>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</si>
  <si>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</si>
  <si>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</si>
  <si>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</si>
  <si>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</si>
  <si>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</si>
  <si>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</si>
  <si>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</si>
  <si>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</si>
  <si>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</si>
  <si>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</si>
  <si>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</si>
  <si>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</si>
  <si>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</si>
  <si>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</si>
  <si>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</si>
  <si>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</si>
  <si>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</si>
  <si>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</si>
  <si>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</si>
  <si>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</si>
  <si>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</si>
  <si>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</si>
  <si>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</si>
  <si>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</si>
  <si>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</si>
  <si>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</si>
  <si>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</si>
  <si>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</si>
  <si>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</si>
  <si>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</si>
  <si>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</si>
  <si>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</si>
  <si>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</si>
  <si>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</si>
  <si>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</si>
  <si>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</si>
  <si>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</si>
  <si>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</si>
  <si>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</si>
  <si>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</si>
  <si>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</si>
  <si>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</si>
  <si>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</si>
  <si>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</si>
  <si>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</si>
  <si>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</si>
  <si>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</si>
  <si>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</si>
  <si>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</si>
  <si>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</si>
  <si>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</si>
  <si>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</si>
  <si>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</si>
  <si>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</si>
  <si>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</si>
  <si>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</si>
  <si>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</si>
  <si>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</si>
  <si>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</si>
  <si>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</si>
  <si>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</si>
  <si>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</si>
  <si>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</si>
  <si>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</si>
  <si>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</si>
  <si>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</si>
  <si>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</si>
  <si>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</si>
  <si>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</si>
  <si>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</si>
  <si>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</si>
  <si>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</si>
  <si>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</si>
  <si>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</si>
  <si>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</si>
  <si>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</si>
  <si>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</si>
  <si>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</si>
  <si>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</si>
  <si>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</si>
  <si>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</si>
  <si>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</si>
  <si>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</si>
  <si>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</si>
  <si>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</si>
  <si>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</si>
  <si>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</si>
  <si>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</si>
  <si>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</si>
  <si>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</si>
  <si>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</si>
  <si>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</si>
  <si>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</si>
  <si>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</si>
  <si>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</si>
  <si>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</si>
  <si>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</si>
  <si>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</si>
  <si>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</si>
  <si>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</si>
  <si>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</si>
  <si>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</si>
  <si>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</si>
  <si>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</si>
  <si>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</si>
  <si>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</si>
  <si>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</si>
  <si>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</si>
  <si>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</si>
  <si>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</si>
  <si>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</si>
  <si>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</si>
  <si>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</si>
  <si>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</si>
  <si>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</si>
  <si>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</si>
  <si>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</si>
  <si>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</si>
  <si>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</si>
  <si>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</si>
  <si>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</si>
  <si>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</si>
  <si>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</si>
  <si>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</si>
  <si>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</si>
  <si>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</si>
  <si>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</si>
  <si>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</si>
  <si>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</si>
  <si>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</si>
  <si>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</si>
  <si>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</si>
  <si>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</si>
  <si>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</si>
  <si>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</si>
  <si>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</si>
  <si>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</si>
  <si>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</si>
  <si>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</si>
  <si>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</si>
  <si>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</si>
  <si>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</si>
  <si>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</si>
  <si>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</si>
  <si>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</si>
  <si>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</si>
  <si>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</si>
  <si>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</si>
  <si>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</si>
  <si>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</si>
  <si>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</si>
  <si>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</si>
  <si>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</si>
  <si>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</si>
  <si>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</si>
  <si>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</si>
  <si>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</si>
  <si>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</si>
  <si>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</si>
  <si>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</si>
  <si>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</si>
  <si>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</si>
  <si>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</si>
  <si>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</si>
  <si>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</si>
  <si>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</si>
  <si>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</si>
  <si>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</si>
  <si>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</si>
  <si>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</si>
  <si>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</si>
  <si>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</si>
  <si>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</si>
  <si>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</si>
  <si>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</si>
  <si>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</si>
  <si>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</si>
  <si>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</si>
  <si>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</si>
  <si>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</si>
  <si>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</si>
  <si>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</si>
  <si>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</si>
  <si>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</si>
  <si>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</si>
  <si>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</si>
  <si>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</si>
  <si>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</si>
  <si>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</si>
  <si>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</si>
  <si>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</si>
  <si>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</si>
  <si>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</si>
  <si>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</si>
  <si>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</si>
  <si>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</si>
  <si>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</si>
  <si>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</si>
  <si>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</si>
  <si>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</si>
  <si>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</si>
  <si>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</si>
  <si>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</si>
  <si>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</si>
  <si>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</si>
  <si>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</si>
  <si>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</si>
  <si>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</si>
  <si>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</si>
  <si>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</si>
  <si>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</si>
  <si>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</si>
  <si>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</si>
  <si>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</si>
  <si>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</si>
  <si>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</si>
  <si>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</si>
  <si>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</si>
  <si>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</si>
  <si>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</si>
  <si>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</si>
  <si>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</si>
  <si>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</si>
  <si>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</si>
  <si>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</si>
  <si>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</si>
  <si>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</si>
  <si>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</si>
  <si>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</si>
  <si>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</si>
  <si>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</si>
  <si>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</si>
  <si>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</si>
  <si>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</si>
  <si>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</si>
  <si>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</si>
  <si>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</si>
  <si>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</si>
  <si>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</si>
  <si>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</si>
  <si>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</si>
  <si>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</si>
  <si>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</si>
  <si>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</si>
  <si>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</si>
  <si>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</si>
  <si>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</si>
  <si>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</si>
  <si>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</si>
  <si>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</si>
  <si>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</si>
  <si>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</si>
  <si>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</si>
  <si>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</si>
  <si>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</si>
  <si>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</si>
  <si>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</si>
  <si>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</si>
  <si>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</si>
  <si>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</si>
  <si>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</si>
  <si>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</si>
  <si>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</si>
  <si>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</si>
  <si>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</si>
  <si>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</si>
  <si>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</si>
  <si>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</si>
  <si>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</si>
  <si>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</si>
  <si>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</si>
  <si>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</si>
  <si>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</si>
  <si>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</si>
  <si>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</si>
  <si>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</si>
  <si>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</si>
  <si>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</si>
  <si>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</si>
  <si>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</si>
  <si>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</si>
  <si>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</si>
  <si>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</si>
  <si>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</si>
  <si>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</si>
  <si>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</si>
  <si>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</si>
  <si>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</si>
  <si>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</si>
  <si>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</si>
  <si>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</si>
  <si>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</si>
  <si>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</si>
  <si>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</si>
  <si>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</si>
  <si>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</si>
  <si>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</si>
  <si>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</si>
  <si>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</si>
  <si>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</si>
  <si>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</si>
  <si>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</si>
  <si>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</si>
  <si>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</si>
  <si>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</si>
  <si>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</si>
  <si>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</si>
  <si>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</si>
  <si>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</si>
  <si>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</si>
  <si>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</si>
  <si>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</si>
  <si>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</si>
  <si>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</si>
  <si>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</si>
  <si>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</si>
  <si>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</si>
  <si>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</si>
  <si>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</si>
  <si>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</si>
  <si>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</si>
  <si>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</si>
  <si>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</si>
  <si>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</si>
  <si>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</si>
  <si>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</si>
  <si>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</si>
  <si>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</si>
  <si>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</si>
  <si>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</si>
  <si>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</si>
  <si>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</si>
  <si>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</si>
  <si>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</si>
  <si>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</si>
  <si>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</si>
  <si>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</si>
  <si>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</si>
  <si>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</si>
  <si>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</si>
  <si>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</si>
  <si>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</si>
  <si>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</si>
  <si>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</si>
  <si>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</si>
  <si>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</si>
  <si>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</si>
  <si>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</si>
  <si>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</si>
  <si>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</si>
  <si>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</si>
  <si>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</si>
  <si>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</si>
  <si>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</si>
  <si>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</si>
  <si>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</si>
  <si>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</si>
  <si>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</si>
  <si>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</si>
  <si>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</si>
  <si>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</si>
  <si>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</si>
  <si>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</si>
  <si>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</si>
  <si>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</si>
  <si>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</si>
  <si>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</si>
  <si>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</si>
  <si>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</si>
  <si>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</si>
  <si>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</si>
  <si>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</si>
  <si>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</si>
  <si>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</si>
  <si>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</si>
  <si>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</si>
  <si>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</si>
  <si>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</si>
  <si>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</si>
  <si>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</si>
  <si>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</si>
  <si>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</si>
  <si>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</si>
  <si>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</si>
  <si>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</si>
  <si>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</si>
  <si>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</si>
  <si>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</si>
  <si>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</si>
  <si>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</si>
  <si>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</si>
  <si>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</si>
  <si>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</si>
  <si>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</si>
  <si>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</si>
  <si>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</si>
  <si>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</si>
  <si>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</si>
  <si>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</si>
  <si>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</si>
  <si>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</si>
  <si>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</si>
  <si>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</si>
  <si>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</si>
  <si>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</si>
  <si>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</si>
  <si>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</si>
  <si>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</si>
  <si>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</si>
  <si>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</si>
  <si>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</si>
  <si>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</si>
  <si>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</si>
  <si>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</si>
  <si>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</si>
  <si>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</si>
  <si>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</si>
  <si>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</si>
  <si>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</si>
  <si>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</si>
  <si>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</si>
  <si>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</si>
  <si>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</si>
  <si>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</si>
  <si>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</si>
  <si>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</si>
  <si>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</si>
  <si>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</si>
  <si>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</si>
  <si>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</si>
  <si>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</si>
  <si>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</si>
  <si>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</si>
  <si>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</si>
  <si>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</si>
  <si>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</si>
  <si>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</si>
  <si>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</si>
  <si>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</si>
  <si>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</si>
  <si>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</si>
  <si>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</si>
  <si>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</si>
  <si>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</si>
  <si>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</si>
  <si>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</si>
  <si>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</si>
  <si>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</si>
  <si>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</si>
  <si>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</si>
  <si>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</si>
  <si>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</si>
  <si>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</si>
  <si>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</si>
  <si>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</si>
  <si>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</si>
  <si>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</si>
  <si>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</si>
  <si>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</si>
  <si>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</si>
  <si>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</si>
  <si>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</si>
  <si>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</si>
  <si>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</si>
  <si>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</si>
  <si>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</si>
  <si>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</si>
  <si>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</si>
  <si>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</si>
  <si>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</si>
  <si>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</si>
  <si>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</si>
  <si>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</si>
  <si>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</si>
  <si>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</si>
  <si>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</si>
  <si>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</si>
  <si>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</si>
  <si>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</si>
  <si>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</si>
  <si>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</si>
  <si>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</si>
  <si>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</si>
  <si>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</si>
  <si>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</si>
  <si>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</si>
  <si>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</si>
  <si>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</si>
  <si>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</si>
  <si>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</si>
  <si>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</si>
  <si>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</si>
  <si>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</si>
  <si>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</si>
  <si>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</si>
  <si>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</si>
  <si>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</si>
  <si>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</si>
  <si>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</si>
  <si>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</si>
  <si>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</si>
  <si>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</si>
  <si>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</si>
  <si>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</si>
  <si>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</si>
  <si>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</si>
  <si>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</si>
  <si>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</si>
  <si>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</si>
  <si>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</si>
  <si>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</si>
  <si>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</si>
  <si>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</si>
  <si>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</si>
  <si>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</si>
  <si>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</si>
  <si>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</si>
  <si>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</si>
  <si>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</si>
  <si>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</si>
  <si>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</si>
  <si>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</si>
  <si>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</si>
  <si>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</si>
  <si>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</si>
  <si>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</si>
  <si>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</si>
  <si>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</si>
  <si>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</si>
  <si>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</si>
  <si>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</si>
  <si>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</si>
  <si>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</si>
  <si>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</si>
  <si>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</si>
  <si>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</si>
  <si>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</si>
  <si>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</si>
  <si>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</si>
  <si>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</si>
  <si>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</si>
  <si>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</si>
  <si>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</si>
  <si>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</si>
  <si>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</si>
  <si>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</si>
  <si>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</si>
  <si>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</si>
  <si>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</si>
  <si>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</si>
  <si>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</si>
  <si>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</si>
  <si>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</si>
  <si>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</si>
  <si>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</si>
  <si>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</si>
  <si>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</si>
  <si>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</si>
  <si>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</si>
  <si>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</si>
  <si>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</si>
  <si>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</si>
  <si>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</si>
  <si>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</si>
  <si>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</si>
  <si>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</si>
  <si>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</si>
  <si>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</si>
  <si>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</si>
  <si>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</si>
  <si>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</si>
  <si>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</si>
  <si>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</si>
  <si>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</si>
  <si>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</si>
  <si>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</si>
  <si>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</si>
  <si>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</si>
  <si>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</si>
  <si>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</si>
  <si>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</si>
  <si>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</si>
  <si>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</si>
  <si>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</si>
  <si>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</si>
  <si>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</si>
  <si>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</si>
  <si>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</si>
  <si>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</si>
  <si>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</si>
  <si>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</si>
  <si>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</si>
  <si>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</si>
  <si>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</si>
  <si>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</si>
  <si>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</si>
  <si>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</si>
  <si>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</si>
  <si>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</si>
  <si>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</si>
  <si>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</si>
  <si>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</si>
  <si>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</si>
  <si>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</si>
  <si>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</si>
  <si>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</si>
  <si>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</si>
  <si>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</si>
  <si>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</si>
  <si>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</si>
  <si>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</si>
  <si>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</si>
  <si>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</si>
  <si>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</si>
  <si>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</si>
  <si>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</si>
  <si>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</si>
  <si>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</si>
  <si>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</si>
  <si>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</si>
  <si>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</si>
  <si>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</si>
  <si>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</si>
  <si>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</si>
  <si>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</si>
  <si>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</si>
  <si>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</si>
  <si>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</si>
  <si>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</si>
  <si>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</si>
  <si>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</si>
  <si>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</si>
  <si>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</si>
  <si>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</si>
  <si>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</si>
  <si>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</si>
  <si>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</si>
  <si>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</si>
  <si>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</si>
  <si>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</si>
  <si>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</si>
  <si>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</si>
  <si>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</si>
  <si>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</si>
  <si>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</si>
  <si>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</si>
  <si>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</si>
  <si>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</si>
  <si>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</si>
  <si>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</si>
  <si>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</si>
  <si>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</si>
  <si>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</si>
  <si>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</si>
  <si>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</si>
  <si>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</si>
  <si>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</si>
  <si>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</si>
  <si>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</si>
  <si>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</si>
  <si>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</si>
  <si>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</si>
  <si>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</si>
  <si>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</si>
  <si>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</si>
  <si>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</si>
  <si>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</si>
  <si>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</si>
  <si>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</si>
  <si>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</si>
  <si>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</si>
  <si>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</si>
  <si>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</si>
  <si>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</si>
  <si>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</si>
  <si>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</si>
  <si>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</si>
  <si>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</si>
  <si>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</si>
  <si>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</si>
  <si>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</si>
  <si>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</si>
  <si>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</si>
  <si>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</si>
  <si>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</si>
  <si>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</si>
  <si>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</si>
  <si>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</si>
  <si>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</si>
  <si>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</si>
  <si>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</si>
  <si>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</si>
  <si>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</si>
  <si>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</si>
  <si>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</si>
  <si>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</si>
  <si>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</si>
  <si>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</si>
  <si>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</si>
  <si>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</si>
  <si>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</si>
  <si>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</si>
  <si>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</si>
  <si>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</si>
  <si>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</si>
  <si>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</si>
  <si>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</si>
  <si>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</si>
  <si>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</si>
  <si>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</si>
  <si>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</si>
  <si>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</si>
  <si>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</si>
  <si>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</si>
  <si>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</si>
  <si>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</si>
  <si>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</si>
  <si>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</si>
  <si>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</si>
  <si>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</si>
  <si>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</si>
  <si>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</si>
  <si>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</si>
  <si>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</si>
  <si>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</si>
  <si>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</si>
  <si>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</si>
  <si>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</si>
  <si>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</si>
  <si>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</si>
  <si>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</si>
  <si>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</si>
  <si>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</si>
  <si>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</si>
  <si>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</si>
  <si>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</si>
  <si>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</si>
  <si>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</si>
  <si>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</si>
  <si>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</si>
  <si>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</si>
  <si>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</si>
  <si>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</si>
  <si>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</si>
  <si>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</si>
  <si>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</si>
  <si>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</si>
  <si>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</si>
  <si>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</si>
  <si>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</si>
  <si>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</si>
  <si>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</si>
  <si>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</si>
  <si>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</si>
  <si>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</si>
  <si>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</si>
  <si>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</si>
  <si>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</si>
  <si>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</si>
  <si>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</si>
  <si>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</si>
  <si>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</si>
  <si>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</si>
  <si>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</si>
  <si>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</si>
  <si>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</si>
  <si>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</si>
  <si>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</si>
  <si>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</si>
  <si>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</si>
  <si>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</si>
  <si>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</si>
  <si>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</si>
  <si>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</si>
  <si>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</si>
  <si>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</si>
  <si>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</si>
  <si>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</si>
  <si>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</si>
  <si>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</si>
  <si>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</si>
  <si>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</si>
  <si>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</si>
  <si>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</si>
  <si>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</si>
  <si>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</si>
  <si>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</si>
  <si>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</si>
  <si>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</si>
  <si>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</si>
  <si>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</si>
  <si>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</si>
  <si>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</si>
  <si>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</si>
  <si>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</si>
  <si>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</si>
  <si>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</si>
  <si>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</si>
  <si>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</si>
  <si>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</si>
  <si>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</si>
  <si>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</si>
  <si>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</si>
  <si>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</si>
  <si>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</si>
  <si>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</si>
  <si>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</si>
  <si>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</si>
  <si>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</si>
  <si>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</si>
  <si>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</si>
  <si>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</si>
  <si>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</si>
  <si>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</si>
  <si>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</si>
  <si>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</si>
  <si>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</si>
  <si>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</si>
  <si>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</si>
  <si>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</si>
  <si>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</si>
  <si>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</si>
  <si>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</si>
  <si>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</si>
  <si>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</si>
  <si>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</si>
  <si>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</si>
  <si>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</si>
  <si>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</si>
  <si>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</si>
  <si>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</si>
  <si>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</si>
  <si>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</si>
  <si>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</si>
  <si>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</si>
  <si>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</si>
  <si>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</si>
  <si>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</si>
  <si>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</si>
  <si>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</si>
  <si>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</si>
  <si>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</si>
  <si>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</si>
  <si>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</si>
  <si>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</si>
  <si>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</si>
  <si>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</si>
  <si>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</si>
  <si>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</si>
  <si>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</si>
  <si>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</si>
  <si>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</si>
  <si>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</si>
  <si>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</si>
  <si>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</si>
  <si>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</si>
  <si>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</si>
  <si>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</si>
  <si>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</si>
  <si>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</si>
  <si>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</si>
  <si>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</si>
  <si>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</si>
  <si>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</si>
  <si>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</si>
  <si>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</si>
  <si>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</si>
  <si>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</si>
  <si>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</si>
  <si>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</si>
  <si>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</si>
  <si>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</si>
  <si>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</si>
  <si>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</si>
  <si>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</si>
  <si>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</si>
  <si>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</si>
  <si>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</si>
  <si>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</si>
  <si>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</si>
  <si>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</si>
  <si>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</si>
  <si>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</si>
  <si>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</si>
  <si>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</si>
  <si>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</si>
  <si>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</si>
  <si>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</si>
  <si>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</si>
  <si>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</si>
  <si>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</si>
  <si>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</si>
  <si>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</si>
  <si>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</si>
  <si>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</si>
  <si>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</si>
  <si>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</si>
  <si>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</si>
  <si>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</si>
  <si>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</si>
  <si>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</si>
  <si>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</si>
  <si>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</si>
  <si>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</si>
  <si>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</si>
  <si>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</si>
  <si>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</si>
  <si>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</si>
  <si>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</si>
  <si>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</si>
  <si>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</si>
  <si>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</si>
  <si>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</si>
  <si>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</si>
  <si>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</si>
  <si>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</si>
  <si>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</si>
  <si>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</si>
  <si>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</si>
  <si>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</si>
  <si>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</si>
  <si>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</si>
  <si>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</si>
  <si>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</si>
  <si>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</si>
  <si>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</si>
  <si>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</si>
  <si>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</si>
  <si>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</si>
  <si>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</si>
  <si>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</si>
  <si>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</si>
  <si>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</si>
  <si>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</si>
  <si>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</si>
  <si>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</si>
  <si>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</si>
  <si>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</si>
  <si>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</si>
  <si>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</si>
  <si>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</si>
  <si>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</si>
  <si>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</si>
  <si>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</si>
  <si>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</si>
  <si>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</si>
  <si>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</si>
  <si>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</si>
  <si>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</si>
  <si>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</si>
  <si>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</si>
  <si>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</si>
  <si>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</si>
  <si>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</si>
  <si>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</si>
  <si>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</si>
  <si>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</si>
  <si>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</si>
  <si>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</si>
  <si>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</si>
  <si>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</si>
  <si>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</si>
  <si>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</si>
  <si>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</si>
  <si>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</si>
  <si>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</si>
  <si>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</si>
  <si>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</si>
  <si>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</si>
  <si>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</si>
  <si>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</si>
  <si>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</si>
  <si>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</si>
  <si>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</si>
  <si>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</si>
  <si>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</si>
  <si>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</si>
  <si>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</si>
  <si>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</si>
  <si>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</si>
  <si>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</si>
  <si>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</si>
  <si>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</si>
  <si>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</si>
  <si>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</si>
  <si>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</si>
  <si>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</si>
  <si>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</si>
  <si>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</si>
  <si>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</si>
  <si>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</si>
  <si>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</si>
  <si>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</si>
  <si>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</si>
  <si>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</si>
  <si>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</si>
  <si>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</si>
  <si>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</si>
  <si>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</si>
  <si>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</si>
  <si>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</si>
  <si>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</si>
  <si>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</si>
  <si>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</si>
  <si>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</si>
  <si>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</si>
  <si>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</si>
  <si>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</si>
  <si>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</si>
  <si>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</si>
  <si>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</si>
  <si>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</si>
  <si>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</si>
  <si>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</si>
  <si>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</si>
  <si>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</si>
  <si>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</si>
  <si>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</si>
  <si>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</si>
  <si>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</si>
  <si>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</si>
  <si>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</si>
  <si>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</si>
  <si>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</si>
  <si>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</si>
  <si>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</si>
  <si>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</si>
  <si>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</si>
  <si>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</si>
  <si>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</si>
  <si>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</si>
  <si>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</si>
  <si>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</si>
  <si>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</si>
  <si>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</si>
  <si>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</si>
  <si>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</si>
  <si>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</si>
  <si>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</si>
  <si>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</si>
  <si>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</si>
  <si>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</si>
  <si>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</si>
  <si>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</si>
  <si>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</si>
  <si>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</si>
  <si>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</si>
  <si>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</si>
  <si>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</si>
  <si>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</si>
  <si>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</si>
  <si>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</si>
  <si>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</si>
  <si>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</si>
  <si>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</si>
  <si>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</si>
  <si>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</si>
  <si>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</si>
  <si>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</si>
  <si>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</si>
  <si>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</si>
  <si>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</si>
  <si>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</si>
  <si>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</si>
  <si>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</si>
  <si>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</si>
  <si>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</si>
  <si>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</si>
  <si>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</si>
  <si>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</si>
  <si>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</si>
  <si>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</si>
  <si>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</si>
  <si>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</si>
  <si>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</si>
  <si>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</si>
  <si>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</si>
  <si>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</si>
  <si>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</si>
  <si>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</si>
  <si>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</si>
  <si>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</si>
  <si>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</si>
  <si>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</si>
  <si>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</si>
  <si>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</si>
  <si>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</si>
  <si>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</si>
  <si>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</si>
  <si>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</si>
  <si>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</si>
  <si>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</si>
  <si>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</si>
  <si>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</si>
  <si>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</si>
  <si>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</si>
  <si>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</si>
  <si>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</si>
  <si>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</si>
  <si>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</si>
  <si>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</si>
  <si>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</si>
  <si>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</si>
  <si>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</si>
  <si>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</si>
  <si>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</si>
  <si>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</si>
  <si>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</si>
  <si>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</si>
  <si>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</si>
  <si>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</si>
  <si>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</si>
  <si>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</si>
  <si>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</si>
  <si>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</si>
  <si>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</si>
  <si>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</si>
  <si>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</si>
  <si>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</si>
  <si>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</si>
  <si>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</si>
  <si>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</si>
  <si>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</si>
  <si>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</si>
  <si>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</si>
  <si>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</si>
  <si>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</si>
  <si>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</si>
  <si>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</si>
  <si>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</si>
  <si>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</si>
  <si>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</si>
  <si>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</si>
  <si>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</si>
  <si>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</si>
  <si>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</si>
  <si>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</si>
  <si>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</si>
  <si>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</si>
  <si>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</si>
  <si>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</si>
  <si>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</si>
  <si>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</si>
  <si>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</si>
  <si>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</si>
  <si>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</si>
  <si>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</si>
  <si>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</si>
  <si>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</si>
  <si>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</si>
  <si>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</si>
  <si>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</si>
  <si>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</si>
  <si>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</si>
  <si>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</si>
  <si>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</si>
  <si>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</si>
  <si>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</si>
  <si>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</si>
  <si>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</si>
  <si>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</si>
  <si>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</si>
  <si>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</si>
  <si>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</si>
  <si>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</si>
  <si>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</si>
  <si>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</si>
  <si>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</si>
  <si>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</si>
  <si>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</si>
  <si>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</si>
  <si>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</si>
  <si>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</si>
  <si>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</si>
  <si>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</si>
  <si>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</si>
  <si>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</si>
  <si>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</si>
  <si>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</si>
  <si>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</si>
  <si>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</si>
  <si>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</si>
  <si>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</si>
  <si>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</si>
  <si>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</si>
  <si>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</si>
  <si>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</si>
  <si>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</si>
  <si>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</si>
  <si>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</si>
  <si>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</si>
  <si>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</si>
  <si>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</si>
  <si>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</si>
  <si>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</si>
  <si>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</si>
  <si>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</si>
  <si>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</si>
  <si>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</si>
  <si>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</si>
  <si>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</si>
  <si>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</si>
  <si>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</si>
  <si>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</si>
  <si>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</si>
  <si>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</si>
  <si>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</si>
  <si>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</si>
  <si>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</si>
  <si>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</si>
  <si>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</si>
  <si>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</si>
  <si>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</si>
  <si>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</si>
  <si>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</si>
  <si>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</si>
  <si>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</si>
  <si>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</si>
  <si>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</si>
  <si>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</si>
  <si>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</si>
  <si>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</si>
  <si>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</si>
  <si>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</si>
  <si>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</si>
  <si>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</si>
  <si>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</si>
  <si>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</si>
  <si>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</si>
  <si>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</si>
  <si>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</si>
  <si>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</si>
  <si>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</si>
  <si>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</si>
  <si>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</si>
  <si>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</si>
  <si>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</si>
  <si>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</si>
  <si>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</si>
  <si>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</si>
  <si>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</si>
  <si>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</si>
  <si>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</si>
  <si>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</si>
  <si>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</si>
  <si>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</si>
  <si>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</si>
  <si>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</si>
  <si>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</si>
  <si>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</si>
  <si>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</si>
  <si>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</si>
  <si>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</si>
  <si>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</si>
  <si>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</si>
  <si>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</si>
  <si>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</si>
  <si>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</si>
  <si>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</si>
  <si>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</si>
  <si>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</si>
  <si>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</si>
  <si>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</si>
  <si>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</si>
  <si>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</si>
  <si>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</si>
  <si>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</si>
  <si>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</si>
  <si>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</si>
  <si>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</si>
  <si>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</si>
  <si>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</si>
  <si>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</si>
  <si>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</si>
  <si>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</si>
  <si>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</si>
  <si>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</si>
  <si>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</si>
  <si>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</si>
  <si>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</si>
  <si>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</si>
  <si>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</si>
  <si>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</si>
  <si>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</si>
  <si>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</si>
  <si>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</si>
  <si>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</si>
  <si>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</si>
  <si>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</si>
  <si>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</si>
  <si>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</si>
  <si>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</si>
  <si>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</si>
  <si>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</si>
  <si>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</si>
  <si>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</si>
  <si>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</si>
  <si>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</si>
  <si>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</si>
  <si>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</si>
  <si>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</si>
  <si>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</si>
  <si>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</si>
  <si>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</si>
  <si>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</si>
  <si>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</si>
  <si>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</si>
  <si>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</si>
  <si>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</si>
  <si>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</si>
  <si>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</si>
  <si>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</si>
  <si>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</si>
  <si>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</si>
  <si>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</si>
  <si>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</si>
  <si>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</si>
  <si>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</si>
  <si>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</si>
  <si>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</si>
  <si>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</si>
  <si>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</si>
  <si>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</si>
  <si>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</si>
  <si>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</si>
  <si>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</si>
  <si>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</si>
  <si>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</si>
  <si>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</si>
  <si>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</si>
  <si>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</si>
  <si>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</si>
  <si>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</si>
  <si>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</si>
  <si>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</si>
  <si>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</si>
  <si>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</si>
  <si>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</si>
  <si>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</si>
  <si>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</si>
  <si>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</si>
  <si>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</si>
  <si>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</si>
  <si>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</si>
  <si>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</si>
  <si>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</si>
  <si>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</si>
  <si>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</si>
  <si>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</si>
  <si>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</si>
  <si>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</si>
  <si>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</si>
  <si>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</si>
  <si>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</si>
  <si>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</si>
  <si>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</si>
  <si>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</si>
  <si>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</si>
  <si>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</si>
  <si>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</si>
  <si>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</si>
  <si>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</si>
  <si>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</si>
  <si>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</si>
  <si>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</si>
  <si>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</si>
  <si>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</si>
  <si>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</si>
  <si>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</si>
  <si>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</si>
  <si>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</si>
  <si>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</si>
  <si>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</si>
  <si>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</si>
  <si>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</si>
  <si>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</si>
  <si>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</si>
  <si>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</si>
  <si>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</si>
  <si>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</si>
  <si>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</si>
  <si>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</si>
  <si>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</si>
  <si>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</si>
  <si>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</si>
  <si>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</si>
  <si>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</si>
  <si>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</si>
  <si>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</si>
  <si>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</si>
  <si>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</si>
  <si>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</si>
  <si>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</si>
  <si>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</si>
  <si>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</si>
  <si>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</si>
  <si>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</si>
  <si>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</si>
  <si>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</si>
  <si>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</si>
  <si>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</si>
  <si>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</si>
  <si>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</si>
  <si>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</si>
  <si>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</si>
  <si>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</si>
  <si>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</si>
  <si>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</si>
  <si>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</si>
  <si>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</si>
  <si>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</si>
  <si>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</si>
  <si>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</si>
  <si>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</si>
  <si>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</si>
  <si>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</si>
  <si>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</si>
  <si>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</si>
  <si>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</si>
  <si>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</si>
  <si>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</si>
  <si>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</si>
  <si>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</si>
  <si>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</si>
  <si>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</si>
  <si>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</si>
  <si>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</si>
  <si>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</si>
  <si>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</si>
  <si>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</si>
  <si>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</si>
  <si>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</si>
  <si>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</si>
  <si>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</si>
  <si>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</si>
  <si>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</si>
  <si>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</si>
  <si>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</si>
  <si>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</si>
  <si>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</si>
  <si>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</si>
  <si>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</si>
  <si>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</si>
  <si>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</si>
  <si>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</si>
  <si>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</si>
  <si>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</si>
  <si>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</si>
  <si>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</si>
  <si>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</si>
  <si>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</si>
  <si>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</si>
  <si>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</si>
  <si>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</si>
  <si>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</si>
  <si>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</si>
  <si>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</si>
  <si>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</si>
  <si>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</si>
  <si>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</si>
  <si>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</si>
  <si>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</si>
  <si>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</si>
  <si>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</si>
  <si>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</si>
  <si>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</si>
  <si>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</si>
  <si>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</si>
  <si>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</si>
  <si>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</si>
  <si>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</si>
  <si>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</si>
  <si>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</si>
  <si>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</si>
  <si>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</si>
  <si>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</si>
  <si>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</si>
  <si>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</si>
  <si>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</si>
  <si>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</si>
  <si>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</si>
  <si>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</si>
  <si>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</si>
  <si>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</si>
  <si>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</si>
  <si>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</si>
  <si>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</si>
  <si>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</si>
  <si>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</si>
  <si>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</si>
  <si>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</si>
  <si>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</si>
  <si>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</si>
  <si>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</si>
  <si>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</si>
  <si>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</si>
  <si>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</si>
  <si>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</si>
  <si>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</si>
  <si>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</si>
  <si>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</si>
  <si>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</si>
  <si>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</si>
  <si>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</si>
  <si>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</si>
  <si>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</si>
  <si>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</si>
  <si>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</si>
  <si>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</si>
  <si>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</si>
  <si>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</si>
  <si>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</si>
  <si>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</si>
  <si>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</si>
  <si>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</si>
  <si>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</si>
  <si>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</si>
  <si>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</si>
  <si>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</si>
  <si>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</si>
  <si>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</si>
  <si>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</si>
  <si>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</si>
  <si>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</si>
  <si>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</si>
  <si>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</si>
  <si>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</si>
  <si>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</si>
  <si>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</si>
  <si>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</si>
  <si>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</si>
  <si>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</si>
  <si>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</si>
  <si>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</si>
  <si>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</si>
  <si>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</si>
  <si>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</si>
  <si>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</si>
  <si>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</si>
  <si>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</si>
  <si>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</si>
  <si>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</si>
  <si>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</si>
  <si>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</si>
  <si>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</si>
  <si>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</si>
  <si>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</si>
  <si>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</si>
  <si>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</si>
  <si>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</si>
  <si>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</si>
  <si>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</si>
  <si>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</si>
  <si>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</si>
  <si>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</si>
  <si>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</si>
  <si>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</si>
  <si>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</si>
  <si>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</si>
  <si>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</si>
  <si>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</si>
  <si>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</si>
  <si>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</si>
  <si>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</si>
  <si>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</si>
  <si>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</si>
  <si>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</si>
  <si>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</si>
  <si>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</si>
  <si>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</si>
  <si>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</si>
  <si>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</si>
  <si>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</si>
  <si>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</si>
  <si>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</si>
  <si>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</si>
  <si>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</si>
  <si>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</si>
  <si>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</si>
  <si>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</si>
  <si>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</si>
  <si>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</si>
  <si>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</si>
  <si>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</si>
  <si>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</si>
  <si>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</si>
  <si>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</si>
  <si>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</si>
  <si>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</si>
  <si>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</si>
  <si>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</si>
  <si>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</si>
  <si>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</si>
  <si>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</si>
  <si>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</si>
  <si>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</si>
  <si>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</si>
  <si>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</si>
  <si>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</si>
  <si>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</si>
  <si>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</si>
  <si>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</si>
  <si>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</si>
  <si>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</si>
  <si>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</si>
  <si>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</si>
  <si>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</si>
  <si>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</si>
  <si>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</si>
  <si>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</si>
  <si>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</si>
  <si>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</si>
  <si>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</si>
  <si>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</si>
  <si>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</si>
  <si>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</si>
  <si>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</si>
  <si>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</si>
  <si>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</si>
  <si>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</si>
  <si>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</si>
  <si>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</si>
  <si>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</si>
  <si>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</si>
  <si>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</si>
  <si>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</si>
  <si>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</si>
  <si>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</si>
  <si>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</si>
  <si>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</si>
  <si>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</si>
  <si>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</si>
  <si>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</si>
  <si>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</si>
  <si>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</si>
  <si>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</si>
  <si>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</si>
  <si>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</si>
  <si>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</si>
  <si>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</si>
  <si>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</si>
  <si>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</si>
  <si>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</si>
  <si>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</si>
  <si>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</si>
  <si>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</si>
  <si>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</si>
  <si>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</si>
  <si>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</si>
  <si>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</si>
  <si>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</si>
  <si>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</si>
  <si>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</si>
  <si>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</si>
  <si>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</si>
  <si>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</si>
  <si>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</si>
  <si>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</si>
  <si>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</si>
  <si>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</si>
  <si>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</si>
  <si>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</si>
  <si>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</si>
  <si>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</si>
  <si>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</si>
  <si>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</si>
  <si>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</si>
  <si>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</si>
  <si>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</si>
  <si>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</si>
  <si>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</si>
  <si>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</si>
  <si>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</si>
  <si>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</si>
  <si>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</si>
  <si>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</si>
  <si>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</si>
  <si>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</si>
  <si>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</si>
  <si>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</si>
  <si>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</si>
  <si>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</si>
  <si>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</si>
  <si>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</si>
  <si>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</si>
  <si>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</si>
  <si>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</si>
  <si>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</si>
  <si>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</si>
  <si>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</si>
  <si>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</si>
  <si>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</si>
  <si>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</si>
  <si>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</si>
  <si>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</si>
  <si>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</si>
  <si>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</si>
  <si>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</si>
  <si>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</si>
  <si>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</si>
  <si>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</si>
  <si>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</si>
  <si>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</si>
  <si>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</si>
  <si>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</si>
  <si>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</si>
  <si>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</si>
  <si>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</si>
  <si>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</si>
  <si>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</si>
  <si>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</si>
  <si>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</si>
  <si>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</si>
  <si>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</si>
  <si>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</si>
  <si>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</si>
  <si>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</si>
  <si>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</si>
  <si>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</si>
  <si>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</si>
  <si>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</si>
  <si>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</si>
  <si>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</si>
  <si>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</si>
  <si>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</si>
  <si>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</si>
  <si>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</si>
  <si>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</si>
  <si>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</si>
  <si>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</si>
  <si>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</si>
  <si>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</si>
  <si>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</si>
  <si>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</si>
  <si>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</si>
  <si>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</si>
  <si>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</si>
  <si>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</si>
  <si>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</si>
  <si>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</si>
  <si>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</si>
  <si>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</si>
  <si>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</si>
  <si>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</si>
  <si>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</si>
  <si>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</si>
  <si>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</si>
  <si>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</si>
  <si>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</si>
  <si>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</si>
  <si>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</si>
  <si>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</si>
  <si>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</si>
  <si>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</si>
  <si>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</si>
  <si>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</si>
  <si>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</si>
  <si>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</si>
  <si>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</si>
  <si>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</si>
  <si>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</si>
  <si>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</si>
  <si>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</si>
  <si>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</si>
  <si>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</si>
  <si>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</si>
  <si>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</si>
  <si>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</si>
  <si>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</si>
  <si>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</si>
  <si>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</si>
  <si>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</si>
  <si>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</si>
  <si>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</si>
  <si>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</si>
  <si>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</si>
  <si>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</si>
  <si>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</si>
  <si>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</si>
  <si>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</si>
  <si>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</si>
  <si>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</si>
  <si>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</si>
  <si>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</si>
  <si>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</si>
  <si>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</si>
  <si>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</si>
  <si>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</si>
  <si>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</si>
  <si>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</si>
  <si>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</si>
  <si>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</si>
  <si>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</si>
  <si>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</si>
  <si>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</si>
  <si>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</si>
  <si>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</si>
  <si>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</si>
  <si>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</si>
  <si>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</si>
  <si>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</si>
  <si>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</si>
  <si>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</si>
  <si>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</si>
  <si>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</si>
  <si>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</si>
  <si>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</si>
  <si>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</si>
  <si>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</si>
  <si>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</si>
  <si>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</si>
  <si>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</si>
  <si>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</si>
  <si>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</si>
  <si>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</si>
  <si>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</si>
  <si>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</si>
  <si>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</si>
  <si>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</si>
  <si>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</si>
  <si>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</si>
  <si>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</si>
  <si>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</si>
  <si>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</si>
  <si>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</si>
  <si>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</si>
  <si>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</si>
  <si>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</si>
  <si>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</si>
  <si>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</si>
  <si>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</si>
  <si>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</si>
  <si>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</si>
  <si>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</si>
  <si>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</si>
  <si>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</si>
  <si>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</si>
  <si>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</si>
  <si>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</si>
  <si>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</si>
  <si>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</si>
  <si>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</si>
  <si>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</si>
  <si>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</si>
  <si>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</si>
  <si>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</si>
  <si>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</si>
  <si>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</si>
  <si>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</si>
  <si>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</si>
  <si>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</si>
  <si>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</si>
  <si>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</si>
  <si>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</si>
  <si>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</si>
  <si>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</si>
  <si>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</si>
  <si>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</si>
  <si>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</si>
  <si>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</si>
  <si>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</si>
  <si>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</si>
  <si>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</si>
  <si>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</si>
  <si>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</si>
  <si>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</si>
  <si>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</si>
  <si>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</si>
  <si>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</si>
  <si>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</si>
  <si>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</si>
  <si>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</si>
  <si>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</si>
  <si>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</si>
  <si>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</si>
  <si>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</si>
  <si>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</si>
  <si>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</si>
  <si>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</si>
  <si>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</si>
  <si>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</si>
  <si>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</si>
  <si>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</si>
  <si>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</si>
  <si>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</si>
  <si>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</si>
  <si>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</si>
  <si>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</si>
  <si>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</si>
  <si>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</si>
  <si>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</si>
  <si>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</si>
  <si>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</si>
  <si>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</si>
  <si>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</si>
  <si>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</si>
  <si>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</si>
  <si>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</si>
  <si>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</si>
  <si>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</si>
  <si>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</si>
  <si>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</si>
  <si>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</si>
  <si>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</si>
  <si>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</si>
  <si>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</si>
  <si>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</si>
  <si>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</si>
  <si>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</si>
  <si>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</si>
  <si>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</si>
  <si>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</si>
  <si>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</si>
  <si>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</si>
  <si>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</si>
  <si>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</si>
  <si>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</si>
  <si>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</si>
  <si>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</si>
  <si>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</si>
  <si>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</si>
  <si>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</si>
  <si>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</si>
  <si>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</si>
  <si>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</si>
  <si>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</si>
  <si>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</si>
  <si>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</si>
  <si>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</si>
  <si>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</si>
  <si>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</si>
  <si>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</si>
  <si>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</si>
  <si>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</si>
  <si>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</si>
  <si>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</si>
  <si>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</si>
  <si>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</si>
  <si>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</si>
  <si>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</si>
  <si>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</si>
  <si>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</si>
  <si>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</si>
  <si>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</si>
  <si>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</si>
  <si>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</si>
  <si>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</si>
  <si>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</si>
  <si>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</si>
  <si>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</si>
  <si>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</si>
  <si>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</si>
  <si>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</si>
  <si>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</si>
  <si>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</si>
  <si>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</si>
  <si>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</si>
  <si>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</si>
  <si>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</si>
  <si>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</si>
  <si>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</si>
  <si>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</si>
  <si>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</si>
  <si>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</si>
  <si>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</si>
  <si>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</si>
  <si>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</si>
  <si>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</si>
  <si>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</si>
  <si>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</si>
  <si>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</si>
  <si>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</si>
  <si>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</si>
  <si>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</si>
  <si>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</si>
  <si>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</si>
  <si>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</si>
  <si>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</si>
  <si>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</si>
  <si>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</si>
  <si>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</si>
  <si>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</si>
  <si>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</si>
  <si>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</si>
  <si>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</si>
  <si>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</si>
  <si>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</si>
  <si>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</si>
  <si>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</si>
  <si>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</si>
  <si>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</si>
  <si>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</si>
  <si>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</si>
  <si>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</si>
  <si>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</si>
  <si>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</si>
  <si>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</si>
  <si>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</si>
  <si>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</si>
  <si>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</si>
  <si>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</si>
  <si>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</si>
  <si>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</si>
  <si>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</si>
  <si>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</si>
  <si>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</si>
  <si>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</si>
  <si>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</si>
  <si>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</si>
  <si>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</si>
  <si>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</si>
  <si>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</si>
  <si>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</si>
  <si>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</si>
  <si>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</si>
  <si>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</si>
  <si>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</si>
  <si>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</si>
  <si>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</si>
  <si>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</si>
  <si>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</si>
  <si>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</si>
  <si>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</si>
  <si>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</si>
  <si>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</si>
  <si>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</si>
  <si>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</si>
  <si>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</si>
  <si>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</si>
  <si>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</si>
  <si>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</si>
  <si>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</si>
  <si>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</si>
  <si>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</si>
  <si>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</si>
  <si>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</si>
  <si>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</si>
  <si>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</si>
  <si>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</si>
  <si>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</si>
  <si>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</si>
  <si>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</si>
  <si>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</si>
  <si>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</si>
  <si>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</si>
  <si>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</si>
  <si>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</si>
  <si>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</si>
  <si>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</si>
  <si>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</si>
  <si>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</si>
  <si>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</si>
  <si>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</si>
  <si>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</si>
  <si>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</si>
  <si>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</si>
  <si>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</si>
  <si>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</si>
  <si>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</si>
  <si>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</si>
  <si>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</si>
  <si>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</si>
  <si>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</si>
  <si>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</si>
  <si>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</si>
  <si>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</si>
  <si>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</si>
  <si>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</si>
  <si>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</si>
  <si>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</si>
  <si>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</si>
  <si>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</si>
  <si>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</si>
  <si>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</si>
  <si>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</si>
  <si>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</si>
  <si>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</si>
  <si>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</si>
  <si>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</si>
  <si>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</si>
  <si>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</si>
  <si>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</si>
  <si>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</si>
  <si>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</si>
  <si>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</si>
  <si>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</si>
  <si>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</si>
  <si>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</si>
  <si>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</si>
  <si>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</si>
  <si>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</si>
  <si>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</si>
  <si>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</si>
  <si>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</si>
  <si>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</si>
  <si>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</si>
  <si>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</si>
  <si>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</si>
  <si>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</si>
  <si>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</si>
  <si>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</si>
  <si>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</si>
  <si>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</si>
  <si>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</si>
  <si>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</si>
  <si>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</si>
  <si>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</si>
  <si>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</si>
  <si>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</si>
  <si>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</si>
  <si>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</si>
  <si>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</si>
  <si>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</si>
  <si>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</si>
  <si>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</si>
  <si>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</si>
  <si>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</si>
  <si>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</si>
  <si>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</si>
  <si>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</si>
  <si>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</si>
  <si>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</si>
  <si>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</si>
  <si>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</si>
  <si>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</si>
  <si>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</si>
  <si>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</si>
  <si>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</si>
  <si>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</si>
  <si>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</si>
  <si>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</si>
  <si>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</si>
  <si>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</si>
  <si>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</si>
  <si>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</si>
  <si>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</si>
  <si>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</si>
  <si>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</si>
  <si>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</si>
  <si>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</si>
  <si>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</si>
  <si>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</si>
  <si>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</si>
  <si>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</si>
  <si>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</si>
  <si>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</si>
  <si>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</si>
  <si>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</si>
  <si>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</si>
  <si>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</si>
  <si>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</si>
  <si>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</si>
  <si>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</si>
  <si>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</si>
  <si>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</si>
  <si>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</si>
  <si>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</si>
  <si>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</si>
  <si>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</si>
  <si>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</si>
  <si>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</si>
  <si>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</si>
  <si>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</si>
  <si>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</si>
  <si>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</si>
  <si>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</si>
  <si>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</si>
  <si>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</si>
  <si>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</si>
  <si>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</si>
  <si>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</si>
  <si>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</si>
  <si>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</si>
  <si>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</si>
  <si>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</si>
  <si>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</si>
  <si>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</si>
  <si>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</si>
  <si>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</si>
  <si>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</si>
  <si>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</si>
  <si>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</si>
  <si>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</si>
  <si>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</si>
  <si>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</si>
  <si>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</si>
  <si>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</si>
  <si>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</si>
  <si>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</si>
  <si>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</si>
  <si>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</si>
  <si>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</si>
  <si>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</si>
  <si>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</si>
  <si>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</si>
  <si>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</si>
  <si>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</si>
  <si>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</si>
  <si>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</si>
  <si>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</si>
  <si>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</si>
  <si>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</si>
  <si>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</si>
  <si>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</si>
  <si>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</si>
  <si>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</si>
  <si>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</si>
  <si>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</si>
  <si>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</si>
  <si>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</si>
  <si>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</si>
  <si>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</si>
  <si>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</si>
  <si>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</si>
  <si>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</si>
  <si>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</si>
  <si>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</si>
  <si>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</si>
  <si>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</si>
  <si>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</si>
  <si>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</si>
  <si>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</si>
  <si>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</si>
  <si>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</si>
  <si>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</si>
  <si>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</si>
  <si>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</si>
  <si>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</si>
  <si>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</si>
  <si>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</si>
  <si>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</si>
  <si>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</si>
  <si>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</si>
  <si>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</si>
  <si>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</si>
  <si>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</si>
  <si>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</si>
  <si>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</si>
  <si>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</si>
  <si>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</si>
  <si>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</si>
  <si>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</si>
  <si>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</si>
  <si>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</si>
  <si>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</si>
  <si>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</si>
  <si>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</si>
  <si>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</si>
  <si>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</si>
  <si>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</si>
  <si>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</si>
  <si>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</si>
  <si>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</si>
  <si>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</si>
  <si>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</si>
  <si>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</si>
  <si>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</si>
  <si>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</si>
  <si>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</si>
  <si>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</si>
  <si>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</si>
  <si>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</si>
  <si>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</si>
  <si>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</si>
  <si>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</si>
  <si>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</si>
  <si>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</si>
  <si>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</si>
  <si>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</si>
  <si>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</si>
  <si>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</si>
  <si>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</si>
  <si>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</si>
  <si>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</si>
  <si>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</si>
  <si>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</si>
  <si>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</si>
  <si>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</si>
  <si>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</si>
  <si>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</si>
  <si>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</si>
  <si>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</si>
  <si>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</si>
  <si>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</si>
  <si>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</si>
  <si>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</si>
  <si>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</si>
  <si>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</si>
  <si>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</si>
  <si>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</si>
  <si>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</si>
  <si>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</si>
  <si>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</si>
  <si>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</si>
  <si>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</si>
  <si>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</si>
  <si>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</si>
  <si>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</si>
  <si>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</si>
  <si>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</si>
  <si>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</si>
  <si>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</si>
  <si>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</si>
  <si>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</si>
  <si>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</si>
  <si>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</si>
  <si>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</si>
  <si>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</si>
  <si>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</si>
  <si>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</si>
  <si>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</si>
  <si>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</si>
  <si>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</si>
  <si>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</si>
  <si>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</si>
  <si>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</si>
  <si>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</si>
  <si>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</si>
  <si>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</si>
  <si>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</si>
  <si>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</si>
  <si>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</si>
  <si>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</si>
  <si>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</si>
  <si>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</si>
  <si>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</si>
  <si>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</si>
  <si>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</si>
  <si>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</si>
  <si>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</si>
  <si>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</si>
  <si>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</si>
  <si>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</si>
  <si>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</si>
  <si>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</si>
  <si>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</si>
  <si>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</si>
  <si>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</si>
  <si>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</si>
  <si>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</si>
  <si>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</si>
  <si>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</si>
  <si>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</si>
  <si>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</si>
  <si>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</si>
  <si>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</si>
  <si>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</si>
  <si>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</si>
  <si>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</si>
  <si>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</si>
  <si>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</si>
  <si>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</si>
  <si>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</si>
  <si>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</si>
  <si>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</si>
  <si>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</si>
  <si>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</si>
  <si>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</si>
  <si>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</si>
  <si>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</si>
  <si>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</si>
  <si>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</si>
  <si>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</si>
  <si>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</si>
  <si>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</si>
  <si>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</si>
  <si>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</si>
  <si>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</si>
  <si>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</si>
  <si>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</si>
  <si>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</si>
  <si>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</si>
  <si>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</si>
  <si>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</si>
  <si>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</si>
  <si>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</si>
  <si>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</si>
  <si>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</si>
  <si>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</si>
  <si>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</si>
  <si>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</si>
  <si>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</si>
  <si>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</si>
  <si>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</si>
  <si>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</si>
  <si>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</si>
  <si>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</si>
  <si>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</si>
  <si>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</si>
  <si>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</si>
  <si>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</si>
  <si>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</si>
  <si>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</si>
  <si>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</si>
  <si>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</si>
  <si>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</si>
  <si>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</si>
  <si>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</si>
  <si>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</si>
  <si>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</si>
  <si>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</si>
  <si>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</si>
  <si>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</si>
  <si>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</si>
  <si>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</si>
  <si>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</si>
  <si>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</si>
  <si>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</si>
  <si>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</si>
  <si>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</si>
  <si>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</si>
  <si>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</si>
  <si>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</si>
  <si>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</si>
  <si>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</si>
  <si>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</si>
  <si>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</si>
  <si>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</si>
  <si>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</si>
  <si>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</si>
  <si>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</si>
  <si>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</si>
  <si>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</si>
  <si>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</si>
  <si>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</si>
  <si>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</si>
  <si>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</si>
  <si>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</si>
  <si>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</si>
  <si>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</si>
  <si>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</si>
  <si>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</si>
  <si>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</si>
  <si>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</si>
  <si>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</si>
  <si>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</si>
  <si>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</si>
  <si>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</si>
  <si>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</si>
  <si>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</si>
  <si>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</si>
  <si>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</si>
  <si>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</si>
  <si>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</si>
  <si>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</si>
  <si>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</si>
  <si>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</si>
  <si>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</si>
  <si>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</si>
  <si>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</si>
  <si>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</si>
  <si>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</si>
  <si>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</si>
  <si>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</si>
  <si>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</si>
  <si>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</si>
  <si>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</si>
  <si>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</si>
  <si>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</si>
  <si>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</si>
  <si>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</si>
  <si>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</si>
  <si>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</si>
  <si>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</si>
  <si>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</si>
  <si>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</si>
  <si>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</si>
  <si>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</si>
  <si>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</si>
  <si>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</si>
  <si>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</si>
  <si>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</si>
  <si>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</si>
  <si>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</si>
  <si>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</si>
  <si>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</si>
  <si>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</si>
  <si>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</si>
  <si>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</si>
  <si>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</si>
  <si>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</si>
  <si>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</si>
  <si>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</si>
  <si>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</si>
  <si>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</si>
  <si>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</si>
  <si>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</si>
  <si>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</si>
  <si>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</si>
  <si>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</si>
  <si>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</si>
  <si>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</si>
  <si>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</si>
  <si>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</si>
  <si>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</si>
  <si>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</si>
  <si>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</si>
  <si>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</si>
  <si>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</si>
  <si>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</si>
  <si>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</si>
  <si>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</si>
  <si>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</si>
  <si>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</si>
  <si>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</si>
  <si>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</si>
  <si>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</si>
  <si>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</si>
  <si>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</si>
  <si>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</si>
  <si>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</si>
  <si>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</si>
  <si>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</si>
  <si>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</si>
  <si>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</si>
  <si>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</si>
  <si>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</si>
  <si>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</si>
  <si>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</si>
  <si>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</si>
  <si>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</si>
  <si>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</si>
  <si>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</si>
  <si>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</si>
  <si>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</si>
  <si>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</si>
  <si>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</si>
  <si>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</si>
  <si>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</si>
  <si>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</si>
  <si>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</si>
  <si>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</si>
  <si>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</si>
  <si>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</si>
  <si>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</si>
  <si>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</si>
  <si>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</si>
  <si>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</si>
  <si>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</si>
  <si>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</si>
  <si>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</si>
  <si>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</si>
  <si>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</si>
  <si>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</si>
  <si>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</si>
  <si>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</si>
  <si>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</si>
  <si>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</si>
  <si>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</si>
  <si>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</si>
  <si>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</si>
  <si>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</si>
  <si>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</si>
  <si>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</si>
  <si>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</si>
  <si>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</si>
  <si>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</si>
  <si>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</si>
  <si>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</si>
  <si>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</si>
  <si>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</si>
  <si>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</si>
  <si>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</si>
  <si>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</si>
  <si>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</si>
  <si>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</si>
  <si>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</si>
  <si>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</si>
  <si>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</si>
  <si>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</si>
  <si>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</si>
  <si>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</si>
  <si>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</si>
  <si>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</si>
  <si>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</si>
  <si>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</si>
  <si>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</si>
  <si>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</si>
  <si>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</si>
  <si>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</si>
  <si>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</si>
  <si>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</si>
  <si>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</si>
  <si>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</si>
  <si>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</si>
  <si>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</si>
  <si>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</si>
  <si>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</si>
  <si>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</si>
  <si>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</si>
  <si>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</si>
  <si>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</si>
  <si>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</si>
  <si>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</si>
  <si>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</si>
  <si>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</si>
  <si>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</si>
  <si>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</si>
  <si>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</si>
  <si>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</si>
  <si>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</si>
  <si>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</si>
  <si>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</si>
  <si>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</si>
  <si>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</si>
  <si>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</si>
  <si>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</si>
  <si>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</si>
  <si>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</si>
  <si>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</si>
  <si>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</si>
  <si>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</si>
  <si>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</si>
  <si>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</si>
  <si>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</si>
  <si>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</si>
  <si>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</si>
  <si>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</si>
  <si>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</si>
  <si>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</si>
  <si>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</si>
  <si>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</si>
  <si>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</si>
  <si>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</si>
  <si>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</si>
  <si>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</si>
  <si>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</si>
  <si>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</si>
  <si>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</si>
  <si>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</si>
  <si>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</si>
  <si>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</si>
  <si>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</si>
  <si>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</si>
  <si>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</si>
  <si>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</si>
  <si>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</si>
  <si>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</si>
  <si>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</si>
  <si>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</si>
  <si>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</si>
  <si>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</si>
  <si>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</si>
  <si>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</si>
  <si>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</si>
  <si>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</si>
  <si>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</si>
  <si>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</si>
  <si>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</si>
  <si>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</si>
  <si>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</si>
  <si>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</si>
  <si>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</si>
  <si>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</si>
  <si>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</si>
  <si>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</si>
  <si>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</si>
  <si>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</si>
  <si>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</si>
  <si>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</si>
  <si>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</si>
  <si>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</si>
  <si>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</si>
  <si>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</si>
  <si>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</si>
  <si>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</si>
  <si>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</si>
  <si>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</si>
  <si>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</si>
  <si>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</si>
  <si>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</si>
  <si>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</si>
  <si>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</si>
  <si>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</si>
  <si>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</si>
  <si>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</si>
  <si>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</si>
  <si>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</si>
  <si>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</si>
  <si>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</si>
  <si>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</si>
  <si>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</si>
  <si>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</si>
  <si>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</si>
  <si>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</si>
  <si>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</si>
  <si>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</si>
  <si>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</si>
  <si>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</si>
  <si>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</si>
  <si>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</si>
  <si>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</si>
  <si>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</si>
  <si>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</si>
  <si>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</si>
  <si>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</si>
  <si>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</si>
  <si>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</si>
  <si>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</si>
  <si>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</si>
  <si>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</si>
  <si>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</si>
  <si>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</si>
  <si>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</si>
  <si>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</si>
  <si>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</si>
  <si>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</si>
  <si>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</si>
  <si>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</si>
  <si>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</si>
  <si>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</si>
  <si>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</si>
  <si>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</si>
  <si>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</si>
  <si>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</si>
  <si>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</si>
  <si>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</si>
  <si>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</si>
  <si>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</si>
  <si>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</si>
  <si>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</si>
  <si>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</si>
  <si>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</si>
  <si>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</si>
  <si>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</si>
  <si>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</si>
  <si>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</si>
  <si>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</si>
  <si>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</si>
  <si>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</si>
  <si>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</si>
  <si>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</si>
  <si>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</si>
  <si>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</si>
  <si>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</si>
  <si>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</si>
  <si>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</si>
  <si>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</si>
  <si>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</si>
  <si>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</si>
  <si>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</si>
  <si>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</si>
  <si>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</si>
  <si>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</si>
  <si>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</si>
  <si>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</si>
  <si>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</si>
  <si>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</si>
  <si>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</si>
  <si>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</si>
  <si>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</si>
  <si>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</si>
  <si>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</si>
  <si>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</si>
  <si>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</si>
  <si>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</si>
  <si>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</si>
  <si>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</si>
  <si>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</si>
  <si>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</si>
  <si>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</si>
  <si>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</si>
  <si>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</si>
  <si>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</si>
  <si>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</si>
  <si>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</si>
  <si>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</si>
  <si>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</si>
  <si>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</si>
  <si>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</si>
  <si>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</si>
  <si>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</si>
  <si>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</si>
  <si>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</si>
  <si>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</si>
  <si>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</si>
  <si>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</si>
  <si>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</si>
  <si>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</si>
  <si>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</si>
  <si>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</si>
  <si>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</si>
  <si>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</si>
  <si>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</si>
  <si>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</si>
  <si>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</si>
  <si>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</si>
  <si>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</si>
  <si>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</si>
  <si>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</si>
  <si>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</si>
  <si>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</si>
  <si>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</si>
  <si>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</si>
  <si>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</si>
  <si>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</si>
  <si>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</si>
  <si>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</si>
  <si>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</si>
  <si>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</si>
  <si>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</si>
  <si>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</si>
  <si>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</si>
  <si>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</si>
  <si>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</si>
  <si>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</si>
  <si>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</si>
  <si>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</si>
  <si>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</si>
  <si>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</si>
  <si>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</si>
  <si>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</si>
  <si>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</si>
  <si>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</si>
  <si>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</si>
  <si>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</si>
  <si>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</si>
  <si>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</si>
  <si>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</si>
  <si>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</si>
  <si>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</si>
  <si>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</si>
  <si>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</si>
  <si>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</si>
  <si>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</si>
  <si>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</si>
  <si>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</si>
  <si>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</si>
  <si>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</si>
  <si>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</si>
  <si>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</si>
  <si>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</si>
  <si>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</si>
  <si>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</si>
  <si>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</si>
  <si>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</si>
  <si>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</si>
  <si>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</si>
  <si>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</si>
  <si>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</si>
  <si>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</si>
  <si>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</si>
  <si>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</si>
  <si>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</si>
  <si>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</si>
  <si>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</si>
  <si>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</si>
  <si>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</si>
  <si>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</si>
  <si>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</si>
  <si>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</si>
  <si>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</si>
  <si>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</si>
  <si>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</si>
  <si>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</si>
  <si>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</si>
  <si>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</si>
  <si>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</si>
  <si>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</si>
  <si>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</si>
  <si>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</si>
  <si>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</si>
  <si>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</si>
  <si>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</si>
  <si>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</si>
  <si>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</si>
  <si>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</si>
  <si>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</si>
  <si>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</si>
  <si>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</si>
  <si>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</si>
  <si>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</si>
  <si>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</si>
  <si>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</si>
  <si>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</si>
  <si>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</si>
  <si>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</si>
  <si>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</si>
  <si>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</si>
  <si>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</si>
  <si>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</si>
  <si>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</si>
  <si>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</si>
  <si>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</si>
  <si>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</si>
  <si>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</si>
  <si>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</si>
  <si>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</si>
  <si>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</si>
  <si>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</si>
  <si>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</si>
  <si>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</si>
  <si>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</si>
  <si>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</si>
  <si>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</si>
  <si>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</si>
  <si>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</si>
  <si>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</si>
  <si>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</si>
  <si>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</si>
  <si>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</si>
  <si>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</si>
  <si>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</si>
  <si>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</si>
  <si>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</si>
  <si>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</si>
  <si>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</si>
  <si>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</si>
  <si>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</si>
  <si>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</si>
  <si>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</si>
  <si>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</si>
  <si>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</si>
  <si>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</si>
  <si>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</si>
  <si>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</si>
  <si>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</si>
  <si>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</si>
  <si>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</si>
  <si>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</si>
  <si>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</si>
  <si>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</si>
  <si>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</si>
  <si>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</si>
  <si>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</si>
  <si>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</si>
  <si>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</si>
  <si>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</si>
  <si>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</si>
  <si>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</si>
  <si>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</si>
  <si>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</si>
  <si>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</si>
  <si>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</si>
  <si>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</si>
  <si>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</si>
  <si>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</si>
  <si>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</si>
  <si>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</si>
  <si>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</si>
  <si>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</si>
  <si>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</si>
  <si>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</si>
  <si>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</si>
  <si>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</si>
  <si>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</si>
  <si>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</si>
  <si>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</si>
  <si>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</si>
  <si>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</si>
  <si>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</si>
  <si>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</si>
  <si>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</si>
  <si>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</si>
  <si>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</si>
  <si>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</si>
  <si>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</si>
  <si>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</si>
  <si>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</si>
  <si>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</si>
  <si>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</si>
  <si>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</si>
  <si>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</si>
  <si>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</si>
  <si>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</si>
  <si>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</si>
  <si>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</si>
  <si>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</si>
  <si>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</si>
  <si>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</si>
  <si>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</si>
  <si>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</si>
  <si>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</si>
  <si>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</si>
  <si>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</si>
  <si>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</si>
  <si>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</si>
  <si>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</si>
  <si>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</si>
  <si>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</si>
  <si>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</si>
  <si>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</si>
  <si>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</si>
  <si>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</si>
  <si>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</si>
  <si>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</si>
  <si>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</si>
  <si>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</si>
  <si>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</si>
  <si>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</si>
  <si>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</si>
  <si>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</si>
  <si>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</si>
  <si>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</si>
  <si>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</si>
  <si>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</si>
  <si>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</si>
  <si>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</si>
  <si>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</si>
  <si>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</si>
  <si>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</si>
  <si>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</si>
  <si>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</si>
  <si>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</si>
  <si>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</si>
  <si>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</si>
  <si>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</si>
  <si>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</si>
  <si>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</si>
  <si>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</si>
  <si>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</si>
  <si>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</si>
  <si>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</si>
  <si>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</si>
  <si>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</si>
  <si>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</si>
  <si>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</si>
  <si>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</si>
  <si>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</si>
  <si>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</si>
  <si>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</si>
  <si>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</si>
  <si>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</si>
  <si>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</si>
  <si>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</si>
  <si>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</si>
  <si>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</si>
  <si>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</si>
  <si>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</si>
  <si>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</si>
  <si>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</si>
  <si>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</si>
  <si>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</si>
  <si>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</si>
  <si>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</si>
  <si>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</si>
  <si>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</si>
  <si>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</si>
  <si>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</si>
  <si>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</si>
  <si>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</si>
  <si>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</si>
  <si>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</si>
  <si>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</si>
  <si>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</si>
  <si>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</si>
  <si>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</si>
  <si>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</si>
  <si>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</si>
  <si>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</si>
  <si>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</si>
  <si>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</si>
  <si>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</si>
  <si>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</si>
  <si>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</si>
  <si>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</si>
  <si>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</si>
  <si>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</si>
  <si>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</si>
  <si>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</si>
  <si>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</si>
  <si>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</si>
  <si>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</si>
  <si>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</si>
  <si>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</si>
  <si>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</si>
  <si>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</si>
  <si>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</si>
  <si>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</si>
  <si>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</si>
  <si>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</si>
  <si>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</si>
  <si>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</si>
  <si>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</si>
  <si>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</si>
  <si>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</si>
  <si>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</si>
  <si>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</si>
  <si>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</si>
  <si>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</si>
  <si>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</si>
  <si>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</si>
  <si>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</si>
  <si>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</si>
  <si>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</si>
  <si>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</si>
  <si>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</si>
  <si>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</si>
  <si>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</si>
  <si>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</si>
  <si>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</si>
  <si>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</si>
  <si>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</si>
  <si>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</si>
  <si>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</si>
  <si>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</si>
  <si>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</si>
  <si>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</si>
  <si>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</si>
  <si>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</si>
  <si>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</si>
  <si>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</si>
  <si>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</si>
  <si>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</si>
  <si>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</si>
  <si>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</si>
  <si>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</si>
  <si>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</si>
  <si>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</si>
  <si>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</si>
  <si>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</si>
  <si>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</si>
  <si>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</si>
  <si>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</si>
  <si>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</si>
  <si>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</si>
  <si>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</si>
  <si>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</si>
  <si>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</si>
  <si>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</si>
  <si>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</si>
  <si>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</si>
  <si>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</si>
  <si>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</si>
  <si>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</si>
  <si>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</si>
  <si>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</si>
  <si>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</si>
  <si>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</si>
  <si>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</si>
  <si>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</si>
  <si>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</si>
  <si>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</si>
  <si>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</si>
  <si>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</si>
  <si>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</si>
  <si>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</si>
  <si>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</si>
  <si>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</si>
  <si>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</si>
  <si>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</si>
  <si>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</si>
  <si>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</si>
  <si>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</si>
  <si>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</si>
  <si>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</si>
  <si>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</si>
  <si>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</si>
  <si>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</si>
  <si>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</si>
  <si>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</si>
  <si>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</si>
  <si>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</si>
  <si>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</si>
  <si>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</si>
  <si>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</si>
  <si>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</si>
  <si>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</si>
  <si>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</si>
  <si>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</si>
  <si>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</si>
  <si>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</si>
  <si>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</si>
  <si>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</si>
  <si>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</si>
  <si>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</si>
  <si>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</si>
  <si>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</si>
  <si>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</si>
  <si>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</si>
  <si>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</si>
  <si>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</si>
  <si>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</si>
  <si>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</si>
  <si>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</si>
  <si>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</si>
  <si>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</si>
  <si>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</si>
  <si>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</si>
  <si>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</si>
  <si>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</si>
  <si>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</si>
  <si>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</si>
  <si>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</si>
  <si>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</si>
  <si>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</si>
  <si>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</si>
  <si>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</si>
  <si>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</si>
  <si>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</si>
  <si>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</si>
  <si>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</si>
  <si>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</si>
  <si>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</si>
  <si>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</si>
  <si>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</si>
  <si>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</si>
  <si>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</si>
  <si>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</si>
  <si>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</si>
  <si>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</si>
  <si>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</si>
  <si>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</si>
  <si>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</si>
  <si>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</si>
  <si>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</si>
  <si>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</si>
  <si>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</si>
  <si>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</si>
  <si>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</si>
  <si>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</si>
  <si>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</si>
  <si>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</si>
  <si>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</si>
  <si>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</si>
  <si>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</si>
  <si>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</si>
  <si>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</si>
  <si>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</si>
  <si>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</si>
  <si>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</si>
  <si>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</si>
  <si>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</si>
  <si>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</si>
  <si>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</si>
  <si>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</si>
  <si>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</si>
  <si>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</si>
  <si>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</si>
  <si>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</si>
  <si>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</si>
  <si>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</si>
  <si>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</si>
  <si>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</si>
  <si>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</si>
  <si>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</si>
  <si>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</si>
  <si>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</si>
  <si>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</si>
  <si>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</si>
  <si>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</si>
  <si>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</si>
  <si>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</si>
  <si>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</si>
  <si>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</si>
  <si>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</si>
  <si>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</si>
  <si>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</si>
  <si>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</si>
  <si>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</si>
  <si>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</si>
  <si>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</si>
  <si>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</si>
  <si>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</si>
  <si>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</si>
  <si>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</si>
  <si>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</si>
  <si>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</si>
  <si>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</si>
  <si>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</si>
  <si>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</si>
  <si>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</si>
  <si>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</si>
  <si>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</si>
  <si>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</si>
  <si>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</si>
  <si>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</si>
  <si>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</si>
  <si>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</si>
  <si>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</si>
  <si>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</si>
  <si>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</si>
  <si>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</si>
  <si>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</si>
  <si>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</si>
  <si>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</si>
  <si>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</si>
  <si>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</si>
  <si>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</si>
  <si>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</si>
  <si>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</si>
  <si>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</si>
  <si>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</si>
  <si>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</si>
  <si>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</si>
  <si>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</si>
  <si>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</si>
  <si>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</si>
  <si>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</si>
  <si>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</si>
  <si>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</si>
  <si>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</si>
  <si>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</si>
  <si>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</si>
  <si>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</si>
  <si>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</si>
  <si>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</si>
  <si>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</si>
  <si>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</si>
  <si>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</si>
  <si>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</si>
  <si>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</si>
  <si>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</si>
  <si>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</si>
  <si>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</si>
  <si>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</si>
  <si>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</si>
  <si>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</si>
  <si>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</si>
  <si>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</si>
  <si>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</si>
  <si>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</si>
  <si>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</si>
  <si>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</si>
  <si>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</si>
  <si>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</si>
  <si>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</si>
  <si>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</si>
  <si>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</si>
  <si>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</si>
  <si>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</si>
  <si>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</si>
  <si>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</si>
  <si>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</si>
  <si>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</si>
  <si>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</si>
  <si>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</si>
  <si>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</si>
  <si>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</si>
  <si>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</si>
  <si>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</si>
  <si>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</si>
  <si>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</si>
  <si>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</si>
  <si>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</si>
  <si>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</si>
  <si>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</si>
  <si>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</si>
  <si>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</si>
  <si>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</si>
  <si>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</si>
  <si>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</si>
  <si>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</si>
  <si>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</si>
  <si>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</si>
  <si>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</si>
  <si>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</si>
  <si>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</si>
  <si>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</si>
  <si>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</si>
  <si>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</si>
  <si>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</si>
  <si>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</si>
  <si>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</si>
  <si>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</si>
  <si>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</si>
  <si>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</si>
  <si>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</si>
  <si>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</si>
  <si>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</si>
  <si>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</si>
  <si>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</si>
  <si>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</si>
  <si>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</si>
  <si>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</si>
  <si>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</si>
  <si>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</si>
  <si>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</si>
  <si>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</si>
  <si>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</si>
  <si>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</si>
  <si>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</si>
  <si>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</si>
  <si>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</si>
  <si>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</si>
  <si>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</si>
  <si>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</si>
  <si>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</si>
  <si>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</si>
  <si>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</si>
  <si>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</si>
  <si>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</si>
  <si>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</si>
  <si>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</si>
  <si>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</si>
  <si>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</si>
  <si>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</si>
  <si>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</si>
  <si>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</si>
  <si>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</si>
  <si>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</si>
  <si>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</si>
  <si>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</si>
  <si>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</si>
  <si>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</si>
  <si>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</si>
  <si>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</si>
  <si>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</si>
  <si>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</si>
  <si>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</si>
  <si>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</si>
  <si>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</si>
  <si>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</si>
  <si>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</si>
  <si>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</si>
  <si>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</si>
  <si>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</si>
  <si>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</si>
  <si>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</si>
  <si>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</si>
  <si>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</si>
  <si>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</si>
  <si>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</si>
  <si>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</si>
  <si>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</si>
  <si>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</si>
  <si>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</si>
  <si>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</si>
  <si>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</si>
  <si>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</si>
  <si>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</si>
  <si>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</si>
  <si>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</si>
  <si>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</si>
  <si>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</si>
  <si>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</si>
  <si>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</si>
  <si>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</si>
  <si>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</si>
  <si>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</si>
  <si>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</si>
  <si>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</si>
  <si>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</si>
  <si>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</si>
  <si>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</si>
  <si>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</si>
  <si>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</si>
  <si>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</si>
  <si>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</si>
  <si>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</si>
  <si>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</si>
  <si>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</si>
  <si>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</si>
  <si>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</si>
  <si>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</si>
  <si>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</si>
  <si>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</si>
  <si>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</si>
  <si>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</si>
  <si>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</si>
  <si>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</si>
  <si>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</si>
  <si>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</si>
  <si>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</si>
  <si>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</si>
  <si>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</si>
  <si>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</si>
  <si>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</si>
  <si>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</si>
  <si>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</si>
  <si>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</si>
  <si>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</si>
  <si>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</si>
  <si>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</si>
  <si>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</si>
  <si>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</si>
  <si>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</si>
  <si>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</si>
  <si>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</si>
  <si>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</si>
  <si>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</si>
  <si>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</si>
  <si>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</si>
  <si>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</si>
  <si>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</si>
  <si>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</si>
  <si>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</si>
  <si>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</si>
  <si>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</si>
  <si>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</si>
  <si>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</si>
  <si>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</si>
  <si>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</si>
  <si>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</si>
  <si>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</si>
  <si>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</si>
  <si>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</si>
  <si>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</si>
  <si>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</si>
  <si>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</si>
  <si>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</si>
  <si>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</si>
  <si>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</si>
  <si>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</si>
  <si>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</si>
  <si>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</si>
  <si>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</si>
  <si>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</si>
  <si>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</si>
  <si>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</si>
  <si>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</si>
  <si>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</si>
  <si>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</si>
  <si>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</si>
  <si>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</si>
  <si>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</si>
  <si>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</si>
  <si>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</si>
  <si>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</si>
  <si>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</si>
  <si>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</si>
  <si>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</si>
  <si>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</si>
  <si>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</si>
  <si>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</si>
  <si>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</si>
  <si>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</si>
  <si>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</si>
  <si>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</si>
  <si>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</si>
  <si>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</si>
  <si>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</si>
  <si>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</si>
  <si>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</si>
  <si>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</si>
  <si>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</si>
  <si>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</si>
  <si>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</si>
  <si>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</si>
  <si>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</si>
  <si>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</si>
  <si>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</si>
  <si>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</si>
  <si>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</si>
  <si>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</si>
  <si>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</si>
  <si>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</si>
  <si>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</si>
  <si>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</si>
  <si>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</si>
  <si>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</si>
  <si>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</si>
  <si>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</si>
  <si>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</si>
  <si>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</si>
  <si>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</si>
  <si>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</si>
  <si>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</si>
  <si>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</si>
  <si>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</si>
  <si>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</si>
  <si>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</si>
  <si>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</si>
  <si>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</si>
  <si>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</si>
  <si>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</si>
  <si>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</si>
  <si>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</si>
  <si>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</si>
  <si>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</si>
  <si>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</si>
  <si>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</si>
  <si>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</si>
  <si>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</si>
  <si>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</si>
  <si>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</si>
  <si>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</si>
  <si>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</si>
  <si>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</si>
  <si>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</si>
  <si>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</si>
  <si>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</si>
  <si>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</si>
  <si>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</si>
  <si>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</si>
  <si>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</si>
  <si>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</si>
  <si>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</si>
  <si>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</si>
  <si>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</si>
  <si>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</si>
  <si>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</si>
  <si>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</si>
  <si>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</si>
  <si>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</si>
  <si>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</si>
  <si>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</si>
  <si>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</si>
  <si>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</si>
  <si>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</si>
  <si>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</si>
  <si>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</si>
  <si>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</si>
  <si>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</si>
  <si>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</si>
  <si>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</si>
  <si>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</si>
  <si>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</si>
  <si>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</si>
  <si>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</si>
  <si>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</si>
  <si>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</si>
  <si>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</si>
  <si>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</si>
  <si>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</si>
  <si>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</si>
  <si>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</si>
  <si>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</si>
  <si>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</si>
  <si>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</si>
  <si>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</si>
  <si>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</si>
  <si>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</si>
  <si>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</si>
  <si>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</si>
  <si>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</si>
  <si>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</si>
  <si>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</si>
  <si>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</si>
  <si>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</si>
  <si>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</si>
  <si>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</si>
  <si>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</si>
  <si>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</si>
  <si>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</si>
  <si>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</si>
  <si>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</si>
  <si>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</si>
  <si>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</si>
  <si>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</si>
  <si>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</si>
  <si>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</si>
  <si>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</si>
  <si>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</si>
  <si>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</si>
  <si>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</si>
  <si>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</si>
  <si>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</si>
  <si>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</si>
  <si>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</si>
  <si>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</si>
  <si>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</si>
  <si>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</si>
  <si>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</si>
  <si>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</si>
  <si>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</si>
  <si>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</si>
  <si>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</si>
  <si>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</si>
  <si>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</si>
  <si>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</si>
  <si>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</si>
  <si>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</si>
  <si>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</si>
  <si>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</si>
  <si>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</si>
  <si>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</si>
  <si>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</si>
  <si>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</si>
  <si>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</si>
  <si>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</si>
  <si>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</si>
  <si>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</si>
  <si>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</si>
  <si>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</si>
  <si>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</si>
  <si>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</si>
  <si>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</si>
  <si>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</si>
  <si>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</si>
  <si>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</si>
  <si>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</si>
  <si>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</si>
  <si>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</si>
  <si>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</si>
  <si>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</si>
  <si>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</si>
  <si>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</si>
  <si>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</si>
  <si>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</si>
  <si>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</si>
  <si>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</si>
  <si>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</si>
  <si>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</si>
  <si>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</si>
  <si>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</si>
  <si>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</si>
  <si>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</si>
  <si>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</si>
  <si>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</si>
  <si>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</si>
  <si>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</si>
  <si>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</si>
  <si>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</si>
  <si>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</si>
  <si>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</si>
  <si>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</si>
  <si>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</si>
  <si>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</si>
  <si>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</si>
  <si>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</si>
  <si>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</si>
  <si>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</si>
  <si>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</si>
  <si>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</si>
  <si>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</si>
  <si>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</si>
  <si>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</si>
  <si>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</si>
  <si>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</si>
  <si>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</si>
  <si>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</si>
  <si>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</si>
  <si>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</si>
  <si>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</si>
  <si>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</si>
  <si>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</si>
  <si>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</si>
  <si>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</si>
  <si>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</si>
  <si>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</si>
  <si>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</si>
  <si>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</si>
  <si>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</si>
  <si>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</si>
  <si>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</si>
  <si>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</si>
  <si>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</si>
  <si>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</si>
  <si>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</si>
  <si>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</si>
  <si>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</si>
  <si>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</si>
  <si>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</si>
  <si>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</si>
  <si>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</si>
  <si>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</si>
  <si>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</si>
  <si>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</si>
  <si>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</si>
  <si>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</si>
  <si>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</si>
  <si>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</si>
  <si>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</si>
  <si>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</si>
  <si>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</si>
  <si>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</si>
  <si>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</si>
  <si>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</si>
  <si>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</si>
  <si>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</si>
  <si>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</si>
  <si>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</si>
  <si>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</si>
  <si>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</si>
  <si>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</si>
  <si>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</si>
  <si>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</si>
  <si>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</si>
  <si>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</si>
  <si>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</si>
  <si>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</si>
  <si>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</si>
  <si>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</si>
  <si>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</si>
  <si>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</si>
  <si>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</si>
  <si>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</si>
  <si>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</si>
  <si>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</si>
  <si>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</si>
  <si>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</si>
  <si>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</si>
  <si>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</si>
  <si>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</si>
  <si>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</si>
  <si>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</si>
  <si>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</si>
  <si>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</si>
  <si>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</si>
  <si>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</si>
  <si>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</si>
  <si>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</si>
  <si>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</si>
  <si>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</si>
  <si>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</si>
  <si>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</si>
  <si>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</si>
  <si>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</si>
  <si>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</si>
  <si>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</si>
  <si>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</si>
  <si>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</si>
  <si>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</si>
  <si>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</si>
  <si>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</si>
  <si>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</si>
  <si>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</si>
  <si>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</si>
  <si>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</si>
  <si>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</si>
  <si>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</si>
  <si>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</si>
  <si>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</si>
  <si>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</si>
  <si>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</si>
  <si>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</si>
  <si>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</si>
  <si>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</si>
  <si>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</si>
  <si>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</si>
  <si>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</si>
  <si>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</si>
  <si>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</si>
  <si>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</si>
  <si>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</si>
  <si>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</si>
  <si>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</si>
  <si>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</si>
  <si>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</si>
  <si>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</si>
  <si>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</si>
  <si>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</si>
  <si>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</si>
  <si>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</si>
  <si>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</si>
  <si>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</si>
  <si>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</si>
  <si>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</si>
  <si>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</si>
  <si>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</si>
  <si>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</si>
  <si>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</si>
  <si>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</si>
  <si>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</si>
  <si>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</si>
  <si>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</si>
  <si>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</si>
  <si>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</si>
  <si>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</si>
  <si>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</si>
  <si>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</si>
  <si>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</si>
  <si>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</si>
  <si>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</si>
  <si>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</si>
  <si>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</si>
  <si>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</si>
  <si>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</si>
  <si>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</si>
  <si>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</si>
  <si>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</si>
  <si>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</si>
  <si>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</si>
  <si>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</si>
  <si>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</si>
  <si>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</si>
  <si>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</si>
  <si>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</si>
  <si>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</si>
  <si>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</si>
  <si>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</si>
  <si>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</si>
  <si>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</si>
  <si>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</si>
  <si>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</si>
  <si>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</si>
  <si>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</si>
  <si>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</si>
  <si>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</si>
  <si>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</si>
  <si>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</si>
  <si>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</si>
  <si>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</si>
  <si>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</si>
  <si>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</si>
  <si>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</si>
  <si>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</si>
  <si>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</si>
  <si>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</si>
  <si>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</si>
  <si>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</si>
  <si>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</si>
  <si>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</si>
  <si>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</si>
  <si>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</si>
  <si>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</si>
  <si>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</si>
  <si>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</si>
  <si>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</si>
  <si>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</si>
  <si>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</si>
  <si>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</si>
  <si>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</si>
  <si>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</si>
  <si>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</si>
  <si>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</si>
  <si>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</si>
  <si>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</si>
  <si>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</si>
  <si>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</si>
  <si>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</si>
  <si>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</si>
  <si>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</si>
  <si>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</si>
  <si>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</si>
  <si>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</si>
  <si>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</si>
  <si>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</si>
  <si>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</si>
  <si>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</si>
  <si>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</si>
  <si>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</si>
  <si>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</si>
  <si>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</si>
  <si>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</si>
  <si>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</si>
  <si>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</si>
  <si>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</si>
  <si>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</si>
  <si>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</si>
  <si>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</si>
  <si>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</si>
  <si>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</si>
  <si>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</si>
  <si>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</si>
  <si>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</si>
  <si>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</si>
  <si>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</si>
  <si>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</si>
  <si>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</si>
  <si>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</si>
  <si>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</si>
  <si>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</si>
  <si>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</si>
  <si>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</si>
  <si>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</si>
  <si>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</si>
  <si>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</si>
  <si>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</si>
  <si>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</si>
  <si>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</si>
  <si>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</si>
  <si>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</si>
  <si>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</si>
  <si>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</si>
  <si>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</si>
  <si>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</si>
  <si>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</si>
  <si>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</si>
  <si>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</si>
  <si>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</si>
  <si>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</si>
  <si>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</si>
  <si>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</si>
  <si>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</si>
  <si>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</si>
  <si>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</si>
  <si>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</si>
  <si>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</si>
  <si>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</si>
  <si>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</si>
  <si>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</si>
  <si>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</si>
  <si>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</si>
  <si>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</si>
  <si>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</si>
  <si>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</si>
  <si>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</si>
  <si>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</si>
  <si>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</si>
  <si>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</si>
  <si>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</si>
  <si>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</si>
  <si>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</si>
  <si>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</si>
  <si>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</si>
  <si>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</si>
  <si>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</si>
  <si>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</si>
  <si>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</si>
  <si>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</si>
  <si>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</si>
  <si>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</si>
  <si>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</si>
  <si>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</si>
  <si>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</si>
  <si>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</si>
  <si>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</si>
  <si>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</si>
  <si>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</si>
  <si>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</si>
  <si>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</si>
  <si>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</si>
  <si>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</si>
  <si>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</si>
  <si>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</si>
  <si>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</si>
  <si>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</si>
  <si>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</si>
  <si>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</si>
  <si>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</si>
  <si>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</si>
  <si>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</si>
  <si>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</si>
  <si>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</si>
  <si>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</si>
  <si>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</si>
  <si>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</si>
  <si>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</si>
  <si>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</si>
  <si>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</si>
  <si>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</si>
  <si>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</si>
  <si>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</si>
  <si>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</si>
  <si>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</si>
  <si>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</si>
  <si>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</si>
  <si>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</si>
  <si>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</si>
  <si>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</si>
  <si>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</si>
  <si>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</si>
  <si>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</si>
  <si>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</si>
  <si>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</si>
  <si>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</si>
  <si>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</si>
  <si>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</si>
  <si>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</si>
  <si>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</si>
  <si>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</si>
  <si>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</si>
  <si>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</si>
  <si>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</si>
  <si>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</si>
  <si>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</si>
  <si>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</si>
  <si>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</si>
  <si>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</si>
  <si>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</si>
  <si>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</si>
  <si>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</si>
  <si>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</si>
  <si>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</si>
  <si>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</si>
  <si>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</si>
  <si>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</si>
  <si>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</si>
  <si>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</si>
  <si>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</si>
  <si>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</si>
  <si>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</si>
  <si>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</si>
  <si>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</si>
  <si>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</si>
  <si>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</si>
  <si>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</si>
  <si>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</si>
  <si>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</si>
  <si>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</si>
  <si>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</si>
  <si>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</si>
  <si>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</si>
  <si>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</si>
  <si>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</si>
  <si>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</si>
  <si>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</si>
  <si>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</si>
  <si>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</si>
  <si>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</si>
  <si>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</si>
  <si>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</si>
  <si>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</si>
  <si>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</si>
  <si>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</si>
  <si>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</si>
  <si>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</si>
  <si>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</si>
  <si>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</si>
  <si>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</si>
  <si>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</si>
  <si>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</si>
  <si>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</si>
  <si>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</si>
  <si>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</si>
  <si>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</si>
  <si>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</si>
  <si>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</si>
  <si>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</si>
  <si>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</si>
  <si>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</si>
  <si>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</si>
  <si>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</si>
  <si>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</si>
  <si>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</si>
  <si>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</si>
  <si>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</si>
  <si>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</si>
  <si>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</si>
  <si>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</si>
  <si>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</si>
  <si>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</si>
  <si>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</si>
  <si>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</si>
  <si>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</si>
  <si>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</si>
  <si>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</si>
  <si>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</si>
  <si>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</si>
  <si>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</si>
  <si>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</si>
  <si>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</si>
  <si>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</si>
  <si>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</si>
  <si>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</si>
  <si>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</si>
  <si>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</si>
  <si>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</si>
  <si>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</si>
  <si>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</si>
  <si>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</si>
  <si>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</si>
  <si>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</si>
  <si>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</si>
  <si>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</si>
  <si>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</si>
  <si>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</si>
  <si>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</si>
  <si>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</si>
  <si>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</si>
  <si>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</si>
  <si>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</si>
  <si>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</si>
  <si>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</si>
  <si>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</si>
  <si>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</si>
  <si>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</si>
  <si>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</si>
  <si>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</si>
  <si>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</si>
  <si>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</si>
  <si>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</si>
  <si>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</si>
  <si>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</si>
  <si>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</si>
  <si>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</si>
  <si>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</si>
  <si>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</si>
  <si>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</si>
  <si>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</si>
  <si>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</si>
  <si>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</si>
  <si>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</si>
  <si>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</si>
  <si>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</si>
  <si>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</si>
  <si>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</si>
  <si>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</si>
  <si>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</si>
  <si>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</si>
  <si>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</si>
  <si>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</si>
  <si>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</si>
  <si>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</si>
  <si>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</si>
  <si>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</si>
  <si>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</si>
  <si>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</si>
  <si>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</si>
  <si>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</si>
  <si>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</si>
  <si>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</si>
  <si>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</si>
  <si>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</si>
  <si>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</si>
  <si>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</si>
  <si>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</si>
  <si>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</si>
  <si>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</si>
  <si>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</si>
  <si>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</si>
  <si>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</si>
  <si>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</si>
  <si>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</si>
  <si>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</si>
  <si>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</si>
  <si>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</si>
  <si>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</si>
  <si>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</si>
  <si>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</si>
  <si>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</si>
  <si>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</si>
  <si>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</si>
  <si>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</si>
  <si>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</si>
  <si>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</si>
  <si>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</si>
  <si>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</si>
  <si>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</si>
  <si>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</si>
  <si>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</si>
  <si>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</si>
  <si>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</si>
  <si>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</si>
  <si>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</si>
  <si>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</si>
  <si>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</si>
  <si>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</si>
  <si>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</si>
  <si>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</si>
  <si>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</si>
  <si>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</si>
  <si>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</si>
  <si>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</si>
  <si>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</si>
  <si>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</si>
  <si>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</si>
  <si>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</si>
  <si>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</si>
  <si>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</si>
  <si>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</si>
  <si>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</si>
  <si>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</si>
  <si>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</si>
  <si>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</si>
  <si>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</si>
  <si>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</si>
  <si>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</si>
  <si>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</si>
  <si>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</si>
  <si>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</si>
  <si>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</si>
  <si>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</si>
  <si>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</si>
  <si>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</si>
  <si>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</si>
  <si>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</si>
  <si>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</si>
  <si>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</si>
  <si>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</si>
  <si>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</si>
  <si>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</si>
  <si>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</si>
  <si>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</si>
  <si>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</si>
  <si>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</si>
  <si>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</si>
  <si>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</si>
  <si>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</si>
  <si>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</si>
  <si>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</si>
  <si>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</si>
  <si>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</si>
  <si>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</si>
  <si>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</si>
  <si>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</si>
  <si>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</si>
  <si>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</si>
  <si>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</si>
  <si>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</si>
  <si>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</si>
  <si>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</si>
  <si>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</si>
  <si>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</si>
  <si>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</si>
  <si>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</si>
  <si>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</si>
  <si>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</si>
  <si>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</si>
  <si>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</si>
  <si>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</si>
  <si>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</si>
  <si>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</si>
  <si>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</si>
  <si>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</si>
  <si>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</si>
  <si>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</si>
  <si>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</si>
  <si>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</si>
  <si>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</si>
  <si>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</si>
  <si>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</si>
  <si>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</si>
  <si>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</si>
  <si>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</si>
  <si>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spaces</t>
  </si>
  <si>
    <t>plays</t>
  </si>
  <si>
    <t>musical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</si>
  <si>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</si>
  <si>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</si>
  <si>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</si>
  <si>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</si>
  <si>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</si>
  <si>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</si>
  <si>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</si>
  <si>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</si>
  <si>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</si>
  <si>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</si>
  <si>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</si>
  <si>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</si>
  <si>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</si>
  <si>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</si>
  <si>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</si>
  <si>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</si>
  <si>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</si>
  <si>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</si>
  <si>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</si>
  <si>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</si>
  <si>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</si>
  <si>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</si>
  <si>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</si>
  <si>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</si>
  <si>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</si>
  <si>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</si>
  <si>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</si>
  <si>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</si>
  <si>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</si>
  <si>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</si>
  <si>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</si>
  <si>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</si>
  <si>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</si>
  <si>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</si>
  <si>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</si>
  <si>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</si>
  <si>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</si>
  <si>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</si>
  <si>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</si>
  <si>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</si>
  <si>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</si>
  <si>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</si>
  <si>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</si>
  <si>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</si>
  <si>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</si>
  <si>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</si>
  <si>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</si>
  <si>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Subcategory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</si>
  <si>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</si>
  <si>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</si>
  <si>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</si>
  <si>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</si>
  <si>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</si>
  <si>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</si>
  <si>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</si>
  <si>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</si>
  <si>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</si>
  <si>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</si>
  <si>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</si>
  <si>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</si>
  <si>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</si>
  <si>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</si>
  <si>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</si>
  <si>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</si>
  <si>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</si>
  <si>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</si>
  <si>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</si>
  <si>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</si>
  <si>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</si>
  <si>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</si>
  <si>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</si>
  <si>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</si>
  <si>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</si>
  <si>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THEATRE</t>
  </si>
  <si>
    <t>Plays</t>
  </si>
  <si>
    <t>Musical</t>
  </si>
  <si>
    <t>Spaces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</si>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</sst>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5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2" fontId="0" fillId="0" borderId="0" xfId="0" applyNumberFormat="1"/>
    <xf numFmtId="0" fontId="1" fillId="0" borderId="0" xfId="0" applyFont="1"/>
    <xf numFmtId="165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20"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fgColor auto="1"/>
          <bgColor rgb="FFF42D0C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fgColor auto="1"/>
          <bgColor rgb="FFF42D0C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fgColor auto="1"/>
          <bgColor rgb="FFF42D0C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fgColor auto="1"/>
          <bgColor rgb="FFF42D0C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fgColor auto="1"/>
          <bgColor rgb="FFF42D0C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42D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Based on Launc!PivotTable1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30457899284328588"/>
          <c:y val="3.45756780402449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Based on Launc'!$B$4:$B$5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Launc'!$B$6:$B$18</c:f>
              <c:numCache>
                <c:formatCode>General</c:formatCode>
                <c:ptCount val="12"/>
                <c:pt idx="0">
                  <c:v>62</c:v>
                </c:pt>
                <c:pt idx="1">
                  <c:v>71</c:v>
                </c:pt>
                <c:pt idx="2">
                  <c:v>53</c:v>
                </c:pt>
                <c:pt idx="3">
                  <c:v>72</c:v>
                </c:pt>
                <c:pt idx="4">
                  <c:v>111</c:v>
                </c:pt>
                <c:pt idx="5">
                  <c:v>100</c:v>
                </c:pt>
                <c:pt idx="6">
                  <c:v>85</c:v>
                </c:pt>
                <c:pt idx="7">
                  <c:v>73</c:v>
                </c:pt>
                <c:pt idx="8">
                  <c:v>59</c:v>
                </c:pt>
                <c:pt idx="9">
                  <c:v>68</c:v>
                </c:pt>
                <c:pt idx="10">
                  <c:v>50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B3-44F6-B617-D9B07C039B49}"/>
            </c:ext>
          </c:extLst>
        </c:ser>
        <c:ser>
          <c:idx val="1"/>
          <c:order val="1"/>
          <c:tx>
            <c:strRef>
              <c:f>'Theater Outcomes Based on Launc'!$C$4:$C$5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Launc'!$C$6:$C$18</c:f>
              <c:numCache>
                <c:formatCode>General</c:formatCode>
                <c:ptCount val="12"/>
                <c:pt idx="0">
                  <c:v>33</c:v>
                </c:pt>
                <c:pt idx="1">
                  <c:v>37</c:v>
                </c:pt>
                <c:pt idx="2">
                  <c:v>36</c:v>
                </c:pt>
                <c:pt idx="3">
                  <c:v>39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32</c:v>
                </c:pt>
                <c:pt idx="9">
                  <c:v>49</c:v>
                </c:pt>
                <c:pt idx="10">
                  <c:v>31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B3-44F6-B617-D9B07C039B49}"/>
            </c:ext>
          </c:extLst>
        </c:ser>
        <c:ser>
          <c:idx val="2"/>
          <c:order val="2"/>
          <c:tx>
            <c:strRef>
              <c:f>'Theater Outcomes Based on Launc'!$D$4:$D$5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B3-44F6-B617-D9B07C039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8921800"/>
        <c:axId val="385532592"/>
      </c:lineChart>
      <c:catAx>
        <c:axId val="388921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532592"/>
        <c:crosses val="autoZero"/>
        <c:auto val="1"/>
        <c:lblAlgn val="ctr"/>
        <c:lblOffset val="100"/>
        <c:noMultiLvlLbl val="0"/>
      </c:catAx>
      <c:valAx>
        <c:axId val="38553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21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Goals'!$F$5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Goals'!$A$6:$A$17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Goals'!$F$6:$F$17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91-45DC-93FC-66D6FC9CC464}"/>
            </c:ext>
          </c:extLst>
        </c:ser>
        <c:ser>
          <c:idx val="1"/>
          <c:order val="1"/>
          <c:tx>
            <c:strRef>
              <c:f>'Outcomes Based on Goals'!$G$5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Goals'!$A$6:$A$17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Goals'!$G$6:$G$17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91-45DC-93FC-66D6FC9CC464}"/>
            </c:ext>
          </c:extLst>
        </c:ser>
        <c:ser>
          <c:idx val="2"/>
          <c:order val="2"/>
          <c:tx>
            <c:strRef>
              <c:f>'Outcomes Based on Goals'!$H$5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Goals'!$A$6:$A$17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Goals'!$H$6:$H$17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91-45DC-93FC-66D6FC9CC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5638544"/>
        <c:axId val="485638216"/>
      </c:lineChart>
      <c:catAx>
        <c:axId val="48563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38216"/>
        <c:crosses val="autoZero"/>
        <c:auto val="1"/>
        <c:lblAlgn val="ctr"/>
        <c:lblOffset val="100"/>
        <c:noMultiLvlLbl val="0"/>
      </c:catAx>
      <c:valAx>
        <c:axId val="48563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3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43690125228800974"/>
          <c:y val="3.01176381729262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84-4ACF-83C1-49D3B1DEB35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84-4ACF-83C1-49D3B1DEB35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84-4ACF-83C1-49D3B1DEB35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84-4ACF-83C1-49D3B1DEB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7454848"/>
        <c:axId val="407459440"/>
      </c:barChart>
      <c:catAx>
        <c:axId val="407454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459440"/>
        <c:crosses val="autoZero"/>
        <c:auto val="1"/>
        <c:lblAlgn val="ctr"/>
        <c:lblOffset val="100"/>
        <c:noMultiLvlLbl val="0"/>
      </c:catAx>
      <c:valAx>
        <c:axId val="407459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45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  <a:endParaRPr lang="en-US"/>
          </a:p>
        </c:rich>
      </c:tx>
      <c:layout>
        <c:manualLayout>
          <c:xMode val="edge"/>
          <c:yMode val="edge"/>
          <c:x val="0.46860273852629747"/>
          <c:y val="2.705235351235376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06-45F0-BE06-C2B2EB9F99D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06-45F0-BE06-C2B2EB9F99D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06-45F0-BE06-C2B2EB9F9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1605616"/>
        <c:axId val="551605944"/>
      </c:barChart>
      <c:catAx>
        <c:axId val="55160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605944"/>
        <c:crosses val="autoZero"/>
        <c:auto val="1"/>
        <c:lblAlgn val="ctr"/>
        <c:lblOffset val="100"/>
        <c:noMultiLvlLbl val="0"/>
      </c:catAx>
      <c:valAx>
        <c:axId val="55160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60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Date'!$B$6:$B$14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AA-48E4-ACED-AECC39FEC04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Date'!$C$6:$C$14</c:f>
              <c:numCache>
                <c:formatCode>General</c:formatCode>
                <c:ptCount val="8"/>
                <c:pt idx="4">
                  <c:v>152</c:v>
                </c:pt>
                <c:pt idx="5">
                  <c:v>204</c:v>
                </c:pt>
                <c:pt idx="6">
                  <c:v>128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AA-48E4-ACED-AECC39FEC04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Date'!$D$6:$D$14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AA-48E4-ACED-AECC39FEC04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Date'!$E$6:$E$14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2AA-48E4-ACED-AECC39FEC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2076280"/>
        <c:axId val="552075952"/>
      </c:lineChart>
      <c:catAx>
        <c:axId val="552076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75952"/>
        <c:crosses val="autoZero"/>
        <c:auto val="1"/>
        <c:lblAlgn val="ctr"/>
        <c:lblOffset val="100"/>
        <c:noMultiLvlLbl val="0"/>
      </c:catAx>
      <c:valAx>
        <c:axId val="55207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76280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2</xdr:row>
      <xdr:rowOff>0</xdr:rowOff>
    </xdr:from>
    <xdr:to>
      <xdr:col>16</xdr:col>
      <xdr:colOff>600075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2849AE-86F1-4AC5-948E-7BE5E07910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18</xdr:row>
      <xdr:rowOff>23811</xdr:rowOff>
    </xdr:from>
    <xdr:to>
      <xdr:col>8</xdr:col>
      <xdr:colOff>9525</xdr:colOff>
      <xdr:row>40</xdr:row>
      <xdr:rowOff>180974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0A80A59-E0DA-4F2D-B1EF-E1CC454DB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2</xdr:row>
      <xdr:rowOff>19050</xdr:rowOff>
    </xdr:from>
    <xdr:to>
      <xdr:col>20</xdr:col>
      <xdr:colOff>590550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DAB685-65B4-4164-839C-1E98D1C36F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180974</xdr:rowOff>
    </xdr:from>
    <xdr:to>
      <xdr:col>21</xdr:col>
      <xdr:colOff>600075</xdr:colOff>
      <xdr:row>33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BF507E-0246-41CE-A464-BA8C897F1D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161925</xdr:rowOff>
    </xdr:from>
    <xdr:to>
      <xdr:col>20</xdr:col>
      <xdr:colOff>9525</xdr:colOff>
      <xdr:row>30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98E2F2-5060-4706-99BD-7D5DDD294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llamkondas" refreshedDate="44021.727886689812" createdVersion="6" refreshedVersion="6" minRefreshableVersion="3" recordCount="4114" xr:uid="{B6DCAD7B-161A-4ACD-91D7-63CBFF04990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llamkondas" refreshedDate="44021.747025231482" createdVersion="6" refreshedVersion="6" minRefreshableVersion="3" recordCount="4114" xr:uid="{D94A3E47-6E6A-42DB-8A57-6A75D03487F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6T03:55:13" maxDate="2017-03-14T15:30:07" count="4114">
        <d v="2015-06-21T00:10:11"/>
        <d v="2017-01-30T14:24:43"/>
        <d v="2016-02-04T16:51:23"/>
        <d v="2014-07-07T12:21:47"/>
        <d v="2015-11-18T20:01:19"/>
        <d v="2016-07-11T22:23:27"/>
        <d v="2014-06-03T01:44:10"/>
        <d v="2016-05-25T01:07:47"/>
        <d v="2016-04-07T22:40:12"/>
        <d v="2016-03-17T02:29:04"/>
        <d v="2014-05-20T01:37:59"/>
        <d v="2016-07-20T18:41:02"/>
        <d v="2014-05-31T17:07:05"/>
        <d v="2016-05-17T16:15:09"/>
        <d v="2014-06-17T00:38:08"/>
        <d v="2015-09-08T09:24:18"/>
        <d v="2014-04-30T19:06:51"/>
        <d v="2014-10-04T17:33:42"/>
        <d v="2014-08-17T13:00:56"/>
        <d v="2015-06-19T19:35:34"/>
        <d v="2015-07-14T18:11:52"/>
        <d v="2014-08-26T15:03:09"/>
        <d v="2014-12-15T21:52:20"/>
        <d v="2015-04-02T18:41:41"/>
        <d v="2015-08-12T19:41:03"/>
        <d v="2015-11-09T00:36:01"/>
        <d v="2014-07-07T12:22:24"/>
        <d v="2014-10-16T03:57:13"/>
        <d v="2015-11-15T23:08:04"/>
        <d v="2014-06-21T16:09:28"/>
        <d v="2014-07-21T07:01:55"/>
        <d v="2016-01-06T19:00:34"/>
        <d v="2016-03-31T15:03:37"/>
        <d v="2015-10-08T15:51:41"/>
        <d v="2014-07-20T07:43:21"/>
        <d v="2015-04-03T07:00:14"/>
        <d v="2015-03-04T07:22:05"/>
        <d v="2015-01-27T16:37:59"/>
        <d v="2013-04-10T01:22:24"/>
        <d v="2014-04-24T01:07:48"/>
        <d v="2014-05-29T05:08:08"/>
        <d v="2014-09-04T13:39:14"/>
        <d v="2014-11-27T15:20:26"/>
        <d v="2014-06-11T18:58:06"/>
        <d v="2014-08-22T02:22:17"/>
        <d v="2016-03-27T14:58:27"/>
        <d v="2015-11-14T23:09:34"/>
        <d v="2014-10-19T19:40:07"/>
        <d v="2015-01-28T12:24:20"/>
        <d v="2015-09-23T04:14:05"/>
        <d v="2014-12-21T18:04:18"/>
        <d v="2015-07-10T22:17:17"/>
        <d v="2014-06-16T16:50:46"/>
        <d v="2014-03-20T13:10:45"/>
        <d v="2015-11-24T17:07:01"/>
        <d v="2016-05-05T23:15:16"/>
        <d v="2015-05-24T13:10:24"/>
        <d v="2015-03-25T19:59:22"/>
        <d v="2014-10-19T17:52:52"/>
        <d v="2015-08-13T05:39:36"/>
        <d v="2014-03-02T21:38:37"/>
        <d v="2013-05-14T19:32:37"/>
        <d v="2013-02-05T19:11:18"/>
        <d v="2013-12-03T21:53:33"/>
        <d v="2013-06-07T00:26:21"/>
        <d v="2014-07-14T19:42:34"/>
        <d v="2016-06-17T20:23:40"/>
        <d v="2012-06-14T14:00:04"/>
        <d v="2014-01-23T13:39:51"/>
        <d v="2011-08-30T04:30:25"/>
        <d v="2011-07-05T21:30:45"/>
        <d v="2012-03-28T06:30:57"/>
        <d v="2012-10-25T00:14:41"/>
        <d v="2011-02-12T18:09:44"/>
        <d v="2015-12-21T11:41:35"/>
        <d v="2013-03-23T05:01:12"/>
        <d v="2011-10-27T16:35:58"/>
        <d v="2012-03-28T03:28:37"/>
        <d v="2016-08-21T17:32:01"/>
        <d v="2014-03-25T18:38:13"/>
        <d v="2013-11-04T02:00:56"/>
        <d v="2012-07-09T03:48:47"/>
        <d v="2011-09-08T19:41:01"/>
        <d v="2015-02-06T14:46:29"/>
        <d v="2011-04-14T18:11:26"/>
        <d v="2011-08-23T03:00:37"/>
        <d v="2015-10-13T13:20:45"/>
        <d v="2010-05-23T12:56:43"/>
        <d v="2014-05-26T15:48:51"/>
        <d v="2013-05-07T18:03:12"/>
        <d v="2011-06-11T07:08:19"/>
        <d v="2011-03-16T09:39:24"/>
        <d v="2016-12-16T04:46:23"/>
        <d v="2012-06-04T20:35:37"/>
        <d v="2014-03-17T17:13:42"/>
        <d v="2012-01-26T00:07:21"/>
        <d v="2010-05-25T15:54:01"/>
        <d v="2011-06-11T03:14:42"/>
        <d v="2012-10-31T19:04:34"/>
        <d v="2013-12-22T21:39:59"/>
        <d v="2012-10-14T18:04:46"/>
        <d v="2012-12-30T18:38:30"/>
        <d v="2010-11-22T03:08:53"/>
        <d v="2014-02-11T19:20:30"/>
        <d v="2011-03-09T16:41:06"/>
        <d v="2016-04-24T17:23:40"/>
        <d v="2012-03-18T18:38:21"/>
        <d v="2011-04-01T23:34:47"/>
        <d v="2013-03-31T14:42:50"/>
        <d v="2011-01-26T00:37:10"/>
        <d v="2013-10-09T22:47:33"/>
        <d v="2015-04-30T07:59:47"/>
        <d v="2014-03-19T01:01:58"/>
        <d v="2011-07-28T18:12:08"/>
        <d v="2011-11-13T06:34:48"/>
        <d v="2012-01-09T17:44:04"/>
        <d v="2011-02-20T11:55:55"/>
        <d v="2010-03-10T20:02:24"/>
        <d v="2011-06-28T01:17:16"/>
        <d v="2011-07-14T01:39:46"/>
        <d v="2016-09-02T01:11:47"/>
        <d v="2015-04-01T16:55:10"/>
        <d v="2016-08-10T10:21:47"/>
        <d v="2014-09-21T18:46:04"/>
        <d v="2015-04-19T22:17:22"/>
        <d v="2016-12-04T23:51:20"/>
        <d v="2015-05-10T14:08:57"/>
        <d v="2015-03-03T14:59:01"/>
        <d v="2016-09-14T05:28:13"/>
        <d v="2014-08-30T22:29:43"/>
        <d v="2014-05-18T21:58:12"/>
        <d v="2016-06-19T20:06:01"/>
        <d v="2014-09-22T19:30:07"/>
        <d v="2016-04-30T19:23:04"/>
        <d v="2015-08-04T21:50:18"/>
        <d v="2014-05-28T09:09:57"/>
        <d v="2015-04-01T09:50:34"/>
        <d v="2015-08-22T13:46:33"/>
        <d v="2015-06-30T06:10:41"/>
        <d v="2015-07-01T22:06:12"/>
        <d v="2015-02-17T04:45:32"/>
        <d v="2015-04-15T03:40:23"/>
        <d v="2014-10-25T21:26:18"/>
        <d v="2016-07-07T01:32:22"/>
        <d v="2015-02-11T18:17:52"/>
        <d v="2015-07-14T13:00:52"/>
        <d v="2016-11-18T00:23:18"/>
        <d v="2014-11-25T18:25:40"/>
        <d v="2016-01-27T06:45:36"/>
        <d v="2014-11-24T04:07:50"/>
        <d v="2015-03-26T03:53:02"/>
        <d v="2015-04-18T13:13:11"/>
        <d v="2014-08-23T01:51:40"/>
        <d v="2014-10-20T14:04:04"/>
        <d v="2015-04-20T13:08:15"/>
        <d v="2015-06-12T13:25:35"/>
        <d v="2014-06-03T02:59:56"/>
        <d v="2016-01-26T21:52:52"/>
        <d v="2014-09-21T01:50:28"/>
        <d v="2016-05-23T10:25:45"/>
        <d v="2015-06-15T21:54:51"/>
        <d v="2014-06-01T16:29:55"/>
        <d v="2014-07-14T03:02:36"/>
        <d v="2015-08-26T23:04:14"/>
        <d v="2014-07-20T18:18:21"/>
        <d v="2015-12-12T15:48:44"/>
        <d v="2016-12-16T01:49:22"/>
        <d v="2015-06-04T22:15:35"/>
        <d v="2015-02-16T20:02:50"/>
        <d v="2014-09-17T12:07:39"/>
        <d v="2015-07-30T23:28:03"/>
        <d v="2016-06-12T04:20:14"/>
        <d v="2015-02-11T09:28:43"/>
        <d v="2015-01-28T13:45:08"/>
        <d v="2015-03-08T18:12:56"/>
        <d v="2014-08-03T18:40:11"/>
        <d v="2015-07-05T19:46:39"/>
        <d v="2015-03-06T01:08:46"/>
        <d v="2015-10-26T22:55:45"/>
        <d v="2016-02-02T01:55:55"/>
        <d v="2015-03-03T23:47:23"/>
        <d v="2015-05-22T17:48:15"/>
        <d v="2016-12-07T00:17:12"/>
        <d v="2014-10-26T19:26:50"/>
        <d v="2014-07-04T18:59:22"/>
        <d v="2016-07-18T21:52:19"/>
        <d v="2017-01-31T19:30:34"/>
        <d v="2015-06-26T05:37:37"/>
        <d v="2014-08-05T04:23:35"/>
        <d v="2016-07-04T16:34:37"/>
        <d v="2016-06-05T15:37:26"/>
        <d v="2015-08-22T10:35:38"/>
        <d v="2014-09-16T19:00:32"/>
        <d v="2014-09-28T22:26:06"/>
        <d v="2016-01-05T23:55:31"/>
        <d v="2015-05-10T16:05:32"/>
        <d v="2015-09-11T13:01:38"/>
        <d v="2017-01-05T20:21:40"/>
        <d v="2014-09-04T09:12:02"/>
        <d v="2016-08-01T02:58:22"/>
        <d v="2014-08-15T02:00:03"/>
        <d v="2015-01-18T19:38:49"/>
        <d v="2015-09-07T22:16:04"/>
        <d v="2014-11-29T20:21:04"/>
        <d v="2016-07-04T14:00:03"/>
        <d v="2015-08-31T15:10:22"/>
        <d v="2016-07-15T00:06:23"/>
        <d v="2014-12-04T04:43:58"/>
        <d v="2014-11-15T08:52:47"/>
        <d v="2015-06-09T22:08:55"/>
        <d v="2015-09-01T01:33:12"/>
        <d v="2015-08-19T03:50:17"/>
        <d v="2016-02-15T21:08:40"/>
        <d v="2015-07-16T14:15:47"/>
        <d v="2015-01-04T15:22:29"/>
        <d v="2016-01-05T05:31:22"/>
        <d v="2015-03-02T23:00:37"/>
        <d v="2014-11-26T15:22:29"/>
        <d v="2015-03-15T15:04:49"/>
        <d v="2016-02-28T07:50:25"/>
        <d v="2015-07-09T15:27:10"/>
        <d v="2015-01-26T20:06:04"/>
        <d v="2015-01-26T18:28:38"/>
        <d v="2016-04-21T01:09:10"/>
        <d v="2015-05-10T05:38:46"/>
        <d v="2016-03-08T23:04:14"/>
        <d v="2015-04-11T15:59:04"/>
        <d v="2015-06-08T21:27:21"/>
        <d v="2015-04-01T16:28:25"/>
        <d v="2016-01-13T22:24:57"/>
        <d v="2015-05-04T18:39:11"/>
        <d v="2015-12-02T23:00:51"/>
        <d v="2015-01-27T19:49:06"/>
        <d v="2016-08-29T21:52:52"/>
        <d v="2015-05-11T00:50:59"/>
        <d v="2015-06-08T21:48:17"/>
        <d v="2015-11-12T02:01:39"/>
        <d v="2016-01-07T13:51:09"/>
        <d v="2016-12-08T23:06:00"/>
        <d v="2015-10-19T02:38:50"/>
        <d v="2013-03-20T17:00:11"/>
        <d v="2014-11-05T16:45:04"/>
        <d v="2011-11-14T11:49:50"/>
        <d v="2014-01-22T01:08:24"/>
        <d v="2010-02-03T07:45:59"/>
        <d v="2012-07-16T01:16:25"/>
        <d v="2010-10-28T08:43:25"/>
        <d v="2010-09-08T14:30:14"/>
        <d v="2011-11-22T18:35:09"/>
        <d v="2010-06-02T22:10:20"/>
        <d v="2013-05-06T13:34:51"/>
        <d v="2012-04-13T18:54:06"/>
        <d v="2010-03-28T15:54:18"/>
        <d v="2012-01-15T15:37:15"/>
        <d v="2015-09-15T22:51:50"/>
        <d v="2011-02-13T12:38:02"/>
        <d v="2013-02-13T18:27:47"/>
        <d v="2016-04-18T15:02:42"/>
        <d v="2011-05-18T01:14:26"/>
        <d v="2015-03-08T17:42:49"/>
        <d v="2010-05-31T18:07:59"/>
        <d v="2012-04-17T21:15:04"/>
        <d v="2011-01-11T05:57:08"/>
        <d v="2012-08-27T22:54:54"/>
        <d v="2012-04-10T14:53:15"/>
        <d v="2010-03-29T05:53:50"/>
        <d v="2010-01-26T04:11:47"/>
        <d v="2014-05-25T10:51:39"/>
        <d v="2011-09-22T03:39:38"/>
        <d v="2017-01-22T04:43:42"/>
        <d v="2011-04-03T20:47:50"/>
        <d v="2013-12-03T02:24:21"/>
        <d v="2010-02-25T21:36:31"/>
        <d v="2011-06-02T11:57:46"/>
        <d v="2012-02-29T21:53:49"/>
        <d v="2012-10-10T00:46:06"/>
        <d v="2012-02-27T01:57:54"/>
        <d v="2015-04-22T21:23:39"/>
        <d v="2012-09-11T00:58:59"/>
        <d v="2017-01-23T05:51:36"/>
        <d v="2014-04-14T14:10:35"/>
        <d v="2009-05-16T03:55:13"/>
        <d v="2010-01-15T22:04:52"/>
        <d v="2011-05-11T17:02:24"/>
        <d v="2011-12-26T17:43:00"/>
        <d v="2013-08-19T18:08:48"/>
        <d v="2013-02-07T19:35:24"/>
        <d v="2012-10-01T06:40:18"/>
        <d v="2012-05-21T04:03:13"/>
        <d v="2013-10-02T10:57:14"/>
        <d v="2010-12-13T08:51:37"/>
        <d v="2013-04-11T18:27:26"/>
        <d v="2011-09-25T19:16:39"/>
        <d v="2014-03-20T16:01:54"/>
        <d v="2010-06-13T02:01:34"/>
        <d v="2013-09-01T00:06:49"/>
        <d v="2012-08-12T11:24:43"/>
        <d v="2015-03-25T17:28:21"/>
        <d v="2014-03-10T11:07:28"/>
        <d v="2010-10-17T05:24:20"/>
        <d v="2011-03-23T23:02:18"/>
        <d v="2013-02-06T17:42:15"/>
        <d v="2012-01-24T20:33:58"/>
        <d v="2012-05-02T01:42:26"/>
        <d v="2012-07-23T02:16:37"/>
        <d v="2012-02-08T15:07:29"/>
        <d v="2013-02-27T20:05:33"/>
        <d v="2013-01-07T22:40:01"/>
        <d v="2011-01-23T16:40:10"/>
        <d v="2012-08-12T18:02:14"/>
        <d v="2011-10-04T04:23:43"/>
        <d v="2011-11-20T05:16:32"/>
        <d v="2013-03-14T21:03:52"/>
        <d v="2010-06-27T05:28:14"/>
        <d v="2013-01-29T19:59:48"/>
        <d v="2012-07-22T18:32:14"/>
        <d v="2014-11-06T22:09:57"/>
        <d v="2013-11-10T16:14:43"/>
        <d v="2013-02-24T00:55:51"/>
        <d v="2009-11-05T20:07:09"/>
        <d v="2015-11-22T13:13:53"/>
        <d v="2016-10-03T10:43:06"/>
        <d v="2016-04-12T13:40:48"/>
        <d v="2016-11-22T07:42:46"/>
        <d v="2015-06-28T15:01:48"/>
        <d v="2016-11-14T04:30:33"/>
        <d v="2017-02-08T07:33:26"/>
        <d v="2015-02-22T05:38:49"/>
        <d v="2015-09-30T22:43:08"/>
        <d v="2015-10-13T11:12:07"/>
        <d v="2013-04-14T12:22:43"/>
        <d v="2016-05-16T13:57:14"/>
        <d v="2015-09-15T16:19:37"/>
        <d v="2016-03-07T15:16:31"/>
        <d v="2015-04-06T16:22:37"/>
        <d v="2015-04-06T17:41:55"/>
        <d v="2015-10-13T14:18:38"/>
        <d v="2015-02-11T03:05:08"/>
        <d v="2016-07-07T18:08:10"/>
        <d v="2015-03-29T18:14:28"/>
        <d v="2017-02-05T16:03:27"/>
        <d v="2014-09-11T21:06:38"/>
        <d v="2016-03-29T18:44:25"/>
        <d v="2014-10-13T17:42:25"/>
        <d v="2015-04-16T23:18:14"/>
        <d v="2015-04-19T22:39:50"/>
        <d v="2015-09-13T12:00:21"/>
        <d v="2015-10-14T11:53:29"/>
        <d v="2015-07-21T14:05:16"/>
        <d v="2017-01-24T11:58:28"/>
        <d v="2016-08-03T01:35:09"/>
        <d v="2016-02-26T23:09:14"/>
        <d v="2014-09-07T04:01:08"/>
        <d v="2015-10-19T19:00:19"/>
        <d v="2016-03-08T19:52:01"/>
        <d v="2014-10-30T07:03:14"/>
        <d v="2016-02-14T19:16:33"/>
        <d v="2015-03-14T05:19:57"/>
        <d v="2016-05-16T20:38:41"/>
        <d v="2014-10-22T01:41:30"/>
        <d v="2015-06-07T21:33:00"/>
        <d v="2014-10-23T00:01:46"/>
        <d v="2014-07-16T05:03:11"/>
        <d v="2010-03-17T17:52:16"/>
        <d v="2014-05-20T20:37:52"/>
        <d v="2014-01-28T14:33:19"/>
        <d v="2012-04-19T19:01:58"/>
        <d v="2013-03-21T13:51:18"/>
        <d v="2015-02-07T14:32:02"/>
        <d v="2011-12-15T13:14:29"/>
        <d v="2016-12-06T19:05:00"/>
        <d v="2012-12-17T18:25:39"/>
        <d v="2016-02-24T13:50:44"/>
        <d v="2012-06-17T21:53:18"/>
        <d v="2011-08-01T21:20:31"/>
        <d v="2014-01-17T23:38:31"/>
        <d v="2016-07-24T10:51:56"/>
        <d v="2015-10-14T06:01:08"/>
        <d v="2015-12-31T13:43:28"/>
        <d v="2012-03-18T16:31:12"/>
        <d v="2015-12-28T17:16:32"/>
        <d v="2012-06-24T16:45:17"/>
        <d v="2012-08-22T17:01:40"/>
        <d v="2014-04-25T02:49:19"/>
        <d v="2014-12-06T18:45:47"/>
        <d v="2014-10-21T14:01:41"/>
        <d v="2015-07-25T22:49:51"/>
        <d v="2015-07-14T16:14:18"/>
        <d v="2016-06-27T01:49:40"/>
        <d v="2014-02-03T01:30:50"/>
        <d v="2015-04-17T00:52:52"/>
        <d v="2011-11-17T01:00:51"/>
        <d v="2011-08-07T17:12:51"/>
        <d v="2013-09-08T17:00:52"/>
        <d v="2016-02-16T19:38:02"/>
        <d v="2012-03-21T21:49:20"/>
        <d v="2012-06-21T13:33:26"/>
        <d v="2010-07-19T18:38:04"/>
        <d v="2015-03-14T19:02:06"/>
        <d v="2016-11-12T21:01:07"/>
        <d v="2014-04-15T15:15:47"/>
        <d v="2011-07-07T20:12:50"/>
        <d v="2015-10-14T12:56:57"/>
        <d v="2011-06-23T07:27:21"/>
        <d v="2014-01-06T15:04:22"/>
        <d v="2014-02-03T02:02:19"/>
        <d v="2011-04-04T03:53:57"/>
        <d v="2011-09-19T20:54:10"/>
        <d v="2013-09-25T17:39:50"/>
        <d v="2016-06-21T20:42:24"/>
        <d v="2015-04-18T23:33:17"/>
        <d v="2013-11-19T04:13:24"/>
        <d v="2012-07-08T17:49:38"/>
        <d v="2012-06-18T21:03:31"/>
        <d v="2013-09-11T01:31:05"/>
        <d v="2014-09-21T20:26:42"/>
        <d v="2014-01-08T09:30:31"/>
        <d v="2013-03-26T23:17:40"/>
        <d v="2015-06-22T06:46:37"/>
        <d v="2013-04-29T20:13:07"/>
        <d v="2014-02-11T05:40:31"/>
        <d v="2015-06-21T11:47:36"/>
        <d v="2014-08-11T06:14:57"/>
        <d v="2013-05-05T22:13:50"/>
        <d v="2012-01-25T09:01:39"/>
        <d v="2015-09-27T20:40:04"/>
        <d v="2016-01-30T17:05:14"/>
        <d v="2015-10-07T21:49:00"/>
        <d v="2014-05-18T18:24:05"/>
        <d v="2009-09-13T21:38:02"/>
        <d v="2013-08-26T02:34:27"/>
        <d v="2016-06-04T20:54:43"/>
        <d v="2015-08-21T17:26:21"/>
        <d v="2015-08-11T15:07:02"/>
        <d v="2013-10-28T20:01:42"/>
        <d v="2013-08-13T17:56:20"/>
        <d v="2013-06-30T08:41:53"/>
        <d v="2016-08-08T07:38:46"/>
        <d v="2015-10-18T06:15:58"/>
        <d v="2014-10-06T18:16:58"/>
        <d v="2016-02-22T23:39:13"/>
        <d v="2013-10-02T19:03:16"/>
        <d v="2015-01-19T21:19:43"/>
        <d v="2014-01-10T00:21:41"/>
        <d v="2011-12-16T21:46:01"/>
        <d v="2015-05-05T08:02:55"/>
        <d v="2015-02-01T02:00:20"/>
        <d v="2013-02-25T13:19:23"/>
        <d v="2014-04-23T18:11:35"/>
        <d v="2013-09-16T13:38:05"/>
        <d v="2014-01-14T22:43:20"/>
        <d v="2013-12-25T17:09:51"/>
        <d v="2015-04-12T16:53:35"/>
        <d v="2015-02-02T19:47:59"/>
        <d v="2014-10-25T17:12:51"/>
        <d v="2012-03-02T00:03:42"/>
        <d v="2013-09-29T16:40:01"/>
        <d v="2014-07-16T18:25:12"/>
        <d v="2013-04-13T16:47:40"/>
        <d v="2011-09-13T15:22:07"/>
        <d v="2014-04-29T13:01:15"/>
        <d v="2013-05-12T20:19:27"/>
        <d v="2011-06-10T03:02:21"/>
        <d v="2011-07-25T17:02:33"/>
        <d v="2016-04-27T20:22:15"/>
        <d v="2014-06-10T02:52:54"/>
        <d v="2012-08-07T22:37:44"/>
        <d v="2012-08-13T16:18:54"/>
        <d v="2012-05-11T04:01:23"/>
        <d v="2014-07-06T23:45:24"/>
        <d v="2013-11-26T04:01:29"/>
        <d v="2014-03-04T17:19:39"/>
        <d v="2014-07-23T22:08:38"/>
        <d v="2014-08-17T16:45:19"/>
        <d v="2017-01-17T07:53:49"/>
        <d v="2015-04-05T02:04:03"/>
        <d v="2014-04-27T23:24:01"/>
        <d v="2012-03-18T20:02:14"/>
        <d v="2015-03-01T21:51:49"/>
        <d v="2014-09-21T09:47:15"/>
        <d v="2013-07-09T12:00:15"/>
        <d v="2012-09-09T16:08:09"/>
        <d v="2016-03-17T21:31:30"/>
        <d v="2012-11-29T04:44:32"/>
        <d v="2015-09-24T22:32:52"/>
        <d v="2013-04-16T12:08:19"/>
        <d v="2014-05-01T22:37:19"/>
        <d v="2016-10-25T14:16:34"/>
        <d v="2016-12-09T01:18:20"/>
        <d v="2011-12-04T11:33:36"/>
        <d v="2012-07-22T23:14:45"/>
        <d v="2015-12-27T23:34:59"/>
        <d v="2016-08-13T00:50:30"/>
        <d v="2015-04-19T17:25:38"/>
        <d v="2014-06-08T19:56:05"/>
        <d v="2015-06-15T19:51:45"/>
        <d v="2013-12-11T22:21:14"/>
        <d v="2014-11-01T00:54:25"/>
        <d v="2011-11-10T18:17:29"/>
        <d v="2009-08-17T21:29:28"/>
        <d v="2010-03-09T21:15:51"/>
        <d v="2011-06-08T05:37:31"/>
        <d v="2012-02-16T13:17:05"/>
        <d v="2014-12-17T12:38:23"/>
        <d v="2012-02-09T23:36:27"/>
        <d v="2015-11-09T02:21:26"/>
        <d v="2013-07-10T13:15:20"/>
        <d v="2012-09-03T23:00:57"/>
        <d v="2012-03-26T00:35:01"/>
        <d v="2015-05-28T15:09:30"/>
        <d v="2016-01-30T04:13:59"/>
        <d v="2013-03-06T07:16:22"/>
        <d v="2016-10-05T17:48:47"/>
        <d v="2016-06-30T15:41:45"/>
        <d v="2014-07-09T14:44:07"/>
        <d v="2015-11-18T11:46:41"/>
        <d v="2015-03-27T18:41:20"/>
        <d v="2017-01-02T14:46:01"/>
        <d v="2015-08-06T14:47:04"/>
        <d v="2012-11-04T09:23:41"/>
        <d v="2015-11-09T16:51:01"/>
        <d v="2016-10-02T02:13:39"/>
        <d v="2016-02-29T00:58:45"/>
        <d v="2015-08-21T03:11:16"/>
        <d v="2016-05-01T17:12:49"/>
        <d v="2014-07-29T09:37:21"/>
        <d v="2015-07-06T14:12:24"/>
        <d v="2017-01-17T04:56:06"/>
        <d v="2015-05-30T22:05:07"/>
        <d v="2016-12-20T00:44:54"/>
        <d v="2015-06-01T14:11:08"/>
        <d v="2016-11-01T01:33:49"/>
        <d v="2016-04-12T00:10:08"/>
        <d v="2016-04-21T10:26:05"/>
        <d v="2015-09-22T19:27:50"/>
        <d v="2016-12-06T13:05:05"/>
        <d v="2015-06-23T08:16:47"/>
        <d v="2015-10-04T18:26:31"/>
        <d v="2016-04-12T19:04:23"/>
        <d v="2016-06-13T01:11:47"/>
        <d v="2015-01-04T19:36:46"/>
        <d v="2015-09-28T01:07:14"/>
        <d v="2016-03-03T17:41:56"/>
        <d v="2014-10-01T02:12:42"/>
        <d v="2016-06-03T15:46:00"/>
        <d v="2015-10-05T14:13:09"/>
        <d v="2015-09-01T16:01:55"/>
        <d v="2016-01-10T16:42:44"/>
        <d v="2015-09-28T21:40:48"/>
        <d v="2015-06-07T15:17:02"/>
        <d v="2017-01-17T16:17:25"/>
        <d v="2015-06-17T06:37:04"/>
        <d v="2015-11-09T14:48:16"/>
        <d v="2014-10-14T17:16:31"/>
        <d v="2014-09-18T16:26:12"/>
        <d v="2016-05-12T08:29:03"/>
        <d v="2015-12-06T20:38:37"/>
        <d v="2016-11-01T22:36:43"/>
        <d v="2015-02-21T21:11:45"/>
        <d v="2015-11-12T06:47:40"/>
        <d v="2014-11-16T18:30:45"/>
        <d v="2015-09-20T15:48:33"/>
        <d v="2016-11-17T09:20:15"/>
        <d v="2015-01-17T01:40:47"/>
        <d v="2016-02-10T22:37:55"/>
        <d v="2015-06-09T18:50:49"/>
        <d v="2016-06-13T16:25:33"/>
        <d v="2014-12-01T20:13:14"/>
        <d v="2015-12-09T22:07:03"/>
        <d v="2015-12-01T20:20:12"/>
        <d v="2016-01-18T19:09:29"/>
        <d v="2015-07-06T19:35:23"/>
        <d v="2015-10-04T17:11:28"/>
        <d v="2014-11-19T01:12:11"/>
        <d v="2016-09-18T10:38:27"/>
        <d v="2015-05-13T16:37:23"/>
        <d v="2015-01-26T11:19:12"/>
        <d v="2016-03-20T14:08:22"/>
        <d v="2015-08-13T13:53:13"/>
        <d v="2014-11-24T20:27:03"/>
        <d v="2016-08-22T21:47:47"/>
        <d v="2015-07-02T00:18:24"/>
        <d v="2015-02-19T17:45:19"/>
        <d v="2015-02-16T22:31:27"/>
        <d v="2015-02-13T17:11:56"/>
        <d v="2015-10-05T09:22:57"/>
        <d v="2015-01-15T20:30:07"/>
        <d v="2015-03-16T18:10:33"/>
        <d v="2016-09-17T18:28:06"/>
        <d v="2015-06-22T14:44:59"/>
        <d v="2016-01-07T13:18:51"/>
        <d v="2015-06-21T13:02:10"/>
        <d v="2014-11-02T05:34:20"/>
        <d v="2015-03-06T16:15:45"/>
        <d v="2016-03-16T18:43:26"/>
        <d v="2015-03-19T01:40:38"/>
        <d v="2016-10-02T21:31:32"/>
        <d v="2016-06-23T16:55:35"/>
        <d v="2014-11-04T00:03:01"/>
        <d v="2015-02-11T19:30:02"/>
        <d v="2015-03-09T19:09:22"/>
        <d v="2014-11-25T20:35:39"/>
        <d v="2015-05-18T19:03:35"/>
        <d v="2014-07-14T15:20:23"/>
        <d v="2014-07-28T00:50:56"/>
        <d v="2015-07-08T08:35:08"/>
        <d v="2015-04-07T15:36:49"/>
        <d v="2015-10-22T19:48:56"/>
        <d v="2015-05-15T22:06:20"/>
        <d v="2015-10-29T00:49:04"/>
        <d v="2015-03-22T19:56:26"/>
        <d v="2015-11-19T13:27:17"/>
        <d v="2016-08-02T00:45:46"/>
        <d v="2015-08-30T11:55:20"/>
        <d v="2016-05-24T01:29:00"/>
        <d v="2015-08-25T02:55:59"/>
        <d v="2017-01-25T09:01:47"/>
        <d v="2015-03-23T08:14:03"/>
        <d v="2015-11-08T19:26:43"/>
        <d v="2014-09-25T15:36:30"/>
        <d v="2014-07-10T17:12:18"/>
        <d v="2016-06-06T23:42:17"/>
        <d v="2016-06-10T18:35:38"/>
        <d v="2015-04-27T00:13:17"/>
        <d v="2015-04-13T23:44:01"/>
        <d v="2017-02-23T21:29:37"/>
        <d v="2015-07-12T13:25:39"/>
        <d v="2016-01-14T07:21:51"/>
        <d v="2014-06-12T16:37:37"/>
        <d v="2016-04-13T15:18:28"/>
        <d v="2015-08-06T14:52:01"/>
        <d v="2016-04-28T18:32:09"/>
        <d v="2015-10-25T15:49:25"/>
        <d v="2016-05-16T07:11:02"/>
        <d v="2015-01-26T22:17:09"/>
        <d v="2015-03-12T02:12:42"/>
        <d v="2015-05-06T10:55:50"/>
        <d v="2017-01-26T23:05:18"/>
        <d v="2017-01-23T14:14:22"/>
        <d v="2014-08-13T13:59:55"/>
        <d v="2016-11-08T10:05:15"/>
        <d v="2015-07-13T13:40:48"/>
        <d v="2015-07-13T15:37:54"/>
        <d v="2015-04-05T15:24:35"/>
        <d v="2014-09-15T15:58:59"/>
        <d v="2016-07-12T00:37:54"/>
        <d v="2014-07-11T20:27:47"/>
        <d v="2016-02-15T18:25:49"/>
        <d v="2014-09-08T16:38:28"/>
        <d v="2014-08-25T21:53:33"/>
        <d v="2014-10-19T00:53:04"/>
        <d v="2014-11-12T00:25:11"/>
        <d v="2016-10-31T16:34:10"/>
        <d v="2015-07-13T14:50:40"/>
        <d v="2015-06-07T22:58:33"/>
        <d v="2015-02-09T22:58:32"/>
        <d v="2016-02-16T19:18:39"/>
        <d v="2015-11-22T20:17:52"/>
        <d v="2015-06-23T03:51:29"/>
        <d v="2015-07-23T14:14:55"/>
        <d v="2014-10-09T17:47:59"/>
        <d v="2016-09-22T15:29:19"/>
        <d v="2014-12-16T10:30:47"/>
        <d v="2015-06-17T20:14:16"/>
        <d v="2015-03-13T15:59:35"/>
        <d v="2016-11-13T17:04:21"/>
        <d v="2014-07-17T19:58:18"/>
        <d v="2016-09-18T08:57:43"/>
        <d v="2015-03-26T19:57:02"/>
        <d v="2016-06-05T15:00:58"/>
        <d v="2016-05-15T17:02:00"/>
        <d v="2014-12-10T16:37:32"/>
        <d v="2014-11-30T05:16:04"/>
        <d v="2014-07-17T20:10:17"/>
        <d v="2014-06-12T02:47:07"/>
        <d v="2014-12-01T22:20:04"/>
        <d v="2015-01-07T18:26:21"/>
        <d v="2016-05-13T09:41:35"/>
        <d v="2016-04-20T09:02:18"/>
        <d v="2016-07-04T16:41:49"/>
        <d v="2014-08-12T12:02:11"/>
        <d v="2016-09-25T19:20:04"/>
        <d v="2017-02-11T18:22:02"/>
        <d v="2016-09-20T21:36:04"/>
        <d v="2014-06-18T11:21:31"/>
        <d v="2014-11-27T20:47:52"/>
        <d v="2015-07-03T16:09:30"/>
        <d v="2016-12-06T18:00:53"/>
        <d v="2015-09-14T02:30:53"/>
        <d v="2016-10-31T16:01:37"/>
        <d v="2016-07-27T15:14:01"/>
        <d v="2015-06-02T00:40:46"/>
        <d v="2016-11-21T09:01:03"/>
        <d v="2015-03-30T19:23:47"/>
        <d v="2017-01-01T15:55:59"/>
        <d v="2014-09-30T12:30:20"/>
        <d v="2014-06-24T22:15:02"/>
        <d v="2016-01-18T12:33:09"/>
        <d v="2014-08-14T22:20:45"/>
        <d v="2013-10-15T11:39:08"/>
        <d v="2016-12-10T16:31:21"/>
        <d v="2014-06-22T15:54:40"/>
        <d v="2016-10-24T17:26:27"/>
        <d v="2016-12-06T22:49:09"/>
        <d v="2016-12-21T04:37:48"/>
        <d v="2016-12-21T11:47:58"/>
        <d v="2016-11-01T23:53:03"/>
        <d v="2016-11-21T15:55:27"/>
        <d v="2014-07-14T13:56:40"/>
        <d v="2014-11-04T00:59:19"/>
        <d v="2014-07-16T23:38:22"/>
        <d v="2016-11-03T11:01:08"/>
        <d v="2016-01-14T16:20:32"/>
        <d v="2016-05-05T12:42:12"/>
        <d v="2016-12-29T18:54:42"/>
        <d v="2015-09-25T02:10:40"/>
        <d v="2014-10-27T15:48:27"/>
        <d v="2014-08-05T20:30:02"/>
        <d v="2017-01-16T20:17:27"/>
        <d v="2016-02-08T00:57:56"/>
        <d v="2011-12-31T15:34:51"/>
        <d v="2014-06-16T13:43:27"/>
        <d v="2012-03-08T19:19:38"/>
        <d v="2015-06-28T19:35:49"/>
        <d v="2011-05-30T15:19:23"/>
        <d v="2015-11-12T15:01:52"/>
        <d v="2013-03-12T01:01:27"/>
        <d v="2012-12-03T00:29:09"/>
        <d v="2011-07-06T20:05:57"/>
        <d v="2012-07-20T04:27:41"/>
        <d v="2011-11-06T17:53:11"/>
        <d v="2011-12-01T19:05:47"/>
        <d v="2013-07-30T10:11:01"/>
        <d v="2013-11-19T10:04:52"/>
        <d v="2015-04-07T03:57:00"/>
        <d v="2014-11-02T00:42:26"/>
        <d v="2013-10-31T17:37:20"/>
        <d v="2014-01-27T06:36:27"/>
        <d v="2014-10-30T14:29:54"/>
        <d v="2014-07-08T12:03:49"/>
        <d v="2015-06-06T03:31:22"/>
        <d v="2013-05-06T15:33:26"/>
        <d v="2014-02-18T22:01:52"/>
        <d v="2012-03-21T17:01:25"/>
        <d v="2012-11-12T22:58:23"/>
        <d v="2013-04-02T13:44:05"/>
        <d v="2012-09-04T01:01:49"/>
        <d v="2014-12-14T13:10:19"/>
        <d v="2014-07-10T20:19:26"/>
        <d v="2016-12-28T22:35:30"/>
        <d v="2013-01-24T21:04:32"/>
        <d v="2011-06-18T15:07:55"/>
        <d v="2016-09-25T10:06:57"/>
        <d v="2015-01-14T14:09:51"/>
        <d v="2012-12-05T17:58:41"/>
        <d v="2013-04-18T14:31:17"/>
        <d v="2011-02-15T18:24:19"/>
        <d v="2012-11-21T01:18:34"/>
        <d v="2010-09-07T20:04:28"/>
        <d v="2014-05-29T07:55:39"/>
        <d v="2016-10-26T18:20:13"/>
        <d v="2014-01-02T18:02:06"/>
        <d v="2016-11-15T20:36:10"/>
        <d v="2013-07-15T10:43:28"/>
        <d v="2015-08-10T04:09:21"/>
        <d v="2014-09-18T13:01:24"/>
        <d v="2015-01-16T18:48:03"/>
        <d v="2015-04-20T03:26:50"/>
        <d v="2013-11-15T04:58:10"/>
        <d v="2013-11-25T23:54:54"/>
        <d v="2013-01-14T23:59:29"/>
        <d v="2015-12-10T19:46:42"/>
        <d v="2009-09-11T01:21:59"/>
        <d v="2015-04-05T17:39:45"/>
        <d v="2014-01-23T18:43:38"/>
        <d v="2011-11-15T01:26:35"/>
        <d v="2015-09-02T16:27:25"/>
        <d v="2013-06-30T23:32:57"/>
        <d v="2014-03-30T16:51:20"/>
        <d v="2010-09-14T16:25:05"/>
        <d v="2011-04-02T16:10:25"/>
        <d v="2013-05-08T00:01:14"/>
        <d v="2012-07-25T18:11:42"/>
        <d v="2012-03-18T18:34:09"/>
        <d v="2014-02-04T03:35:19"/>
        <d v="2013-01-28T14:15:15"/>
        <d v="2012-03-14T01:20:34"/>
        <d v="2013-10-01T15:03:46"/>
        <d v="2012-05-29T00:09:48"/>
        <d v="2013-01-02T04:28:00"/>
        <d v="2013-01-01T01:08:59"/>
        <d v="2013-10-09T18:44:06"/>
        <d v="2013-10-07T20:58:03"/>
        <d v="2013-06-16T17:47:24"/>
        <d v="2011-07-11T02:45:37"/>
        <d v="2012-02-23T14:42:46"/>
        <d v="2013-08-15T21:11:25"/>
        <d v="2012-03-27T23:51:28"/>
        <d v="2014-08-30T14:09:47"/>
        <d v="2012-03-27T16:00:46"/>
        <d v="2014-08-11T10:24:14"/>
        <d v="2011-05-31T19:05:20"/>
        <d v="2012-08-01T00:32:04"/>
        <d v="2011-05-01T22:47:58"/>
        <d v="2011-07-05T02:32:06"/>
        <d v="2011-05-26T19:45:12"/>
        <d v="2011-08-07T16:35:39"/>
        <d v="2017-01-23T15:05:11"/>
        <d v="2014-11-18T02:24:46"/>
        <d v="2013-12-19T20:00:30"/>
        <d v="2012-08-01T01:21:02"/>
        <d v="2013-06-17T15:26:42"/>
        <d v="2013-01-07T00:25:52"/>
        <d v="2012-06-19T23:02:45"/>
        <d v="2011-05-15T17:50:01"/>
        <d v="2014-10-01T22:01:43"/>
        <d v="2013-03-07T20:54:03"/>
        <d v="2012-01-16T14:23:31"/>
        <d v="2012-07-29T21:11:21"/>
        <d v="2013-12-10T23:57:34"/>
        <d v="2014-05-08T20:12:22"/>
        <d v="2015-03-29T22:07:45"/>
        <d v="2012-09-04T22:44:10"/>
        <d v="2015-02-19T23:20:52"/>
        <d v="2010-03-12T05:48:38"/>
        <d v="2012-10-03T07:21:24"/>
        <d v="2012-03-04T00:55:30"/>
        <d v="2012-01-18T11:21:47"/>
        <d v="2012-06-12T01:13:02"/>
        <d v="2016-05-13T19:14:00"/>
        <d v="2013-02-19T12:37:05"/>
        <d v="2012-03-27T15:31:34"/>
        <d v="2011-11-21T16:12:15"/>
        <d v="2014-03-19T21:04:35"/>
        <d v="2013-05-27T19:44:52"/>
        <d v="2012-04-05T10:59:18"/>
        <d v="2013-09-06T01:21:58"/>
        <d v="2014-03-31T23:57:42"/>
        <d v="2011-12-17T21:33:05"/>
        <d v="2012-08-22T18:19:16"/>
        <d v="2016-08-24T05:26:27"/>
        <d v="2014-10-10T20:07:43"/>
        <d v="2013-09-08T14:13:03"/>
        <d v="2016-11-20T06:11:20"/>
        <d v="2014-09-22T16:25:52"/>
        <d v="2016-07-26T04:56:36"/>
        <d v="2014-02-23T09:24:15"/>
        <d v="2015-06-09T19:09:36"/>
        <d v="2015-03-14T19:00:33"/>
        <d v="2015-02-15T03:34:24"/>
        <d v="2016-03-22T19:51:57"/>
        <d v="2016-05-31T21:07:33"/>
        <d v="2016-10-12T19:19:55"/>
        <d v="2015-01-16T19:58:29"/>
        <d v="2016-11-27T05:05:46"/>
        <d v="2016-06-23T03:00:17"/>
        <d v="2016-08-26T07:29:16"/>
        <d v="2015-10-13T13:57:11"/>
        <d v="2015-03-15T17:53:38"/>
        <d v="2015-05-03T19:41:08"/>
        <d v="2013-10-22T11:35:13"/>
        <d v="2016-08-16T23:10:04"/>
        <d v="2013-10-11T13:19:08"/>
        <d v="2012-01-12T02:49:26"/>
        <d v="2013-09-23T02:33:58"/>
        <d v="2012-11-16T18:33:17"/>
        <d v="2015-01-20T15:18:38"/>
        <d v="2009-10-01T02:31:46"/>
        <d v="2013-12-07T00:39:58"/>
        <d v="2013-03-08T20:17:37"/>
        <d v="2013-08-01T00:32:03"/>
        <d v="2013-10-29T13:28:15"/>
        <d v="2011-01-23T19:48:47"/>
        <d v="2012-10-01T04:00:40"/>
        <d v="2013-04-03T14:00:34"/>
        <d v="2015-08-31T17:22:11"/>
        <d v="2013-01-01T11:55:27"/>
        <d v="2013-11-18T18:56:00"/>
        <d v="2010-11-22T05:35:24"/>
        <d v="2012-05-07T19:55:05"/>
        <d v="2012-09-26T07:42:18"/>
        <d v="2011-11-29T06:01:26"/>
        <d v="2011-08-03T20:39:10"/>
        <d v="2016-01-01T22:27:15"/>
        <d v="2012-03-12T19:15:46"/>
        <d v="2016-12-08T22:35:11"/>
        <d v="2016-08-20T20:53:33"/>
        <d v="2012-04-26T23:00:55"/>
        <d v="2011-07-26T18:04:45"/>
        <d v="2014-09-04T18:49:03"/>
        <d v="2013-10-21T16:46:19"/>
        <d v="2014-07-21T00:45:30"/>
        <d v="2010-05-05T04:48:03"/>
        <d v="2015-03-01T21:32:43"/>
        <d v="2016-05-05T23:33:30"/>
        <d v="2010-09-09T03:03:49"/>
        <d v="2015-08-01T20:57:06"/>
        <d v="2012-10-28T16:31:48"/>
        <d v="2011-11-30T18:11:50"/>
        <d v="2011-04-12T02:22:42"/>
        <d v="2016-02-28T20:23:22"/>
        <d v="2010-04-22T19:28:34"/>
        <d v="2014-07-08T23:10:22"/>
        <d v="2012-08-27T19:06:20"/>
        <d v="2015-12-03T01:55:37"/>
        <d v="2010-11-24T05:45:26"/>
        <d v="2014-02-10T04:33:10"/>
        <d v="2011-08-11T04:37:03"/>
        <d v="2010-06-10T19:14:15"/>
        <d v="2012-06-20T16:34:00"/>
        <d v="2017-01-01T13:05:19"/>
        <d v="2014-01-02T00:07:25"/>
        <d v="2012-10-11T02:37:27"/>
        <d v="2012-04-04T03:20:19"/>
        <d v="2012-07-25T18:19:07"/>
        <d v="2012-01-28T16:18:34"/>
        <d v="2010-09-12T20:28:54"/>
        <d v="2014-06-11T22:38:50"/>
        <d v="2014-10-31T21:59:21"/>
        <d v="2012-11-13T15:24:05"/>
        <d v="2013-10-14T16:07:02"/>
        <d v="2011-10-30T04:06:16"/>
        <d v="2014-08-26T12:43:13"/>
        <d v="2014-10-21T23:02:03"/>
        <d v="2013-01-13T22:37:49"/>
        <d v="2013-10-27T21:08:31"/>
        <d v="2010-06-08T00:28:50"/>
        <d v="2012-04-13T19:44:55"/>
        <d v="2012-09-27T20:41:53"/>
        <d v="2012-03-09T05:42:49"/>
        <d v="2010-05-13T21:58:26"/>
        <d v="2014-02-09T08:38:22"/>
        <d v="2013-02-04T23:15:45"/>
        <d v="2014-03-12T04:03:29"/>
        <d v="2014-04-03T17:41:24"/>
        <d v="2015-12-29T08:00:29"/>
        <d v="2011-12-05T00:34:49"/>
        <d v="2013-10-03T19:09:17"/>
        <d v="2012-08-02T11:30:48"/>
        <d v="2013-05-21T18:18:58"/>
        <d v="2015-06-26T00:12:06"/>
        <d v="2017-01-10T02:19:05"/>
        <d v="2016-01-12T20:14:20"/>
        <d v="2016-10-29T16:01:45"/>
        <d v="2016-03-14T14:00:50"/>
        <d v="2016-12-27T20:57:06"/>
        <d v="2016-08-09T18:00:48"/>
        <d v="2016-04-30T18:45:06"/>
        <d v="2016-02-10T19:52:44"/>
        <d v="2015-12-22T01:02:56"/>
        <d v="2015-12-17T18:01:01"/>
        <d v="2016-04-19T15:41:12"/>
        <d v="2016-10-18T14:43:32"/>
        <d v="2014-12-25T03:56:39"/>
        <d v="2015-07-08T20:00:39"/>
        <d v="2016-08-03T07:05:00"/>
        <d v="2015-02-24T21:55:59"/>
        <d v="2016-10-16T13:15:33"/>
        <d v="2015-03-18T19:16:03"/>
        <d v="2014-12-19T04:11:05"/>
        <d v="2017-01-30T15:02:35"/>
        <d v="2017-01-04T16:38:55"/>
        <d v="2016-01-03T17:05:53"/>
        <d v="2016-09-11T15:15:19"/>
        <d v="2015-07-22T15:05:19"/>
        <d v="2016-09-23T00:24:06"/>
        <d v="2016-09-05T15:15:32"/>
        <d v="2016-02-21T06:06:14"/>
        <d v="2014-07-15T20:20:34"/>
        <d v="2017-01-06T07:16:47"/>
        <d v="2016-12-16T05:17:33"/>
        <d v="2015-04-16T17:01:00"/>
        <d v="2014-08-04T20:46:38"/>
        <d v="2015-09-09T00:21:33"/>
        <d v="2016-02-23T17:59:16"/>
        <d v="2016-04-28T16:43:05"/>
        <d v="2015-06-29T01:24:57"/>
        <d v="2016-01-21T22:36:37"/>
        <d v="2016-01-25T07:25:01"/>
        <d v="2016-05-15T10:00:28"/>
        <d v="2014-10-15T21:42:02"/>
        <d v="2014-07-09T22:43:42"/>
        <d v="2016-09-01T18:04:46"/>
        <d v="2016-07-22T16:01:25"/>
        <d v="2015-02-25T02:46:48"/>
        <d v="2015-11-30T23:13:30"/>
        <d v="2015-11-15T18:25:00"/>
        <d v="2014-05-13T07:04:10"/>
        <d v="2016-08-31T08:33:45"/>
        <d v="2016-08-28T22:24:55"/>
        <d v="2014-08-03T18:49:24"/>
        <d v="2016-06-16T18:09:48"/>
        <d v="2016-03-07T22:11:59"/>
        <d v="2016-10-08T23:09:28"/>
        <d v="2014-10-08T06:18:50"/>
        <d v="2014-11-03T22:34:40"/>
        <d v="2014-06-26T20:47:40"/>
        <d v="2014-10-28T02:28:17"/>
        <d v="2015-10-04T04:03:21"/>
        <d v="2014-10-13T07:11:30"/>
        <d v="2017-01-13T01:26:00"/>
        <d v="2016-12-15T17:16:53"/>
        <d v="2015-11-16T16:25:14"/>
        <d v="2017-02-13T17:01:01"/>
        <d v="2016-01-18T17:00:27"/>
        <d v="2015-09-28T14:59:43"/>
        <d v="2014-12-03T00:57:52"/>
        <d v="2016-11-01T14:00:23"/>
        <d v="2016-11-27T19:25:15"/>
        <d v="2016-05-19T14:30:46"/>
        <d v="2016-07-09T19:54:22"/>
        <d v="2014-11-02T21:33:15"/>
        <d v="2016-12-09T10:34:12"/>
        <d v="2015-11-30T20:00:56"/>
        <d v="2014-11-11T00:03:35"/>
        <d v="2015-10-25T21:04:55"/>
        <d v="2016-02-21T02:34:16"/>
        <d v="2015-10-11T16:12:15"/>
        <d v="2016-06-13T11:48:53"/>
        <d v="2015-01-04T23:22:29"/>
        <d v="2015-05-02T01:40:09"/>
        <d v="2015-09-23T06:02:51"/>
        <d v="2015-04-16T15:31:17"/>
        <d v="2015-05-20T22:04:21"/>
        <d v="2015-12-31T13:56:03"/>
        <d v="2015-02-13T20:00:37"/>
        <d v="2016-02-25T09:46:56"/>
        <d v="2014-09-22T00:49:07"/>
        <d v="2017-01-19T15:03:25"/>
        <d v="2015-02-08T17:05:07"/>
        <d v="2016-08-28T11:35:49"/>
        <d v="2015-11-15T18:20:10"/>
        <d v="2016-05-23T16:00:25"/>
        <d v="2016-11-13T17:34:40"/>
        <d v="2016-07-03T04:00:04"/>
        <d v="2015-01-11T15:23:40"/>
        <d v="2012-12-05T10:46:30"/>
        <d v="2015-04-24T19:44:22"/>
        <d v="2016-02-17T05:33:43"/>
        <d v="2016-11-17T02:37:26"/>
        <d v="2016-07-27T17:00:09"/>
        <d v="2014-07-10T01:26:32"/>
        <d v="2014-07-30T16:42:28"/>
        <d v="2015-04-19T06:04:15"/>
        <d v="2015-01-06T22:13:21"/>
        <d v="2014-07-23T20:59:10"/>
        <d v="2015-11-10T20:26:00"/>
        <d v="2014-10-05T19:38:35"/>
        <d v="2016-08-15T01:16:29"/>
        <d v="2016-01-12T10:20:45"/>
        <d v="2015-08-14T19:07:57"/>
        <d v="2014-07-29T00:20:25"/>
        <d v="2016-04-22T19:08:15"/>
        <d v="2017-02-08T04:08:52"/>
        <d v="2014-07-10T20:26:39"/>
        <d v="2016-02-05T23:49:05"/>
        <d v="2015-02-22T17:16:17"/>
        <d v="2016-11-03T20:54:43"/>
        <d v="2015-02-11T21:37:23"/>
        <d v="2015-02-10T18:57:36"/>
        <d v="2015-03-15T21:54:53"/>
        <d v="2016-03-02T06:38:28"/>
        <d v="2016-07-04T19:22:21"/>
        <d v="2016-07-31T00:44:22"/>
        <d v="2013-05-22T05:28:23"/>
        <d v="2014-01-21T09:08:42"/>
        <d v="2013-06-19T23:06:22"/>
        <d v="2013-11-20T20:32:11"/>
        <d v="2016-03-10T08:54:24"/>
        <d v="2013-10-24T05:30:59"/>
        <d v="2012-09-10T00:17:02"/>
        <d v="2015-10-17T18:04:53"/>
        <d v="2014-01-05T19:58:17"/>
        <d v="2011-09-15T23:09:01"/>
        <d v="2013-12-04T04:09:05"/>
        <d v="2012-04-05T21:41:56"/>
        <d v="2014-07-17T09:04:10"/>
        <d v="2015-12-14T04:00:11"/>
        <d v="2011-06-06T04:42:01"/>
        <d v="2016-04-18T13:35:36"/>
        <d v="2014-04-10T03:18:53"/>
        <d v="2014-12-28T22:14:52"/>
        <d v="2012-07-10T21:44:48"/>
        <d v="2014-06-02T15:49:43"/>
        <d v="2014-07-08T21:53:24"/>
        <d v="2016-02-12T16:06:15"/>
        <d v="2014-07-24T20:48:11"/>
        <d v="2014-05-15T17:08:07"/>
        <d v="2014-03-24T19:11:07"/>
        <d v="2015-05-26T04:32:55"/>
        <d v="2015-04-28T04:27:33"/>
        <d v="2016-03-10T19:41:12"/>
        <d v="2012-12-06T00:37:18"/>
        <d v="2016-01-26T23:22:17"/>
        <d v="2011-09-08T17:07:13"/>
        <d v="2013-07-30T12:53:40"/>
        <d v="2014-09-02T12:25:54"/>
        <d v="2014-01-20T19:01:17"/>
        <d v="2014-03-13T18:18:15"/>
        <d v="2015-04-12T20:04:28"/>
        <d v="2016-01-14T02:39:31"/>
        <d v="2016-06-16T18:32:18"/>
        <d v="2013-10-29T01:05:25"/>
        <d v="2016-04-18T05:19:50"/>
        <d v="2014-05-11T09:50:21"/>
        <d v="2014-02-21T03:15:27"/>
        <d v="2012-03-04T17:46:15"/>
        <d v="2014-06-22T20:40:24"/>
        <d v="2012-02-12T15:17:15"/>
        <d v="2016-10-18T18:03:10"/>
        <d v="2012-11-06T22:23:42"/>
        <d v="2015-12-08T04:53:10"/>
        <d v="2014-11-19T18:13:31"/>
        <d v="2014-07-14T23:27:00"/>
        <d v="2013-09-08T08:18:07"/>
        <d v="2016-02-28T16:41:35"/>
        <d v="2012-04-09T20:20:08"/>
        <d v="2015-11-24T14:21:53"/>
        <d v="2014-03-05T03:59:39"/>
        <d v="2014-03-23T19:01:04"/>
        <d v="2011-09-12T20:56:40"/>
        <d v="2016-02-11T22:25:16"/>
        <d v="2013-05-15T16:53:45"/>
        <d v="2014-03-19T12:34:08"/>
        <d v="2015-03-30T16:00:51"/>
        <d v="2015-07-26T14:58:50"/>
        <d v="2016-06-13T07:51:34"/>
        <d v="2014-10-13T20:30:00"/>
        <d v="2014-07-07T15:35:17"/>
        <d v="2016-05-05T06:21:33"/>
        <d v="2014-09-25T23:55:00"/>
        <d v="2015-11-23T21:47:48"/>
        <d v="2016-12-01T02:46:11"/>
        <d v="2014-06-30T09:46:21"/>
        <d v="2014-11-14T06:50:28"/>
        <d v="2016-07-06T23:44:54"/>
        <d v="2015-11-18T16:07:09"/>
        <d v="2016-03-23T19:40:21"/>
        <d v="2016-12-31T21:45:31"/>
        <d v="2014-12-01T08:20:26"/>
        <d v="2015-07-06T11:05:21"/>
        <d v="2015-06-08T16:47:30"/>
        <d v="2015-01-17T00:08:47"/>
        <d v="2015-11-16T04:38:46"/>
        <d v="2015-03-29T04:22:00"/>
        <d v="2014-08-02T17:56:32"/>
        <d v="2014-03-24T22:52:53"/>
        <d v="2014-08-19T23:19:43"/>
        <d v="2016-10-31T04:06:21"/>
        <d v="2016-05-16T17:02:46"/>
        <d v="2015-11-08T22:54:35"/>
        <d v="2015-08-07T02:27:43"/>
        <d v="2015-04-14T17:01:52"/>
        <d v="2015-05-18T17:08:25"/>
        <d v="2015-08-06T02:36:46"/>
        <d v="2014-07-14T18:20:08"/>
        <d v="2015-01-24T01:42:42"/>
        <d v="2014-10-05T15:04:40"/>
        <d v="2014-11-08T02:12:08"/>
        <d v="2015-05-29T17:26:05"/>
        <d v="2015-02-25T03:43:06"/>
        <d v="2015-04-27T15:06:29"/>
        <d v="2014-08-24T16:24:24"/>
        <d v="2014-07-09T17:22:00"/>
        <d v="2016-05-18T17:23:02"/>
        <d v="2014-06-01T05:08:50"/>
        <d v="2015-05-25T11:39:02"/>
        <d v="2014-08-11T17:38:15"/>
        <d v="2016-08-22T01:17:45"/>
        <d v="2015-01-22T08:29:23"/>
        <d v="2015-04-29T21:26:11"/>
        <d v="2014-10-25T19:18:47"/>
        <d v="2014-07-20T16:22:32"/>
        <d v="2015-06-28T04:27:37"/>
        <d v="2016-04-07T20:12:07"/>
        <d v="2015-06-14T17:28:59"/>
        <d v="2017-01-10T00:28:18"/>
        <d v="2014-09-14T15:51:36"/>
        <d v="2014-07-16T21:44:12"/>
        <d v="2015-09-27T17:17:07"/>
        <d v="2014-05-21T19:21:54"/>
        <d v="2015-01-29T08:08:41"/>
        <d v="2016-12-23T19:51:28"/>
        <d v="2016-10-12T20:40:23"/>
        <d v="2017-01-05T14:23:31"/>
        <d v="2015-05-05T20:45:49"/>
        <d v="2015-04-28T20:43:15"/>
        <d v="2015-04-14T21:28:43"/>
        <d v="2016-12-06T16:49:00"/>
        <d v="2016-06-07T23:29:55"/>
        <d v="2014-07-31T15:58:45"/>
        <d v="2016-02-18T14:29:20"/>
        <d v="2017-01-11T12:09:38"/>
        <d v="2016-02-08T18:37:33"/>
        <d v="2015-03-08T11:42:59"/>
        <d v="2015-10-20T08:20:53"/>
        <d v="2015-11-17T19:38:59"/>
        <d v="2016-05-12T15:57:14"/>
        <d v="2015-11-24T14:51:26"/>
        <d v="2015-06-05T18:30:00"/>
        <d v="2015-03-25T11:27:36"/>
        <d v="2016-06-14T14:34:06"/>
        <d v="2015-05-27T06:55:54"/>
        <d v="2015-04-30T14:45:27"/>
        <d v="2015-10-19T17:57:13"/>
        <d v="2015-05-13T12:09:11"/>
        <d v="2017-02-05T18:37:33"/>
        <d v="2016-02-29T10:19:33"/>
        <d v="2016-02-22T17:01:04"/>
        <d v="2017-01-25T20:18:25"/>
        <d v="2015-05-07T22:36:12"/>
        <d v="2016-05-24T20:47:41"/>
        <d v="2015-11-09T22:48:15"/>
        <d v="2016-12-26T18:08:20"/>
        <d v="2015-04-09T20:10:05"/>
        <d v="2014-04-29T22:09:16"/>
        <d v="2015-08-30T14:47:37"/>
        <d v="2016-06-13T19:25:40"/>
        <d v="2015-09-30T15:53:20"/>
        <d v="2016-09-19T11:05:13"/>
        <d v="2015-07-25T15:05:12"/>
        <d v="2016-11-05T11:24:48"/>
        <d v="2016-02-29T17:17:27"/>
        <d v="2016-10-10T04:15:09"/>
        <d v="2014-04-06T13:11:42"/>
        <d v="2013-08-22T21:44:38"/>
        <d v="2014-03-16T20:59:41"/>
        <d v="2014-07-06T22:03:36"/>
        <d v="2011-07-29T17:30:08"/>
        <d v="2012-03-16T11:02:07"/>
        <d v="2011-01-24T23:20:30"/>
        <d v="2015-07-07T22:36:08"/>
        <d v="2013-08-19T20:21:10"/>
        <d v="2012-01-30T22:46:14"/>
        <d v="2015-01-02T18:55:42"/>
        <d v="2013-11-04T03:14:59"/>
        <d v="2012-07-19T16:19:24"/>
        <d v="2012-08-03T06:47:45"/>
        <d v="2011-07-06T14:38:56"/>
        <d v="2011-12-05T23:06:07"/>
        <d v="2013-05-14T00:57:37"/>
        <d v="2014-10-10T20:06:20"/>
        <d v="2011-08-26T03:58:22"/>
        <d v="2011-05-07T21:06:11"/>
        <d v="2013-03-21T19:48:43"/>
        <d v="2014-05-14T14:23:54"/>
        <d v="2011-10-21T01:02:29"/>
        <d v="2013-04-05T07:00:55"/>
        <d v="2014-05-07T15:45:53"/>
        <d v="2012-06-06T17:46:51"/>
        <d v="2014-07-22T15:25:31"/>
        <d v="2011-07-26T19:32:47"/>
        <d v="2013-09-25T23:42:49"/>
        <d v="2014-08-03T18:48:27"/>
        <d v="2010-11-04T14:54:46"/>
        <d v="2013-10-31T20:17:32"/>
        <d v="2012-01-12T22:03:51"/>
        <d v="2011-02-12T02:03:10"/>
        <d v="2013-07-31T14:40:12"/>
        <d v="2014-05-06T23:17:44"/>
        <d v="2014-01-26T20:13:40"/>
        <d v="2013-12-29T08:13:47"/>
        <d v="2014-01-16T18:18:12"/>
        <d v="2014-02-21T02:01:10"/>
        <d v="2013-09-29T15:54:43"/>
        <d v="2010-10-13T15:43:35"/>
        <d v="2013-12-11T21:02:25"/>
        <d v="2013-06-23T14:02:38"/>
        <d v="2013-08-20T20:17:27"/>
        <d v="2016-03-15T19:45:12"/>
        <d v="2012-01-24T20:34:02"/>
        <d v="2013-10-13T16:24:19"/>
        <d v="2010-04-05T17:52:59"/>
        <d v="2014-07-31T17:31:31"/>
        <d v="2012-07-25T16:33:45"/>
        <d v="2013-07-02T20:49:47"/>
        <d v="2009-07-12T16:54:07"/>
        <d v="2012-07-30T13:29:07"/>
        <d v="2014-05-26T13:19:26"/>
        <d v="2014-02-11T02:22:50"/>
        <d v="2010-11-30T18:10:54"/>
        <d v="2013-07-07T17:50:36"/>
        <d v="2013-11-07T11:24:15"/>
        <d v="2013-02-14T17:13:09"/>
        <d v="2016-12-07T05:38:02"/>
        <d v="2015-06-04T13:59:35"/>
        <d v="2015-02-03T09:13:47"/>
        <d v="2015-04-12T14:54:16"/>
        <d v="2016-07-09T03:42:43"/>
        <d v="2016-12-04T03:14:05"/>
        <d v="2015-03-22T14:45:31"/>
        <d v="2015-02-28T15:39:51"/>
        <d v="2015-09-08T18:20:28"/>
        <d v="2015-10-14T16:49:31"/>
        <d v="2015-09-30T10:53:17"/>
        <d v="2015-06-28T13:44:57"/>
        <d v="2016-02-22T01:12:53"/>
        <d v="2016-03-31T17:55:58"/>
        <d v="2016-03-28T16:20:32"/>
        <d v="2015-06-13T19:32:39"/>
        <d v="2016-04-22T16:12:18"/>
        <d v="2015-07-09T17:59:38"/>
        <d v="2016-10-31T01:23:31"/>
        <d v="2016-07-14T10:35:20"/>
        <d v="2017-01-11T04:40:05"/>
        <d v="2016-06-21T15:58:28"/>
        <d v="2014-11-03T10:58:54"/>
        <d v="2016-01-17T12:04:39"/>
        <d v="2016-08-28T14:43:32"/>
        <d v="2015-09-09T21:11:08"/>
        <d v="2016-07-04T16:00:50"/>
        <d v="2016-10-25T19:15:19"/>
        <d v="2015-03-18T16:52:02"/>
        <d v="2016-02-01T17:01:54"/>
        <d v="2016-08-21T16:04:20"/>
        <d v="2015-09-30T11:57:28"/>
        <d v="2016-01-23T23:05:09"/>
        <d v="2016-05-29T05:39:06"/>
        <d v="2014-12-11T01:02:52"/>
        <d v="2014-06-25T19:29:25"/>
        <d v="2016-11-30T16:34:06"/>
        <d v="2016-11-22T17:58:57"/>
        <d v="2015-04-20T15:45:25"/>
        <d v="2016-03-21T16:45:46"/>
        <d v="2016-09-12T15:12:32"/>
        <d v="2016-11-29T02:03:55"/>
        <d v="2014-11-30T19:00:28"/>
        <d v="2015-04-28T16:17:15"/>
        <d v="2016-08-29T15:25:34"/>
        <d v="2014-10-22T05:19:05"/>
        <d v="2016-05-31T06:38:29"/>
        <d v="2016-07-17T12:05:54"/>
        <d v="2016-12-27T01:26:48"/>
        <d v="2014-06-15T02:33:45"/>
        <d v="2016-02-09T18:34:47"/>
        <d v="2015-11-04T22:28:22"/>
        <d v="2014-11-11T20:43:48"/>
        <d v="2017-01-31T13:51:19"/>
        <d v="2015-07-02T19:17:13"/>
        <d v="2014-10-23T15:31:55"/>
        <d v="2014-07-15T14:17:33"/>
        <d v="2016-08-29T14:58:37"/>
        <d v="2015-06-16T19:35:39"/>
        <d v="2016-06-20T12:38:03"/>
        <d v="2016-05-31T18:57:19"/>
        <d v="2014-06-08T19:32:39"/>
        <d v="2013-05-27T01:49:11"/>
        <d v="2015-02-04T15:18:45"/>
        <d v="2014-11-19T12:08:53"/>
        <d v="2015-11-08T07:58:55"/>
        <d v="2015-11-25T00:18:54"/>
        <d v="2016-01-12T17:45:44"/>
        <d v="2015-07-14T13:52:46"/>
        <d v="2013-02-03T02:49:48"/>
        <d v="2016-05-11T19:22:59"/>
        <d v="2012-10-30T06:06:45"/>
        <d v="2013-06-04T00:56:00"/>
        <d v="2013-01-29T23:05:37"/>
        <d v="2011-05-25T13:42:03"/>
        <d v="2011-05-04T19:33:10"/>
        <d v="2012-07-04T21:37:00"/>
        <d v="2014-05-21T17:12:52"/>
        <d v="2013-07-08T22:25:31"/>
        <d v="2016-01-26T20:15:27"/>
        <d v="2014-11-07T16:41:46"/>
        <d v="2015-02-13T17:35:52"/>
        <d v="2014-10-11T23:54:23"/>
        <d v="2015-10-14T00:04:10"/>
        <d v="2015-05-21T04:34:54"/>
        <d v="2014-03-11T14:15:46"/>
        <d v="2013-09-30T00:04:50"/>
        <d v="2015-04-06T18:12:22"/>
        <d v="2012-06-11T17:45:32"/>
        <d v="2016-11-29T22:50:33"/>
        <d v="2016-02-23T03:53:08"/>
        <d v="2016-12-15T01:35:19"/>
        <d v="2016-11-02T16:03:26"/>
        <d v="2017-01-11T05:16:10"/>
        <d v="2016-07-16T18:13:30"/>
        <d v="2015-05-05T11:47:56"/>
        <d v="2015-05-16T18:18:26"/>
        <d v="2016-11-28T05:08:45"/>
        <d v="2013-04-05T19:12:16"/>
        <d v="2016-12-02T01:47:58"/>
        <d v="2015-06-04T17:38:42"/>
        <d v="2016-03-03T16:32:01"/>
        <d v="2015-06-28T15:31:29"/>
        <d v="2015-05-01T22:06:35"/>
        <d v="2016-09-20T14:45:17"/>
        <d v="2016-07-13T11:32:37"/>
        <d v="2015-03-23T19:16:46"/>
        <d v="2015-07-07T15:36:58"/>
        <d v="2016-01-31T03:43:06"/>
        <d v="2016-07-01T16:22:03"/>
        <d v="2017-01-16T03:28:46"/>
        <d v="2016-12-14T21:48:01"/>
        <d v="2015-01-13T23:58:02"/>
        <d v="2016-09-26T22:01:50"/>
        <d v="2016-06-04T20:58:54"/>
        <d v="2014-09-06T00:06:13"/>
        <d v="2016-05-07T08:11:13"/>
        <d v="2013-05-04T23:54:34"/>
        <d v="2015-03-01T01:16:51"/>
        <d v="2013-06-25T01:30:35"/>
        <d v="2015-01-27T12:14:45"/>
        <d v="2014-10-28T16:20:01"/>
        <d v="2015-10-19T10:23:27"/>
        <d v="2014-07-17T12:52:58"/>
        <d v="2015-10-13T20:55:56"/>
        <d v="2014-11-01T03:12:15"/>
        <d v="2016-04-18T07:38:40"/>
        <d v="2015-01-08T01:25:00"/>
        <d v="2014-11-03T01:31:39"/>
        <d v="2015-12-21T10:29:30"/>
        <d v="2016-12-03T06:04:27"/>
        <d v="2015-07-06T16:13:11"/>
        <d v="2015-10-21T22:13:39"/>
        <d v="2015-08-15T03:36:14"/>
        <d v="2016-01-25T10:57:14"/>
        <d v="2016-09-08T10:56:59"/>
        <d v="2016-06-02T16:01:26"/>
        <d v="2015-01-08T21:58:29"/>
        <d v="2016-08-21T05:45:04"/>
        <d v="2015-12-01T08:38:51"/>
        <d v="2016-11-01T17:13:22"/>
        <d v="2015-03-29T03:09:19"/>
        <d v="2015-06-24T09:22:00"/>
        <d v="2016-08-18T20:26:25"/>
        <d v="2016-03-02T09:06:57"/>
        <d v="2015-03-10T01:27:22"/>
        <d v="2014-11-17T19:31:28"/>
        <d v="2015-10-26T05:03:36"/>
        <d v="2015-06-19T18:43:48"/>
        <d v="2016-10-29T15:01:15"/>
        <d v="2015-05-17T18:24:38"/>
        <d v="2015-09-10T18:43:40"/>
        <d v="2016-01-21T08:24:17"/>
        <d v="2014-06-05T12:45:39"/>
        <d v="2016-03-27T20:54:59"/>
        <d v="2015-02-04T19:55:01"/>
        <d v="2016-04-25T17:57:43"/>
        <d v="2015-07-12T18:22:49"/>
        <d v="2016-04-24T15:29:18"/>
        <d v="2016-12-02T22:13:29"/>
        <d v="2015-07-13T20:57:42"/>
        <d v="2015-05-14T13:00:55"/>
        <d v="2016-03-31T10:44:38"/>
        <d v="2016-06-07T17:32:14"/>
        <d v="2015-04-20T22:28:38"/>
        <d v="2015-03-22T19:28:25"/>
        <d v="2016-01-20T04:06:37"/>
        <d v="2014-10-18T23:00:59"/>
        <d v="2014-06-27T16:52:43"/>
        <d v="2017-02-28T16:42:27"/>
        <d v="2016-04-02T20:48:00"/>
        <d v="2014-07-11T16:08:40"/>
        <d v="2016-12-03T16:02:45"/>
        <d v="2015-10-11T21:30:44"/>
        <d v="2014-07-10T16:56:00"/>
        <d v="2015-11-03T04:54:56"/>
        <d v="2014-10-02T21:31:38"/>
        <d v="2014-09-16T15:29:14"/>
        <d v="2013-03-10T15:54:31"/>
        <d v="2013-02-20T21:52:18"/>
        <d v="2013-01-16T15:52:38"/>
        <d v="2012-02-19T17:37:32"/>
        <d v="2015-12-01T04:07:46"/>
        <d v="2012-01-24T19:14:45"/>
        <d v="2011-04-12T00:20:49"/>
        <d v="2013-01-15T14:21:49"/>
        <d v="2012-12-06T19:51:03"/>
        <d v="2015-03-09T22:58:54"/>
        <d v="2013-09-15T13:01:43"/>
        <d v="2012-01-30T23:30:39"/>
        <d v="2013-08-13T17:28:12"/>
        <d v="2014-11-16T17:21:03"/>
        <d v="2011-08-10T01:00:22"/>
        <d v="2011-10-23T14:46:44"/>
        <d v="2013-04-29T20:55:13"/>
        <d v="2014-04-24T17:53:09"/>
        <d v="2013-07-08T22:24:59"/>
        <d v="2013-10-02T22:09:05"/>
        <d v="2012-08-14T20:35:36"/>
        <d v="2016-06-26T04:37:55"/>
        <d v="2012-05-23T04:49:23"/>
        <d v="2015-05-05T19:06:13"/>
        <d v="2015-01-27T04:02:41"/>
        <d v="2016-07-02T22:01:11"/>
        <d v="2013-12-05T13:31:00"/>
        <d v="2012-10-15T14:40:52"/>
        <d v="2013-09-02T13:27:54"/>
        <d v="2014-12-17T17:07:23"/>
        <d v="2011-05-18T21:14:06"/>
        <d v="2013-05-16T20:47:55"/>
        <d v="2015-03-03T17:20:13"/>
        <d v="2011-07-27T18:57:11"/>
        <d v="2014-07-17T11:24:19"/>
        <d v="2013-06-18T15:25:22"/>
        <d v="2014-07-19T23:36:18"/>
        <d v="2016-06-05T00:10:33"/>
        <d v="2013-03-31T21:42:37"/>
        <d v="2015-06-07T14:00:23"/>
        <d v="2016-02-25T13:01:20"/>
        <d v="2016-08-23T08:20:01"/>
        <d v="2014-05-12T15:47:04"/>
        <d v="2016-02-13T10:38:23"/>
        <d v="2014-06-23T18:51:44"/>
        <d v="2010-03-16T10:48:29"/>
        <d v="2014-05-26T14:44:41"/>
        <d v="2017-01-15T12:48:05"/>
        <d v="2014-06-18T09:14:38"/>
        <d v="2015-10-18T14:00:04"/>
        <d v="2017-01-05T16:25:39"/>
        <d v="2014-06-15T15:17:46"/>
        <d v="2015-08-17T14:20:40"/>
        <d v="2016-02-14T06:04:57"/>
        <d v="2016-09-05T11:11:32"/>
        <d v="2014-11-04T13:35:53"/>
        <d v="2014-04-30T19:40:52"/>
        <d v="2014-05-22T17:48:03"/>
        <d v="2014-11-11T20:35:13"/>
        <d v="2016-05-02T04:01:31"/>
        <d v="2014-09-16T19:55:39"/>
        <d v="2014-11-20T18:01:56"/>
        <d v="2017-01-20T12:01:30"/>
        <d v="2016-07-18T16:52:18"/>
        <d v="2015-11-30T06:37:27"/>
        <d v="2017-02-13T14:24:46"/>
        <d v="2016-12-31T17:35:22"/>
        <d v="2015-02-16T15:05:20"/>
        <d v="2015-09-27T18:24:55"/>
        <d v="2014-10-28T19:15:26"/>
        <d v="2016-01-21T11:24:25"/>
        <d v="2016-03-13T00:02:57"/>
        <d v="2015-08-04T16:11:02"/>
        <d v="2016-04-23T19:53:51"/>
        <d v="2015-07-27T19:15:10"/>
        <d v="2016-06-30T07:33:47"/>
        <d v="2014-12-07T18:46:10"/>
        <d v="2016-11-30T22:03:39"/>
        <d v="2014-10-26T00:10:16"/>
        <d v="2014-11-30T17:05:38"/>
        <d v="2015-06-14T23:55:00"/>
        <d v="2014-10-22T12:13:54"/>
        <d v="2015-02-17T01:13:44"/>
        <d v="2015-01-26T21:13:54"/>
        <d v="2014-07-18T05:06:39"/>
        <d v="2017-02-15T10:14:42"/>
        <d v="2015-10-08T21:10:20"/>
        <d v="2015-10-03T03:15:59"/>
        <d v="2016-04-11T10:47:14"/>
        <d v="2015-04-26T19:47:19"/>
        <d v="2014-09-09T16:31:48"/>
        <d v="2015-08-02T06:47:27"/>
        <d v="2015-07-02T06:03:10"/>
        <d v="2015-08-24T14:43:52"/>
        <d v="2016-06-03T03:40:24"/>
        <d v="2014-08-19T15:40:33"/>
        <d v="2015-06-29T09:32:39"/>
        <d v="2015-04-13T01:16:39"/>
        <d v="2014-10-23T00:29:53"/>
        <d v="2013-10-07T01:00:03"/>
        <d v="2009-09-22T13:35:16"/>
        <d v="2014-01-12T17:49:11"/>
        <d v="2015-04-26T08:48:29"/>
        <d v="2011-05-08T17:31:01"/>
        <d v="2016-06-27T22:00:04"/>
        <d v="2014-01-31T22:29:05"/>
        <d v="2014-11-18T01:29:45"/>
        <d v="2013-04-24T16:18:34"/>
        <d v="2016-03-08T19:31:22"/>
        <d v="2015-05-19T18:28:03"/>
        <d v="2016-02-03T00:47:39"/>
        <d v="2017-02-19T00:00:02"/>
        <d v="2015-01-12T22:15:29"/>
        <d v="2014-06-08T12:34:56"/>
        <d v="2015-05-15T21:06:08"/>
        <d v="2012-05-24T20:20:48"/>
        <d v="2010-08-08T01:34:51"/>
        <d v="2013-07-25T23:54:51"/>
        <d v="2012-03-21T01:12:06"/>
        <d v="2015-11-16T10:46:30"/>
        <d v="2015-08-29T18:57:33"/>
        <d v="2014-08-25T21:43:11"/>
        <d v="2014-05-19T15:35:01"/>
        <d v="2016-12-02T21:29:28"/>
        <d v="2015-03-05T02:30:22"/>
        <d v="2014-11-12T22:49:25"/>
        <d v="2014-12-31T05:59:59"/>
        <d v="2015-09-08T23:38:06"/>
        <d v="2015-08-23T20:34:24"/>
        <d v="2016-03-03T17:25:41"/>
        <d v="2015-02-10T01:44:45"/>
        <d v="2015-01-28T20:17:35"/>
        <d v="2016-03-15T17:06:22"/>
        <d v="2014-05-20T01:12:08"/>
        <d v="2014-10-28T10:19:29"/>
        <d v="2016-08-20T08:29:57"/>
        <d v="2015-05-26T16:00:58"/>
        <d v="2016-03-08T12:56:16"/>
        <d v="2014-05-31T01:22:32"/>
        <d v="2011-04-04T02:13:53"/>
        <d v="2011-09-01T07:08:37"/>
        <d v="2011-11-28T04:04:19"/>
        <d v="2012-02-05T20:17:15"/>
        <d v="2011-07-22T00:18:33"/>
        <d v="2010-12-23T02:40:38"/>
        <d v="2012-05-23T19:24:11"/>
        <d v="2013-11-28T19:56:26"/>
        <d v="2011-09-09T00:01:49"/>
        <d v="2012-11-14T22:11:50"/>
        <d v="2013-05-14T00:00:32"/>
        <d v="2012-12-02T20:59:44"/>
        <d v="2012-06-21T01:40:02"/>
        <d v="2014-06-03T23:32:49"/>
        <d v="2011-10-28T01:13:16"/>
        <d v="2012-10-11T17:10:21"/>
        <d v="2013-09-28T15:56:28"/>
        <d v="2013-01-26T15:42:15"/>
        <d v="2014-08-24T04:28:06"/>
        <d v="2013-02-15T08:09:00"/>
        <d v="2012-04-03T14:33:35"/>
        <d v="2014-11-06T07:04:34"/>
        <d v="2013-06-27T16:31:29"/>
        <d v="2012-11-29T08:48:55"/>
        <d v="2012-08-13T16:47:33"/>
        <d v="2013-10-31T20:21:07"/>
        <d v="2012-10-22T16:58:09"/>
        <d v="2014-05-14T17:41:22"/>
        <d v="2014-01-05T20:48:53"/>
        <d v="2012-01-30T20:06:15"/>
        <d v="2012-09-11T20:37:41"/>
        <d v="2011-07-25T08:10:54"/>
        <d v="2011-12-18T21:12:36"/>
        <d v="2011-04-24T04:33:21"/>
        <d v="2016-05-11T20:51:01"/>
        <d v="2011-04-29T02:04:48"/>
        <d v="2009-11-04T18:02:20"/>
        <d v="2013-01-13T16:29:28"/>
        <d v="2012-02-01T15:39:25"/>
        <d v="2010-07-19T05:32:35"/>
        <d v="2014-11-18T14:19:04"/>
        <d v="2011-05-24T00:35:27"/>
        <d v="2012-08-24T19:46:52"/>
        <d v="2012-09-22T01:26:00"/>
        <d v="2013-09-03T14:49:00"/>
        <d v="2014-07-12T10:48:23"/>
        <d v="2012-05-09T09:49:37"/>
        <d v="2011-02-17T16:54:42"/>
        <d v="2014-04-07T16:25:55"/>
        <d v="2013-09-08T10:27:17"/>
        <d v="2011-03-22T21:37:00"/>
        <d v="2013-10-24T11:49:53"/>
        <d v="2011-03-23T20:01:36"/>
        <d v="2012-03-18T21:22:40"/>
        <d v="2012-03-05T19:00:20"/>
        <d v="2012-11-12T22:17:32"/>
        <d v="2012-04-23T18:46:08"/>
        <d v="2012-11-09T05:19:27"/>
        <d v="2013-11-17T21:55:21"/>
        <d v="2016-03-29T16:39:10"/>
        <d v="2015-12-04T23:57:11"/>
        <d v="2011-10-31T04:45:36"/>
        <d v="2015-01-01T00:31:47"/>
        <d v="2012-01-30T18:16:58"/>
        <d v="2011-01-20T15:35:13"/>
        <d v="2013-02-25T06:04:33"/>
        <d v="2014-02-11T01:41:38"/>
        <d v="2011-10-28T03:35:39"/>
        <d v="2016-03-31T21:14:36"/>
        <d v="2010-05-14T22:19:59"/>
        <d v="2016-07-01T13:03:34"/>
        <d v="2012-05-04T15:45:30"/>
        <d v="2015-02-03T21:04:52"/>
        <d v="2016-07-17T14:31:46"/>
        <d v="2011-09-15T17:35:40"/>
        <d v="2012-03-04T17:25:47"/>
        <d v="2016-02-15T09:46:16"/>
        <d v="2014-01-22T20:31:11"/>
        <d v="2011-06-28T01:39:05"/>
        <d v="2014-06-11T18:11:07"/>
        <d v="2017-02-07T02:54:44"/>
        <d v="2017-02-12T05:07:40"/>
        <d v="2017-03-13T18:45:38"/>
        <d v="2017-02-16T19:34:01"/>
        <d v="2017-02-21T06:00:23"/>
        <d v="2017-02-25T20:15:19"/>
        <d v="2017-03-07T01:07:25"/>
        <d v="2017-03-09T12:49:54"/>
        <d v="2017-02-13T22:37:10"/>
        <d v="2017-03-06T10:20:42"/>
        <d v="2017-02-28T16:50:08"/>
        <d v="2017-02-21T03:37:47"/>
        <d v="2017-03-08T22:05:12"/>
        <d v="2017-02-24T16:04:34"/>
        <d v="2017-03-06T00:45:14"/>
        <d v="2017-03-01T01:40:11"/>
        <d v="2017-03-10T00:47:28"/>
        <d v="2017-03-01T04:59:20"/>
        <d v="2017-03-11T20:44:05"/>
        <d v="2017-03-01T01:43:10"/>
        <d v="2014-12-15T15:56:45"/>
        <d v="2015-02-27T20:52:30"/>
        <d v="2015-07-01T06:45:37"/>
        <d v="2015-01-16T03:21:13"/>
        <d v="2015-08-28T00:24:06"/>
        <d v="2015-06-23T07:21:12"/>
        <d v="2016-02-26T17:18:15"/>
        <d v="2016-03-21T20:48:26"/>
        <d v="2014-07-20T13:31:54"/>
        <d v="2015-12-02T14:11:28"/>
        <d v="2014-07-31T15:30:34"/>
        <d v="2015-04-30T21:55:53"/>
        <d v="2014-09-04T19:13:32"/>
        <d v="2015-03-31T22:02:41"/>
        <d v="2015-02-28T05:13:05"/>
        <d v="2016-10-29T13:51:39"/>
        <d v="2016-03-30T23:33:58"/>
        <d v="2016-03-30T14:39:09"/>
        <d v="2014-08-17T12:49:51"/>
        <d v="2014-10-09T18:47:51"/>
        <d v="2015-11-10T11:04:23"/>
        <d v="2016-02-24T23:03:49"/>
        <d v="2015-05-04T19:48:35"/>
        <d v="2014-09-29T22:22:42"/>
        <d v="2014-07-24T23:14:09"/>
        <d v="2014-05-28T22:04:24"/>
        <d v="2015-02-08T22:16:17"/>
        <d v="2015-09-20T15:01:14"/>
        <d v="2016-04-10T01:15:06"/>
        <d v="2015-09-24T02:06:23"/>
        <d v="2015-05-27T21:45:52"/>
        <d v="2015-11-16T16:24:41"/>
        <d v="2016-08-31T16:12:54"/>
        <d v="2015-04-07T00:52:36"/>
        <d v="2016-07-07T19:32:25"/>
        <d v="2015-10-08T20:40:33"/>
        <d v="2015-06-19T22:46:32"/>
        <d v="2014-09-01T20:59:02"/>
        <d v="2016-03-05T20:58:52"/>
        <d v="2015-06-15T19:37:02"/>
        <d v="2015-04-25T15:04:31"/>
        <d v="2016-12-05T21:02:50"/>
        <d v="2016-08-03T22:12:55"/>
        <d v="2015-01-21T14:31:17"/>
        <d v="2016-11-15T06:13:58"/>
        <d v="2016-10-24T04:14:27"/>
        <d v="2015-10-14T10:27:10"/>
        <d v="2015-08-02T22:49:03"/>
        <d v="2017-01-22T23:25:21"/>
        <d v="2016-03-24T20:05:04"/>
        <d v="2015-02-16T18:45:23"/>
        <d v="2016-09-13T06:04:42"/>
        <d v="2016-02-19T17:59:28"/>
        <d v="2015-03-03T21:02:33"/>
        <d v="2015-09-04T18:56:01"/>
        <d v="2016-07-19T04:01:09"/>
        <d v="2016-12-28T19:51:23"/>
        <d v="2016-05-14T22:56:32"/>
        <d v="2015-03-04T19:53:49"/>
        <d v="2016-02-04T16:08:33"/>
        <d v="2015-07-23T13:37:40"/>
        <d v="2016-02-09T23:34:05"/>
        <d v="2016-09-22T20:50:40"/>
        <d v="2014-07-04T11:39:39"/>
        <d v="2014-07-13T23:31:52"/>
        <d v="2014-08-03T20:38:08"/>
        <d v="2014-07-03T15:48:04"/>
        <d v="2014-07-28T13:27:24"/>
        <d v="2014-12-13T19:39:19"/>
        <d v="2014-09-08T18:43:14"/>
        <d v="2014-09-22T23:30:40"/>
        <d v="2014-05-06T17:13:56"/>
        <d v="2014-12-04T18:14:58"/>
        <d v="2014-10-17T05:14:52"/>
        <d v="2014-09-08T23:26:00"/>
        <d v="2014-09-22T22:57:51"/>
        <d v="2015-01-20T08:34:13"/>
        <d v="2015-02-09T20:43:15"/>
        <d v="2016-08-02T16:36:20"/>
        <d v="2016-05-02T14:25:10"/>
        <d v="2016-08-14T14:49:05"/>
        <d v="2016-01-18T13:48:09"/>
        <d v="2015-04-20T22:47:58"/>
        <d v="2014-12-29T15:44:00"/>
        <d v="2014-09-14T03:14:15"/>
        <d v="2014-11-14T13:12:57"/>
        <d v="2015-03-04T15:43:57"/>
        <d v="2014-09-30T22:45:42"/>
        <d v="2014-11-12T06:00:03"/>
        <d v="2015-01-05T16:11:18"/>
        <d v="2014-11-29T17:46:05"/>
        <d v="2015-07-03T00:44:42"/>
        <d v="2014-10-27T21:24:00"/>
        <d v="2015-01-06T13:13:42"/>
        <d v="2016-09-14T06:55:41"/>
        <d v="2016-05-24T10:32:46"/>
        <d v="2016-11-14T13:39:49"/>
        <d v="2015-12-05T07:50:33"/>
        <d v="2014-10-21T20:13:28"/>
        <d v="2016-09-09T14:32:50"/>
        <d v="2015-11-12T15:51:08"/>
        <d v="2015-06-03T11:20:30"/>
        <d v="2015-01-13T01:43:02"/>
        <d v="2015-10-04T16:16:44"/>
        <d v="2015-08-30T19:17:38"/>
        <d v="2014-08-25T15:19:09"/>
        <d v="2014-08-28T01:38:33"/>
        <d v="2017-01-06T16:20:30"/>
        <d v="2015-01-24T21:47:19"/>
        <d v="2014-08-08T21:50:26"/>
        <d v="2014-08-24T10:24:30"/>
        <d v="2016-06-02T07:38:56"/>
        <d v="2014-07-08T21:20:12"/>
        <d v="2015-01-28T07:32:16"/>
        <d v="2015-06-16T21:45:37"/>
        <d v="2016-06-26T21:01:43"/>
        <d v="2016-11-30T15:53:27"/>
        <d v="2015-03-03T05:37:30"/>
        <d v="2014-06-29T18:03:16"/>
        <d v="2015-03-01T02:01:30"/>
        <d v="2012-01-17T07:39:27"/>
        <d v="2013-12-25T19:07:42"/>
        <d v="2012-09-23T16:26:16"/>
        <d v="2013-12-17T21:59:27"/>
        <d v="2013-06-17T20:01:43"/>
        <d v="2014-01-17T22:10:17"/>
        <d v="2011-01-11T07:49:21"/>
        <d v="2014-04-06T21:35:30"/>
        <d v="2010-12-03T02:06:11"/>
        <d v="2014-01-24T16:25:07"/>
        <d v="2012-04-26T23:54:23"/>
        <d v="2011-02-01T12:57:07"/>
        <d v="2013-01-28T01:03:23"/>
        <d v="2014-12-14T23:08:15"/>
        <d v="2016-02-29T16:51:11"/>
        <d v="2013-01-30T19:25:29"/>
        <d v="2012-01-17T01:08:55"/>
        <d v="2011-09-01T18:52:37"/>
        <d v="2016-08-31T17:19:42"/>
        <d v="2013-04-17T02:18:30"/>
        <d v="2014-04-15T20:17:25"/>
        <d v="2015-01-26T15:09:41"/>
        <d v="2011-01-20T23:52:34"/>
        <d v="2011-05-02T23:21:54"/>
        <d v="2016-06-01T07:59:58"/>
        <d v="2012-11-14T15:36:17"/>
        <d v="2015-03-30T05:40:32"/>
        <d v="2011-05-27T18:54:48"/>
        <d v="2012-09-16T20:17:39"/>
        <d v="2014-06-09T23:01:40"/>
        <d v="2014-07-06T21:45:38"/>
        <d v="2015-03-17T18:30:52"/>
        <d v="2012-09-24T01:26:57"/>
        <d v="2013-04-23T00:30:37"/>
        <d v="2013-11-21T12:55:40"/>
        <d v="2014-06-26T20:31:12"/>
        <d v="2014-08-12T18:26:53"/>
        <d v="2011-10-16T04:48:41"/>
        <d v="2011-08-22T18:28:49"/>
        <d v="2014-01-15T17:01:24"/>
        <d v="2014-12-26T07:12:21"/>
        <d v="2017-01-19T11:49:34"/>
        <d v="2014-05-12T19:08:05"/>
        <d v="2014-04-03T17:11:40"/>
        <d v="2016-10-01T08:49:07"/>
        <d v="2017-01-06T05:54:57"/>
        <d v="2016-10-05T22:11:52"/>
        <d v="2015-11-19T18:42:05"/>
        <d v="2016-12-04T00:04:09"/>
        <d v="2016-01-01T08:32:15"/>
        <d v="2014-10-10T18:48:21"/>
        <d v="2015-05-30T03:06:42"/>
        <d v="2015-06-08T14:46:50"/>
        <d v="2016-06-07T23:15:33"/>
        <d v="2016-06-06T21:35:08"/>
        <d v="2014-05-16T06:50:05"/>
        <d v="2015-01-30T00:42:05"/>
        <d v="2014-05-13T00:12:35"/>
        <d v="2016-02-12T15:35:29"/>
        <d v="2016-02-29T13:36:20"/>
        <d v="2015-02-07T03:39:49"/>
        <d v="2012-06-06T22:46:52"/>
        <d v="2012-03-08T22:45:08"/>
        <d v="2012-10-22T04:45:35"/>
        <d v="2012-07-08T02:15:10"/>
        <d v="2014-10-12T21:45:38"/>
        <d v="2015-11-14T19:12:12"/>
        <d v="2010-04-30T05:45:32"/>
        <d v="2013-01-24T19:02:26"/>
        <d v="2012-11-14T18:52:08"/>
        <d v="2010-06-05T19:09:14"/>
        <d v="2011-05-07T15:18:01"/>
        <d v="2011-03-29T22:36:25"/>
        <d v="2012-01-11T21:43:03"/>
        <d v="2015-09-19T17:55:22"/>
        <d v="2012-03-12T17:02:45"/>
        <d v="2014-02-09T14:00:06"/>
        <d v="2015-12-27T04:37:53"/>
        <d v="2015-02-22T22:36:06"/>
        <d v="2012-09-07T20:55:31"/>
        <d v="2015-04-21T13:02:09"/>
        <d v="2015-02-01T18:57:27"/>
        <d v="2016-11-27T18:29:51"/>
        <d v="2015-11-17T16:27:01"/>
        <d v="2014-08-07T22:13:14"/>
        <d v="2016-05-23T16:06:23"/>
        <d v="2014-05-07T14:05:25"/>
        <d v="2016-11-28T22:01:40"/>
        <d v="2014-09-22T10:17:59"/>
        <d v="2015-09-16T23:06:57"/>
        <d v="2014-07-09T00:48:54"/>
        <d v="2015-05-04T05:26:00"/>
        <d v="2014-09-07T12:16:18"/>
        <d v="2014-10-16T04:11:13"/>
        <d v="2014-08-12T01:10:22"/>
        <d v="2016-10-12T17:12:55"/>
        <d v="2017-01-10T06:28:53"/>
        <d v="2014-07-07T18:57:31"/>
        <d v="2015-04-18T21:00:49"/>
        <d v="2015-09-22T21:01:01"/>
        <d v="2012-06-13T05:19:03"/>
        <d v="2013-11-11T06:08:27"/>
        <d v="2011-08-16T20:22:12"/>
        <d v="2013-12-17T18:15:55"/>
        <d v="2013-09-17T21:38:08"/>
        <d v="2010-10-04T22:54:16"/>
        <d v="2012-02-20T20:40:39"/>
        <d v="2013-04-06T15:33:14"/>
        <d v="2011-05-23T00:31:06"/>
        <d v="2013-05-07T13:24:42"/>
        <d v="2012-05-07T21:25:09"/>
        <d v="2012-01-02T19:26:13"/>
        <d v="2014-08-27T03:08:27"/>
        <d v="2011-11-17T20:48:41"/>
        <d v="2014-05-13T22:22:51"/>
        <d v="2011-11-04T21:21:10"/>
        <d v="2012-05-29T02:51:21"/>
        <d v="2013-05-31T06:13:51"/>
        <d v="2013-02-07T23:38:28"/>
        <d v="2011-05-06T12:10:33"/>
        <d v="2014-04-14T06:58:51"/>
        <d v="2011-04-04T19:52:20"/>
        <d v="2016-06-26T06:28:36"/>
        <d v="2014-03-31T14:01:30"/>
        <d v="2015-06-01T06:02:38"/>
        <d v="2014-02-18T03:36:01"/>
        <d v="2009-10-15T22:02:00"/>
        <d v="2016-04-12T14:30:09"/>
        <d v="2014-06-09T10:09:11"/>
        <d v="2011-03-21T04:21:13"/>
        <d v="2016-10-07T10:05:37"/>
        <d v="2013-09-08T14:33:35"/>
        <d v="2012-02-01T04:47:45"/>
        <d v="2016-01-24T13:56:16"/>
        <d v="2012-04-20T06:31:21"/>
        <d v="2015-03-03T22:10:05"/>
        <d v="2012-09-26T02:21:53"/>
        <d v="2013-02-20T23:42:41"/>
        <d v="2014-08-19T20:17:40"/>
        <d v="2014-11-20T08:42:21"/>
        <d v="2012-08-26T04:40:17"/>
        <d v="2014-04-12T18:43:56"/>
        <d v="2014-08-11T10:18:54"/>
        <d v="2016-03-22T06:32:52"/>
        <d v="2011-12-20T02:08:30"/>
        <d v="2014-07-14T12:58:18"/>
        <d v="2014-03-31T15:55:29"/>
        <d v="2016-11-01T14:05:15"/>
        <d v="2016-07-05T19:01:08"/>
        <d v="2013-02-18T04:38:21"/>
        <d v="2013-10-13T12:01:01"/>
        <d v="2012-10-18T00:17:24"/>
        <d v="2016-06-27T17:21:04"/>
        <d v="2013-06-19T08:01:09"/>
        <d v="2013-02-07T18:07:31"/>
        <d v="2013-06-12T21:35:25"/>
        <d v="2015-11-02T05:12:20"/>
        <d v="2012-05-09T05:24:52"/>
        <d v="2015-10-12T11:02:26"/>
        <d v="2016-02-22T13:01:02"/>
        <d v="2014-06-08T17:24:25"/>
        <d v="2016-11-03T14:04:47"/>
        <d v="2016-08-10T00:16:58"/>
        <d v="2014-09-30T18:58:01"/>
        <d v="2016-07-03T16:46:11"/>
        <d v="2016-02-12T10:24:43"/>
        <d v="2015-01-29T15:21:16"/>
        <d v="2015-07-20T18:19:02"/>
        <d v="2016-11-10T16:20:08"/>
        <d v="2016-01-28T04:42:12"/>
        <d v="2015-06-11T21:26:26"/>
        <d v="2015-01-18T03:26:31"/>
        <d v="2015-11-20T14:07:17"/>
        <d v="2016-10-07T00:09:02"/>
        <d v="2015-06-25T21:38:56"/>
        <d v="2014-06-09T19:40:11"/>
        <d v="2014-07-26T22:20:12"/>
        <d v="2014-06-16T02:50:38"/>
        <d v="2014-10-13T11:35:08"/>
        <d v="2015-12-06T22:50:13"/>
        <d v="2015-05-11T05:01:56"/>
        <d v="2016-12-23T17:05:43"/>
        <d v="2010-06-17T03:00:52"/>
        <d v="2014-06-09T14:31:03"/>
        <d v="2013-09-17T19:30:18"/>
        <d v="2014-10-28T12:00:45"/>
        <d v="2010-06-17T20:06:26"/>
        <d v="2011-08-05T14:30:22"/>
        <d v="2016-10-17T07:45:43"/>
        <d v="2016-07-18T23:54:51"/>
        <d v="2015-12-08T08:36:13"/>
        <d v="2015-01-05T19:44:01"/>
        <d v="2016-05-08T23:03:34"/>
        <d v="2013-02-18T05:08:59"/>
        <d v="2011-08-09T21:02:43"/>
        <d v="2013-02-06T21:08:19"/>
        <d v="2012-02-21T01:22:35"/>
        <d v="2015-07-13T08:46:49"/>
        <d v="2016-08-22T17:00:21"/>
        <d v="2014-04-07T02:20:24"/>
        <d v="2014-08-09T01:41:37"/>
        <d v="2016-05-11T13:39:32"/>
        <d v="2015-05-11T10:05:53"/>
        <d v="2012-07-08T23:12:24"/>
        <d v="2015-05-11T04:25:46"/>
        <d v="2014-03-05T17:39:45"/>
        <d v="2015-02-12T19:31:59"/>
        <d v="2010-02-05T22:03:26"/>
        <d v="2014-07-27T00:31:21"/>
        <d v="2012-10-29T23:54:56"/>
        <d v="2014-12-01T07:54:13"/>
        <d v="2016-11-14T13:34:34"/>
        <d v="2014-03-26T01:58:38"/>
        <d v="2015-03-12T03:07:13"/>
        <d v="2015-11-02T15:00:07"/>
        <d v="2014-04-08T20:45:19"/>
        <d v="2013-10-30T05:02:33"/>
        <d v="2013-05-29T06:30:21"/>
        <d v="2016-10-31T10:32:05"/>
        <d v="2013-10-30T22:15:03"/>
        <d v="2016-10-10T12:37:07"/>
        <d v="2015-11-22T16:59:34"/>
        <d v="2016-10-17T04:14:37"/>
        <d v="2015-05-13T16:25:14"/>
        <d v="2012-06-08T02:07:27"/>
        <d v="2013-04-22T04:07:24"/>
        <d v="2015-03-17T21:41:10"/>
        <d v="2013-04-22T15:38:11"/>
        <d v="2013-10-27T12:39:23"/>
        <d v="2015-04-20T01:42:58"/>
        <d v="2013-11-25T00:32:17"/>
        <d v="2016-01-05T02:00:53"/>
        <d v="2015-10-25T14:49:11"/>
        <d v="2014-04-01T12:30:10"/>
        <d v="2014-11-02T16:10:43"/>
        <d v="2013-03-17T18:15:42"/>
        <d v="2016-01-26T11:52:12"/>
        <d v="2015-01-21T08:53:50"/>
        <d v="2015-12-22T14:27:34"/>
        <d v="2014-05-23T15:25:50"/>
        <d v="2016-11-30T18:20:54"/>
        <d v="2016-02-22T09:11:38"/>
        <d v="2016-04-11T17:35:01"/>
        <d v="2013-04-24T08:45:23"/>
        <d v="2013-11-24T08:00:29"/>
        <d v="2014-07-23T18:31:23"/>
        <d v="2015-04-20T20:29:36"/>
        <d v="2016-09-19T20:11:55"/>
        <d v="2015-12-01T23:19:51"/>
        <d v="2016-05-28T15:45:23"/>
        <d v="2016-08-17T06:41:24"/>
        <d v="2016-04-06T13:57:12"/>
        <d v="2015-03-23T16:01:58"/>
        <d v="2016-04-05T19:49:42"/>
        <d v="2013-06-24T16:21:28"/>
        <d v="2014-06-12T21:08:09"/>
        <d v="2015-04-08T01:01:16"/>
        <d v="2016-11-17T18:30:57"/>
        <d v="2015-05-25T17:03:13"/>
        <d v="2015-10-11T22:58:20"/>
        <d v="2012-04-04T03:45:55"/>
        <d v="2011-09-24T02:53:16"/>
        <d v="2012-05-04T17:19:55"/>
        <d v="2014-04-01T19:59:42"/>
        <d v="2012-06-14T20:03:07"/>
        <d v="2011-11-12T16:05:32"/>
        <d v="2011-08-08T04:54:18"/>
        <d v="2010-08-04T17:09:12"/>
        <d v="2013-06-27T01:49:54"/>
        <d v="2013-01-24T09:09:15"/>
        <d v="2011-01-11T07:44:38"/>
        <d v="2011-08-07T16:58:52"/>
        <d v="2012-10-22T20:30:32"/>
        <d v="2012-01-30T00:28:50"/>
        <d v="2011-08-02T17:36:13"/>
        <d v="2012-10-09T18:12:15"/>
        <d v="2011-10-01T14:02:15"/>
        <d v="2012-02-06T02:43:55"/>
        <d v="2015-06-17T17:54:44"/>
        <d v="2012-06-13T20:02:21"/>
        <d v="2011-12-14T03:35:14"/>
        <d v="2011-04-04T20:50:48"/>
        <d v="2012-10-09T18:07:07"/>
        <d v="2013-04-29T01:47:14"/>
        <d v="2014-11-07T18:55:53"/>
        <d v="2012-12-26T05:09:34"/>
        <d v="2014-10-21T17:03:13"/>
        <d v="2012-08-13T04:13:00"/>
        <d v="2015-06-04T17:00:17"/>
        <d v="2014-04-29T16:06:09"/>
        <d v="2011-06-08T04:43:45"/>
        <d v="2013-03-31T22:16:33"/>
        <d v="2014-08-18T20:46:16"/>
        <d v="2010-10-06T19:34:30"/>
        <d v="2011-01-20T01:56:41"/>
        <d v="2012-08-14T18:40:03"/>
        <d v="2015-10-12T01:25:49"/>
        <d v="2011-06-23T20:08:56"/>
        <d v="2012-07-16T03:07:25"/>
        <d v="2013-11-12T23:08:56"/>
        <d v="2016-12-11T17:49:08"/>
        <d v="2016-12-07T07:12:49"/>
        <d v="2010-01-19T10:11:47"/>
        <d v="2010-10-12T00:40:35"/>
        <d v="2015-07-05T00:33:53"/>
        <d v="2014-11-07T23:21:27"/>
        <d v="2015-02-09T12:07:43"/>
        <d v="2014-07-22T18:32:49"/>
        <d v="2016-02-08T00:35:00"/>
        <d v="2014-07-11T02:04:23"/>
        <d v="2015-06-11T04:58:11"/>
        <d v="2014-01-03T11:41:32"/>
        <d v="2011-03-16T02:19:59"/>
        <d v="2013-03-27T21:16:31"/>
        <d v="2012-09-03T23:07:13"/>
        <d v="2013-09-18T12:13:06"/>
        <d v="2014-11-04T18:30:29"/>
        <d v="2013-10-09T00:18:59"/>
        <d v="2016-10-03T18:00:08"/>
        <d v="2012-12-11T20:00:24"/>
        <d v="2014-10-14T05:39:19"/>
        <d v="2015-12-01T16:50:10"/>
        <d v="2010-06-02T21:16:52"/>
        <d v="2013-08-12T13:07:20"/>
        <d v="2013-10-27T05:41:54"/>
        <d v="2016-01-27T16:18:30"/>
        <d v="2014-10-14T07:05:48"/>
        <d v="2015-03-02T17:36:22"/>
        <d v="2010-06-25T00:35:56"/>
        <d v="2016-06-12T06:49:59"/>
        <d v="2016-05-29T20:20:14"/>
        <d v="2014-02-12T19:58:29"/>
        <d v="2014-11-30T21:51:58"/>
        <d v="2014-01-07T15:10:27"/>
        <d v="2016-02-29T17:56:25"/>
        <d v="2013-08-01T20:30:06"/>
        <d v="2016-11-19T23:33:03"/>
        <d v="2012-12-20T20:29:34"/>
        <d v="2011-06-15T17:32:54"/>
        <d v="2012-04-18T17:05:05"/>
        <d v="2015-08-23T20:27:39"/>
        <d v="2014-06-22T18:23:11"/>
        <d v="2015-04-16T21:35:20"/>
        <d v="2016-05-24T17:13:34"/>
        <d v="2016-03-08T16:00:35"/>
        <d v="2014-10-20T20:06:58"/>
        <d v="2012-08-31T01:35:37"/>
        <d v="2017-01-09T14:24:21"/>
        <d v="2017-02-26T16:49:11"/>
        <d v="2015-07-12T18:00:22"/>
        <d v="2015-05-16T22:58:15"/>
        <d v="2015-03-18T13:55:20"/>
        <d v="2013-08-08T16:37:23"/>
        <d v="2016-04-04T13:01:47"/>
        <d v="2016-07-13T00:13:06"/>
        <d v="2015-04-01T15:11:49"/>
        <d v="2016-05-11T06:01:07"/>
        <d v="2016-12-18T15:16:37"/>
        <d v="2015-03-11T04:06:32"/>
        <d v="2015-10-01T16:04:28"/>
        <d v="2017-02-06T00:07:33"/>
        <d v="2014-08-27T21:37:05"/>
        <d v="2017-01-09T08:46:17"/>
        <d v="2016-01-10T16:34:01"/>
        <d v="2013-02-13T08:23:59"/>
        <d v="2016-07-31T14:45:43"/>
        <d v="2015-03-04T05:01:06"/>
        <d v="2016-09-19T14:04:01"/>
        <d v="2016-04-06T18:55:00"/>
        <d v="2016-02-16T15:00:04"/>
        <d v="2017-02-01T20:00:27"/>
        <d v="2016-11-16T20:25:44"/>
        <d v="2016-10-20T09:44:32"/>
        <d v="2016-02-24T18:11:30"/>
        <d v="2015-07-11T18:31:40"/>
        <d v="2016-10-31T11:41:42"/>
        <d v="2015-01-28T14:00:59"/>
        <d v="2015-10-14T12:20:00"/>
        <d v="2015-09-14T09:59:58"/>
        <d v="2015-06-07T15:01:08"/>
        <d v="2013-01-01T20:19:25"/>
        <d v="2012-10-01T20:22:48"/>
        <d v="2015-08-24T20:38:02"/>
        <d v="2013-02-06T07:28:39"/>
        <d v="2012-05-01T19:43:09"/>
        <d v="2012-03-28T06:10:24"/>
        <d v="2013-10-16T04:39:33"/>
        <d v="2012-02-06T21:10:26"/>
        <d v="2014-04-02T11:30:44"/>
        <d v="2012-02-16T01:35:10"/>
        <d v="2014-03-17T18:50:25"/>
        <d v="2013-09-30T17:56:17"/>
        <d v="2015-04-14T19:49:39"/>
        <d v="2014-01-06T19:00:48"/>
        <d v="2012-02-18T17:12:52"/>
        <d v="2015-07-08T18:02:25"/>
        <d v="2015-10-21T18:38:33"/>
        <d v="2012-08-05T19:29:43"/>
        <d v="2015-07-19T17:15:12"/>
        <d v="2013-06-26T01:27:16"/>
        <d v="2016-03-22T16:00:09"/>
        <d v="2011-12-28T18:54:07"/>
        <d v="2015-05-27T15:22:48"/>
        <d v="2016-09-30T16:01:15"/>
        <d v="2014-08-21T19:00:15"/>
        <d v="2016-01-11T19:10:22"/>
        <d v="2013-10-13T19:22:35"/>
        <d v="2015-07-16T06:40:36"/>
        <d v="2013-07-28T15:56:31"/>
        <d v="2014-03-25T21:08:47"/>
        <d v="2013-05-28T21:51:41"/>
        <d v="2014-06-15T19:03:28"/>
        <d v="2015-11-22T09:05:39"/>
        <d v="2016-12-05T19:47:27"/>
        <d v="2015-02-26T00:31:51"/>
        <d v="2016-01-01T14:48:43"/>
        <d v="2014-10-02T00:04:43"/>
        <d v="2017-02-07T14:55:16"/>
        <d v="2013-10-24T23:00:14"/>
        <d v="2016-03-22T19:49:04"/>
        <d v="2017-01-30T19:51:40"/>
        <d v="2013-10-21T13:48:53"/>
        <d v="2017-03-05T18:01:30"/>
        <d v="2016-10-03T19:39:06"/>
        <d v="2014-01-20T17:00:17"/>
        <d v="2015-08-04T19:00:10"/>
        <d v="2015-07-14T15:59:25"/>
        <d v="2016-11-13T21:01:18"/>
        <d v="2013-03-02T16:52:45"/>
        <d v="2016-11-02T00:07:53"/>
        <d v="2014-07-25T08:17:57"/>
        <d v="2016-07-21T07:52:18"/>
        <d v="2015-10-18T15:09:07"/>
        <d v="2017-01-16T15:32:48"/>
        <d v="2016-04-06T22:50:51"/>
        <d v="2016-11-07T10:50:46"/>
        <d v="2016-05-14T22:28:49"/>
        <d v="2015-05-11T18:01:27"/>
        <d v="2016-11-27T19:18:56"/>
        <d v="2014-02-24T00:24:10"/>
        <d v="2017-01-23T17:23:40"/>
        <d v="2014-10-13T14:02:38"/>
        <d v="2015-01-09T19:58:33"/>
        <d v="2016-05-05T13:58:34"/>
        <d v="2016-11-14T20:28:27"/>
        <d v="2016-04-08T20:59:52"/>
        <d v="2014-11-24T19:54:57"/>
        <d v="2017-02-09T01:58:35"/>
        <d v="2017-02-09T16:54:23"/>
        <d v="2016-12-20T20:51:53"/>
        <d v="2016-11-09T00:00:04"/>
        <d v="2015-11-06T16:47:16"/>
        <d v="2017-02-14T13:10:42"/>
        <d v="2014-01-23T12:00:57"/>
        <d v="2014-11-21T14:47:59"/>
        <d v="2013-12-05T15:38:09"/>
        <d v="2012-01-27T16:17:03"/>
        <d v="2015-11-29T17:01:07"/>
        <d v="2015-01-15T19:21:39"/>
        <d v="2015-08-17T14:59:51"/>
        <d v="2011-05-23T06:51:37"/>
        <d v="2015-11-14T04:11:26"/>
        <d v="2012-03-09T03:00:04"/>
        <d v="2011-02-10T19:07:25"/>
        <d v="2012-05-29T04:27:23"/>
        <d v="2013-08-07T23:07:34"/>
        <d v="2014-06-01T16:01:00"/>
        <d v="2012-06-06T19:51:29"/>
        <d v="2013-10-23T23:57:40"/>
        <d v="2009-09-13T06:05:30"/>
        <d v="2012-03-18T23:26:58"/>
        <d v="2012-03-18T16:44:36"/>
        <d v="2012-08-29T16:59:59"/>
        <d v="2012-12-20T17:21:20"/>
        <d v="2012-12-26T22:54:16"/>
        <d v="2012-01-18T17:33:46"/>
        <d v="2012-02-08T01:00:49"/>
        <d v="2014-02-23T20:10:33"/>
        <d v="2011-01-21T00:46:49"/>
        <d v="2012-06-13T17:26:56"/>
        <d v="2013-05-21T03:31:36"/>
        <d v="2013-11-26T20:50:34"/>
        <d v="2011-11-02T02:39:56"/>
        <d v="2010-11-19T19:34:51"/>
        <d v="2014-07-13T16:41:12"/>
        <d v="2012-02-08T04:02:09"/>
        <d v="2012-04-04T19:15:33"/>
        <d v="2014-07-30T23:06:36"/>
        <d v="2013-02-01T23:42:17"/>
        <d v="2013-02-18T19:03:35"/>
        <d v="2014-04-06T00:06:29"/>
        <d v="2014-03-17T15:11:18"/>
        <d v="2012-04-02T23:00:26"/>
        <d v="2012-05-07T13:14:17"/>
        <d v="2012-04-04T17:25:43"/>
        <d v="2009-09-22T17:24:10"/>
        <d v="2010-01-13T13:00:49"/>
        <d v="2009-08-24T15:26:54"/>
        <d v="2013-11-14T01:58:05"/>
        <d v="2014-02-25T19:36:40"/>
        <d v="2017-03-04T06:15:01"/>
        <d v="2017-03-09T21:29:29"/>
        <d v="2017-03-12T18:07:27"/>
        <d v="2017-02-23T21:14:45"/>
        <d v="2017-02-27T00:32:11"/>
        <d v="2017-03-09T00:49:08"/>
        <d v="2014-07-21T22:00:40"/>
        <d v="2015-05-14T18:45:37"/>
        <d v="2014-06-16T14:59:06"/>
        <d v="2015-11-23T21:35:43"/>
        <d v="2014-07-18T00:08:10"/>
        <d v="2015-01-06T15:04:31"/>
        <d v="2014-05-07T15:36:30"/>
        <d v="2014-10-05T16:04:58"/>
        <d v="2014-05-11T13:44:03"/>
        <d v="2014-01-26T22:11:35"/>
        <d v="2014-05-26T15:22:23"/>
        <d v="2014-05-29T21:31:24"/>
        <d v="2016-11-17T19:11:49"/>
        <d v="2016-09-29T15:25:38"/>
        <d v="2015-06-11T19:31:44"/>
        <d v="2014-09-14T16:51:10"/>
        <d v="2015-11-18T19:48:25"/>
        <d v="2016-05-24T17:27:49"/>
        <d v="2015-02-24T00:02:36"/>
        <d v="2016-09-01T19:10:31"/>
        <d v="2016-07-25T14:34:36"/>
        <d v="2015-12-21T22:22:18"/>
        <d v="2015-07-12T18:37:08"/>
        <d v="2016-12-03T20:12:50"/>
        <d v="2015-03-30T02:25:39"/>
        <d v="2015-04-06T15:12:32"/>
        <d v="2015-04-08T16:13:42"/>
        <d v="2014-11-10T17:21:00"/>
        <d v="2015-04-01T22:02:16"/>
        <d v="2015-05-05T18:48:24"/>
        <d v="2015-09-16T14:52:58"/>
        <d v="2014-12-04T22:20:36"/>
        <d v="2015-06-03T15:35:24"/>
        <d v="2016-01-07T16:58:00"/>
        <d v="2016-04-05T20:36:48"/>
        <d v="2014-11-10T16:31:10"/>
        <d v="2015-11-13T00:16:40"/>
        <d v="2015-08-31T22:25:56"/>
        <d v="2015-12-07T17:40:25"/>
        <d v="2015-09-20T12:45:33"/>
        <d v="2016-02-24T23:16:56"/>
        <d v="2015-02-27T17:19:25"/>
        <d v="2016-01-10T19:30:11"/>
        <d v="2014-11-17T04:32:21"/>
        <d v="2015-05-25T18:39:56"/>
        <d v="2015-03-24T01:39:31"/>
        <d v="2015-07-29T15:53:44"/>
        <d v="2015-01-12T20:14:20"/>
        <d v="2016-08-09T20:03:57"/>
        <d v="2015-11-09T22:12:46"/>
        <d v="2016-10-25T20:53:03"/>
        <d v="2015-07-27T00:18:50"/>
        <d v="2015-08-20T00:23:36"/>
        <d v="2015-08-31T19:02:22"/>
        <d v="2015-03-10T22:27:28"/>
        <d v="2015-07-09T04:30:03"/>
        <d v="2015-01-22T01:21:47"/>
        <d v="2014-10-14T01:37:23"/>
        <d v="2015-07-05T16:50:32"/>
        <d v="2014-11-10T20:07:04"/>
        <d v="2016-06-06T15:02:20"/>
        <d v="2014-12-15T20:29:19"/>
        <d v="2015-06-23T15:40:52"/>
        <d v="2014-11-24T06:17:44"/>
        <d v="2015-02-28T19:04:04"/>
        <d v="2015-09-28T02:53:43"/>
        <d v="2015-07-08T15:33:37"/>
        <d v="2015-01-26T08:41:33"/>
        <d v="2016-12-12T02:54:47"/>
        <d v="2015-09-14T20:22:38"/>
        <d v="2014-12-02T21:14:16"/>
        <d v="2015-06-01T21:59:44"/>
        <d v="2014-11-12T20:28:26"/>
        <d v="2016-03-14T06:26:04"/>
        <d v="2016-01-04T19:44:56"/>
        <d v="2015-04-12T16:18:51"/>
        <d v="2016-01-29T21:10:58"/>
        <d v="2015-12-03T00:56:47"/>
        <d v="2016-08-12T14:02:55"/>
        <d v="2014-12-09T02:39:50"/>
        <d v="2015-03-18T13:48:48"/>
        <d v="2014-10-06T03:22:37"/>
        <d v="2015-07-18T21:01:15"/>
        <d v="2015-08-07T09:47:55"/>
        <d v="2015-07-25T17:34:42"/>
        <d v="2016-10-11T17:41:13"/>
        <d v="2014-04-30T02:38:02"/>
        <d v="2015-07-12T16:41:00"/>
        <d v="2016-06-14T20:42:26"/>
        <d v="2015-01-14T17:42:23"/>
        <d v="2014-07-10T21:13:07"/>
        <d v="2015-01-22T20:34:04"/>
        <d v="2014-12-19T17:43:09"/>
        <d v="2014-09-10T00:41:35"/>
        <d v="2015-01-21T16:29:56"/>
        <d v="2015-02-08T17:23:56"/>
        <d v="2014-11-30T16:54:50"/>
        <d v="2014-09-26T21:25:08"/>
        <d v="2016-05-11T21:55:49"/>
        <d v="2015-06-08T04:04:52"/>
        <d v="2016-02-11T07:38:53"/>
        <d v="2015-02-09T18:49:11"/>
        <d v="2016-12-29T21:06:06"/>
        <d v="2016-01-12T03:08:24"/>
        <d v="2016-04-28T02:23:33"/>
        <d v="2015-02-05T05:14:57"/>
        <d v="2016-01-27T21:35:43"/>
        <d v="2015-06-24T04:27:54"/>
        <d v="2015-09-04T06:39:46"/>
        <d v="2015-11-29T14:46:10"/>
        <d v="2015-01-26T23:09:48"/>
        <d v="2015-10-07T21:57:42"/>
        <d v="2015-09-17T19:38:49"/>
        <d v="2016-01-13T21:35:13"/>
        <d v="2015-07-01T03:00:54"/>
        <d v="2015-02-16T16:00:28"/>
        <d v="2014-07-15T15:00:22"/>
        <d v="2016-04-24T18:06:31"/>
        <d v="2015-08-26T04:33:41"/>
        <d v="2016-10-26T14:27:51"/>
        <d v="2016-10-10T11:16:33"/>
        <d v="2016-08-24T07:35:13"/>
        <d v="2014-10-30T03:25:15"/>
        <d v="2014-09-19T01:44:16"/>
        <d v="2017-02-12T21:48:10"/>
        <d v="2015-11-29T20:15:00"/>
        <d v="2017-01-02T16:36:49"/>
        <d v="2017-02-03T04:50:08"/>
        <d v="2016-03-22T18:45:50"/>
        <d v="2017-01-25T23:03:59"/>
        <d v="2016-02-22T14:27:36"/>
        <d v="2016-05-04T20:55:18"/>
        <d v="2016-02-06T15:18:05"/>
        <d v="2016-11-29T04:29:27"/>
        <d v="2011-08-28T00:18:17"/>
        <d v="2012-06-28T04:28:16"/>
        <d v="2013-03-07T02:40:25"/>
        <d v="2015-08-31T21:36:37"/>
        <d v="2012-08-23T17:15:48"/>
        <d v="2013-04-08T02:27:33"/>
        <d v="2012-04-25T20:58:51"/>
        <d v="2012-09-21T03:42:01"/>
        <d v="2011-01-13T10:18:49"/>
        <d v="2012-04-23T01:47:35"/>
        <d v="2011-12-15T23:49:52"/>
        <d v="2010-06-24T02:46:20"/>
        <d v="2012-10-10T17:57:49"/>
        <d v="2010-08-26T00:16:16"/>
        <d v="2010-05-11T06:54:15"/>
        <d v="2014-09-30T07:52:50"/>
        <d v="2012-06-27T16:35:45"/>
        <d v="2012-12-13T22:48:33"/>
        <d v="2012-07-16T17:26:34"/>
        <d v="2015-08-10T22:28:04"/>
        <d v="2012-03-30T15:30:08"/>
        <d v="2011-06-16T18:46:23"/>
        <d v="2012-03-01T18:00:03"/>
        <d v="2011-08-15T22:00:03"/>
        <d v="2011-09-06T23:57:59"/>
        <d v="2012-03-22T16:59:36"/>
        <d v="2012-04-26T01:59:57"/>
        <d v="2011-10-16T15:11:48"/>
        <d v="2013-04-08T16:33:59"/>
        <d v="2012-04-23T05:27:56"/>
        <d v="2010-12-29T20:08:34"/>
        <d v="2012-04-24T23:39:48"/>
        <d v="2013-03-14T04:02:20"/>
        <d v="2012-04-22T15:29:04"/>
        <d v="2012-05-06T22:42:55"/>
        <d v="2013-02-21T23:54:52"/>
        <d v="2011-07-05T21:05:38"/>
        <d v="2015-01-12T23:13:07"/>
        <d v="2012-11-12T15:33:57"/>
        <d v="2012-05-23T18:32:55"/>
        <d v="2015-08-27T18:38:24"/>
        <d v="2014-08-06T19:48:38"/>
        <d v="2016-05-07T21:35:08"/>
        <d v="2014-10-15T00:22:14"/>
        <d v="2015-02-11T01:20:16"/>
        <d v="2015-09-10T07:07:49"/>
        <d v="2015-04-10T01:45:04"/>
        <d v="2014-07-14T22:50:34"/>
        <d v="2015-02-22T19:25:49"/>
        <d v="2015-03-14T23:56:12"/>
        <d v="2016-01-01T10:43:33"/>
        <d v="2014-11-27T21:02:41"/>
        <d v="2016-12-27T00:09:49"/>
        <d v="2014-08-02T09:21:17"/>
        <d v="2015-01-22T20:09:13"/>
        <d v="2014-10-29T15:40:52"/>
        <d v="2015-02-16T19:15:30"/>
        <d v="2014-10-13T16:20:28"/>
        <d v="2014-06-18T03:43:24"/>
        <d v="2016-08-29T14:24:45"/>
        <d v="2015-09-21T23:13:41"/>
        <d v="2016-03-30T13:46:00"/>
        <d v="2014-10-17T23:24:52"/>
        <d v="2014-11-17T19:22:37"/>
        <d v="2012-05-28T20:16:11"/>
        <d v="2014-11-09T02:11:14"/>
        <d v="2013-09-28T18:01:31"/>
        <d v="2015-07-31T20:01:43"/>
        <d v="2012-02-08T01:56:15"/>
        <d v="2015-03-17T20:45:05"/>
        <d v="2015-07-22T16:19:14"/>
        <d v="2012-07-16T20:22:46"/>
        <d v="2013-01-29T18:01:51"/>
        <d v="2009-11-09T16:48:32"/>
        <d v="2014-10-30T18:59:05"/>
        <d v="2013-07-08T02:32:46"/>
        <d v="2011-06-01T15:34:15"/>
        <d v="2013-01-23T12:14:21"/>
        <d v="2014-12-03T21:39:12"/>
        <d v="2011-08-29T16:12:01"/>
        <d v="2013-07-27T10:46:58"/>
        <d v="2013-08-22T10:14:17"/>
        <d v="2010-12-01T02:34:58"/>
        <d v="2012-06-07T12:29:29"/>
        <d v="2015-01-22T03:18:58"/>
        <d v="2013-09-06T20:36:19"/>
        <d v="2012-03-04T18:33:23"/>
        <d v="2016-09-04T15:00:37"/>
        <d v="2013-04-25T18:11:10"/>
        <d v="2015-08-11T15:13:26"/>
        <d v="2012-02-21T06:03:05"/>
        <d v="2017-02-02T19:26:21"/>
        <d v="2012-07-22T04:46:47"/>
        <d v="2015-04-30T01:52:43"/>
        <d v="2012-04-26T15:43:13"/>
        <d v="2012-11-08T23:47:37"/>
        <d v="2014-04-14T17:53:06"/>
        <d v="2015-03-29T20:38:26"/>
        <d v="2011-10-12T20:58:04"/>
        <d v="2015-02-03T22:49:34"/>
        <d v="2015-09-12T12:41:29"/>
        <d v="2016-08-11T12:35:39"/>
        <d v="2015-05-30T03:20:51"/>
        <d v="2014-07-01T00:58:19"/>
        <d v="2016-03-10T15:36:29"/>
        <d v="2014-07-21T23:32:28"/>
        <d v="2015-03-23T21:05:38"/>
        <d v="2016-08-01T15:59:54"/>
        <d v="2015-08-17T02:31:52"/>
        <d v="2017-01-08T21:40:35"/>
        <d v="2016-03-19T08:12:01"/>
        <d v="2015-03-13T02:51:57"/>
        <d v="2014-07-08T14:12:29"/>
        <d v="2016-04-26T19:49:05"/>
        <d v="2014-12-12T02:36:34"/>
        <d v="2015-02-24T00:14:07"/>
        <d v="2014-07-09T19:41:37"/>
        <d v="2015-08-21T00:32:59"/>
        <d v="2014-07-16T19:55:03"/>
        <d v="2015-04-15T07:50:03"/>
        <d v="2015-10-16T15:04:58"/>
        <d v="2016-09-28T23:43:54"/>
        <d v="2015-01-14T18:28:00"/>
        <d v="2015-05-15T04:09:29"/>
        <d v="2014-06-04T23:07:12"/>
        <d v="2015-11-24T07:55:36"/>
        <d v="2015-11-29T16:12:33"/>
        <d v="2015-02-06T16:13:46"/>
        <d v="2016-02-21T12:52:07"/>
        <d v="2016-01-18T14:08:17"/>
        <d v="2016-01-12T21:45:24"/>
        <d v="2014-09-04T19:13:41"/>
        <d v="2015-03-25T20:17:06"/>
        <d v="2014-07-07T23:13:48"/>
        <d v="2017-01-24T05:51:40"/>
        <d v="2014-07-07T15:56:49"/>
        <d v="2016-05-19T08:11:57"/>
        <d v="2015-08-23T20:10:01"/>
        <d v="2014-06-18T18:05:47"/>
        <d v="2016-01-24T21:36:40"/>
        <d v="2012-08-28T21:39:09"/>
        <d v="2014-10-02T17:56:08"/>
        <d v="2013-12-08T21:54:14"/>
        <d v="2012-03-29T01:13:43"/>
        <d v="2016-05-17T12:59:50"/>
        <d v="2014-03-27T17:06:22"/>
        <d v="2015-06-28T20:59:32"/>
        <d v="2017-01-31T19:14:28"/>
        <d v="2012-06-14T05:42:31"/>
        <d v="2016-07-12T21:08:45"/>
        <d v="2016-11-29T08:03:34"/>
        <d v="2014-12-08T03:26:10"/>
        <d v="2012-08-21T19:38:14"/>
        <d v="2014-03-31T17:00:12"/>
        <d v="2016-03-23T11:56:04"/>
        <d v="2015-07-25T23:52:09"/>
        <d v="2014-09-19T20:59:11"/>
        <d v="2015-10-01T19:01:01"/>
        <d v="2015-09-25T21:13:24"/>
        <d v="2015-09-03T04:00:42"/>
        <d v="2015-04-20T17:56:28"/>
        <d v="2016-11-14T17:50:16"/>
        <d v="2016-11-17T06:09:26"/>
        <d v="2012-08-22T10:07:02"/>
        <d v="2016-10-14T19:26:48"/>
        <d v="2015-05-03T15:04:29"/>
        <d v="2015-10-26T19:54:21"/>
        <d v="2014-11-09T23:11:07"/>
        <d v="2015-04-13T12:55:22"/>
        <d v="2016-06-02T02:31:52"/>
        <d v="2015-08-01T04:03:47"/>
        <d v="2016-05-03T01:28:59"/>
        <d v="2014-01-27T19:45:32"/>
        <d v="2016-08-29T15:45:21"/>
        <d v="2015-02-01T22:49:21"/>
        <d v="2016-09-22T14:45:14"/>
        <d v="2016-09-25T13:11:15"/>
        <d v="2014-12-15T21:54:55"/>
        <d v="2015-01-19T20:45:48"/>
        <d v="2015-04-08T03:51:14"/>
        <d v="2014-08-28T19:51:03"/>
        <d v="2016-06-14T05:55:08"/>
        <d v="2016-11-14T13:58:35"/>
        <d v="2017-02-07T19:00:35"/>
        <d v="2014-10-08T20:13:23"/>
        <d v="2015-08-09T07:31:09"/>
        <d v="2015-07-14T06:16:59"/>
        <d v="2016-02-07T17:09:20"/>
        <d v="2015-12-02T23:55:41"/>
        <d v="2016-11-20T14:59:03"/>
        <d v="2015-11-18T19:20:09"/>
        <d v="2014-11-09T03:48:45"/>
        <d v="2014-05-11T15:38:47"/>
        <d v="2015-02-19T14:25:26"/>
        <d v="2016-01-11T20:47:27"/>
        <d v="2017-01-31T16:31:28"/>
        <d v="2016-06-29T22:17:33"/>
        <d v="2016-06-29T21:13:14"/>
        <d v="2015-03-18T01:40:10"/>
        <d v="2015-09-24T17:06:58"/>
        <d v="2013-09-24T23:00:10"/>
        <d v="2015-07-21T17:55:13"/>
        <d v="2015-08-05T14:56:47"/>
        <d v="2015-11-04T00:36:37"/>
        <d v="2015-03-19T21:29:34"/>
        <d v="2015-08-18T18:20:39"/>
        <d v="2016-01-10T22:13:36"/>
        <d v="2015-09-27T14:07:45"/>
        <d v="2015-11-10T00:51:36"/>
        <d v="2014-06-30T00:29:40"/>
        <d v="2014-11-18T17:58:36"/>
        <d v="2015-12-05T21:13:10"/>
        <d v="2014-09-29T12:59:59"/>
        <d v="2016-06-07T15:11:10"/>
        <d v="2014-10-10T20:34:49"/>
        <d v="2016-04-21T14:59:34"/>
        <d v="2014-06-02T00:42:23"/>
        <d v="2015-08-24T19:09:25"/>
        <d v="2015-01-28T00:01:34"/>
        <d v="2016-03-06T05:04:51"/>
        <d v="2014-06-14T21:29:10"/>
        <d v="2014-10-19T20:55:40"/>
        <d v="2015-01-29T18:07:20"/>
        <d v="2014-06-29T21:57:05"/>
        <d v="2015-02-25T16:42:10"/>
        <d v="2014-09-09T23:23:43"/>
        <d v="2015-05-29T15:21:58"/>
        <d v="2015-01-23T02:51:10"/>
        <d v="2016-06-29T23:04:50"/>
        <d v="2015-04-18T02:31:16"/>
        <d v="2015-03-25T17:22:37"/>
        <d v="2015-02-22T08:01:00"/>
        <d v="2014-07-13T03:19:26"/>
        <d v="2014-08-26T03:22:19"/>
        <d v="2015-02-12T04:21:58"/>
        <d v="2014-11-20T20:16:00"/>
        <d v="2015-07-01T22:33:43"/>
        <d v="2014-05-27T21:33:28"/>
        <d v="2014-07-08T21:31:03"/>
        <d v="2014-08-18T20:59:32"/>
        <d v="2017-03-06T18:35:34"/>
        <d v="2017-03-05T19:14:37"/>
        <d v="2017-01-20T16:33:50"/>
        <d v="2017-02-20T20:41:54"/>
        <d v="2017-02-06T21:59:18"/>
        <d v="2014-09-16T07:04:43"/>
        <d v="2013-04-26T18:47:23"/>
        <d v="2016-05-21T16:45:26"/>
        <d v="2016-08-29T03:35:41"/>
        <d v="2014-07-07T05:30:28"/>
        <d v="2014-05-20T17:53:10"/>
        <d v="2013-06-06T01:29:20"/>
        <d v="2015-11-13T15:41:24"/>
        <d v="2016-09-15T15:43:16"/>
        <d v="2016-01-17T09:33:48"/>
        <d v="2015-09-07T07:59:53"/>
        <d v="2014-10-21T21:57:29"/>
        <d v="2016-04-04T14:19:05"/>
        <d v="2016-02-17T00:44:54"/>
        <d v="2016-10-11T11:10:53"/>
        <d v="2013-08-06T13:03:18"/>
        <d v="2016-11-29T20:34:13"/>
        <d v="2014-10-31T20:08:08"/>
        <d v="2015-07-13T07:50:59"/>
        <d v="2017-01-09T17:52:15"/>
        <d v="2016-03-22T13:55:11"/>
        <d v="2015-07-12T16:14:23"/>
        <d v="2015-11-24T14:23:54"/>
        <d v="2015-03-31T05:46:37"/>
        <d v="2013-03-17T12:59:35"/>
        <d v="2014-08-20T12:37:02"/>
        <d v="2013-04-24T19:23:48"/>
        <d v="2015-02-08T06:32:54"/>
        <d v="2016-09-12T16:03:12"/>
        <d v="2013-02-10T02:54:10"/>
        <d v="2014-03-23T15:59:33"/>
        <d v="2013-12-02T22:01:27"/>
        <d v="2016-09-06T03:26:44"/>
        <d v="2014-03-20T21:18:37"/>
        <d v="2015-02-09T00:45:52"/>
        <d v="2014-09-28T15:46:42"/>
        <d v="2012-04-30T17:16:27"/>
        <d v="2016-09-18T07:53:27"/>
        <d v="2012-01-29T01:29:58"/>
        <d v="2012-05-14T23:42:48"/>
        <d v="2014-07-29T18:45:11"/>
        <d v="2012-05-14T15:33:17"/>
        <d v="2016-08-02T17:03:22"/>
        <d v="2015-03-04T19:10:37"/>
        <d v="2012-06-17T21:35:45"/>
        <d v="2014-04-17T21:17:22"/>
        <d v="2011-11-07T18:21:44"/>
        <d v="2012-07-26T21:37:03"/>
        <d v="2014-08-11T15:15:51"/>
        <d v="2015-03-08T18:58:47"/>
        <d v="2013-12-11T21:36:41"/>
        <d v="2016-07-21T15:45:32"/>
        <d v="2016-09-25T10:36:23"/>
        <d v="2016-06-02T08:47:46"/>
        <d v="2013-05-20T11:04:18"/>
        <d v="2012-12-03T01:31:33"/>
        <d v="2012-01-18T00:53:15"/>
        <d v="2013-04-08T13:54:44"/>
        <d v="2012-04-30T07:00:31"/>
        <d v="2012-10-11T13:53:48"/>
        <d v="2011-07-11T16:01:58"/>
        <d v="2015-06-16T23:00:50"/>
        <d v="2012-02-27T14:45:23"/>
        <d v="2014-04-15T19:49:50"/>
        <d v="2014-02-15T16:55:30"/>
        <d v="2012-12-13T12:45:40"/>
        <d v="2013-09-19T20:51:34"/>
        <d v="2016-04-13T20:45:21"/>
        <d v="2013-02-05T03:02:08"/>
        <d v="2011-11-15T00:19:14"/>
        <d v="2015-05-11T07:07:56"/>
        <d v="2015-06-16T16:03:24"/>
        <d v="2014-07-25T23:28:26"/>
        <d v="2015-10-22T14:03:41"/>
        <d v="2017-02-07T10:44:48"/>
        <d v="2015-01-13T22:35:54"/>
        <d v="2015-01-21T22:11:58"/>
        <d v="2015-04-08T12:50:46"/>
        <d v="2014-10-07T18:54:03"/>
        <d v="2016-07-06T04:32:47"/>
        <d v="2014-06-24T13:39:40"/>
        <d v="2014-06-17T04:45:52"/>
        <d v="2016-06-28T16:50:43"/>
        <d v="2015-02-20T00:18:54"/>
        <d v="2015-01-11T22:31:43"/>
        <d v="2016-08-08T21:35:59"/>
        <d v="2015-06-27T05:32:39"/>
        <d v="2015-06-20T10:03:25"/>
        <d v="2016-02-15T16:35:59"/>
        <d v="2014-05-20T12:37:21"/>
        <d v="2014-06-04T12:40:28"/>
        <d v="2014-06-07T22:34:00"/>
        <d v="2015-07-15T16:12:01"/>
        <d v="2016-05-16T06:21:10"/>
        <d v="2014-11-04T13:16:06"/>
        <d v="2014-09-17T05:50:09"/>
        <d v="2015-07-06T15:31:47"/>
        <d v="2015-06-02T01:34:36"/>
        <d v="2014-08-29T10:53:10"/>
        <d v="2015-07-27T12:07:53"/>
        <d v="2015-06-29T06:24:50"/>
        <d v="2015-05-29T20:57:18"/>
        <d v="2015-07-22T20:18:55"/>
        <d v="2016-03-21T11:55:25"/>
        <d v="2014-04-29T03:21:04"/>
        <d v="2015-01-23T11:55:03"/>
        <d v="2015-02-18T17:51:38"/>
        <d v="2016-11-18T17:49:21"/>
        <d v="2015-04-08T09:35:15"/>
        <d v="2016-07-07T18:38:29"/>
        <d v="2015-07-02T11:13:12"/>
        <d v="2015-01-18T15:14:22"/>
        <d v="2015-09-02T14:21:26"/>
        <d v="2015-05-14T12:36:49"/>
        <d v="2016-01-31T14:39:49"/>
        <d v="2014-08-23T22:08:55"/>
        <d v="2015-02-24T16:24:52"/>
        <d v="2015-03-03T00:16:46"/>
        <d v="2015-05-11T06:29:56"/>
        <d v="2015-11-03T19:01:26"/>
        <d v="2015-06-15T00:50:12"/>
        <d v="2016-05-03T16:24:26"/>
        <d v="2015-09-06T06:21:09"/>
        <d v="2016-05-04T10:25:18"/>
        <d v="2014-04-28T20:09:08"/>
        <d v="2015-06-15T19:47:50"/>
        <d v="2014-10-25T17:01:34"/>
        <d v="2015-09-20T03:03:53"/>
        <d v="2015-01-14T23:02:10"/>
        <d v="2015-11-04T16:53:37"/>
        <d v="2017-01-10T06:16:58"/>
        <d v="2015-10-29T21:48:04"/>
        <d v="2014-07-21T14:34:56"/>
        <d v="2014-08-01T05:45:54"/>
        <d v="2015-02-24T00:51:19"/>
        <d v="2015-10-13T17:44:57"/>
        <d v="2014-05-24T22:51:35"/>
        <d v="2016-05-01T17:42:30"/>
        <d v="2016-12-04T13:06:20"/>
        <d v="2015-04-08T00:23:53"/>
        <d v="2015-04-13T16:36:34"/>
        <d v="2016-03-23T19:21:05"/>
        <d v="2015-04-28T15:34:19"/>
        <d v="2016-03-23T10:16:40"/>
        <d v="2014-08-06T00:10:11"/>
        <d v="2016-01-20T00:03:49"/>
        <d v="2014-05-21T01:05:03"/>
        <d v="2014-07-15T04:34:57"/>
        <d v="2015-04-16T17:11:59"/>
        <d v="2015-12-31T00:11:11"/>
        <d v="2015-06-09T00:54:07"/>
        <d v="2016-12-21T22:04:55"/>
        <d v="2014-11-10T13:04:55"/>
        <d v="2015-08-16T08:41:44"/>
        <d v="2016-04-19T19:12:56"/>
        <d v="2015-09-09T14:10:48"/>
        <d v="2014-05-24T18:57:09"/>
        <d v="2014-07-10T16:12:03"/>
        <d v="2015-06-16T14:43:27"/>
        <d v="2014-11-06T02:44:19"/>
        <d v="2016-09-13T22:55:21"/>
        <d v="2016-06-09T04:41:12"/>
        <d v="2016-09-04T19:50:54"/>
        <d v="2016-06-18T14:14:41"/>
        <d v="2014-04-16T04:32:45"/>
        <d v="2014-11-30T17:43:33"/>
        <d v="2015-04-20T02:47:18"/>
        <d v="2014-12-28T19:37:11"/>
        <d v="2016-12-17T20:16:26"/>
        <d v="2016-04-04T03:04:53"/>
        <d v="2015-06-15T17:51:19"/>
        <d v="2016-10-28T22:55:24"/>
        <d v="2015-05-03T14:46:35"/>
        <d v="2015-12-20T17:24:21"/>
        <d v="2015-07-06T21:44:12"/>
        <d v="2014-10-03T14:20:36"/>
        <d v="2016-03-31T14:18:38"/>
        <d v="2015-12-31T21:40:37"/>
        <d v="2014-11-04T17:27:15"/>
        <d v="2015-02-11T01:50:01"/>
        <d v="2015-09-13T15:11:24"/>
        <d v="2014-12-11T10:15:24"/>
        <d v="2014-10-09T12:50:40"/>
        <d v="2014-07-29T20:43:05"/>
        <d v="2014-07-10T17:49:52"/>
        <d v="2016-02-14T21:12:08"/>
        <d v="2014-08-17T17:08:24"/>
        <d v="2014-11-09T18:33:15"/>
        <d v="2015-02-01T23:40:15"/>
        <d v="2014-06-20T13:19:52"/>
        <d v="2016-11-26T21:48:41"/>
        <d v="2015-09-10T15:30:58"/>
        <d v="2015-09-30T15:57:33"/>
        <d v="2016-05-24T01:52:38"/>
        <d v="2014-07-09T05:37:12"/>
        <d v="2014-12-08T21:42:19"/>
        <d v="2015-07-24T10:33:16"/>
        <d v="2015-07-10T04:00:18"/>
        <d v="2014-10-27T23:13:51"/>
        <d v="2016-08-23T01:21:53"/>
        <d v="2015-07-13T15:34:26"/>
        <d v="2016-03-14T21:03:57"/>
        <d v="2016-05-08T17:33:39"/>
        <d v="2014-10-16T06:23:21"/>
        <d v="2015-04-12T20:11:27"/>
        <d v="2015-05-17T18:27:06"/>
        <d v="2015-12-15T03:09:34"/>
        <d v="2014-07-07T22:08:59"/>
        <d v="2015-01-12T21:46:34"/>
        <d v="2016-02-14T09:33:10"/>
        <d v="2014-04-25T11:26:29"/>
        <d v="2015-08-28T05:37:27"/>
        <d v="2015-09-30T15:06:47"/>
        <d v="2014-07-05T14:52:09"/>
        <d v="2015-02-22T19:01:10"/>
        <d v="2014-08-25T21:16:44"/>
        <d v="2015-04-02T20:58:47"/>
        <d v="2015-01-08T03:39:39"/>
        <d v="2015-04-08T13:21:50"/>
        <d v="2014-08-11T14:01:08"/>
        <d v="2015-02-08T18:22:59"/>
        <d v="2014-06-15T16:03:49"/>
        <d v="2016-02-02T23:57:26"/>
        <d v="2014-04-24T13:32:38"/>
        <d v="2015-04-06T14:01:04"/>
        <d v="2014-08-20T06:59:23"/>
        <d v="2015-01-20T03:57:17"/>
        <d v="2016-05-04T22:57:33"/>
        <d v="2014-05-15T15:16:04"/>
        <d v="2016-07-01T14:00:08"/>
        <d v="2014-09-29T15:37:03"/>
        <d v="2014-06-12T10:58:33"/>
        <d v="2014-12-30T16:53:34"/>
        <d v="2014-07-24T19:25:12"/>
        <d v="2014-12-08T18:33:38"/>
        <d v="2015-01-29T23:02:35"/>
        <d v="2015-11-25T19:17:39"/>
        <d v="2015-03-13T03:06:20"/>
        <d v="2015-05-07T21:56:38"/>
        <d v="2015-04-23T03:21:00"/>
        <d v="2016-07-15T12:44:52"/>
        <d v="2016-10-05T13:29:27"/>
        <d v="2015-04-02T15:34:53"/>
        <d v="2015-10-19T19:45:17"/>
        <d v="2015-12-23T08:45:52"/>
        <d v="2014-08-20T19:16:13"/>
        <d v="2016-09-14T16:33:59"/>
        <d v="2015-09-07T19:00:21"/>
        <d v="2017-02-23T14:00:03"/>
        <d v="2015-05-16T17:47:29"/>
        <d v="2016-04-03T23:00:50"/>
        <d v="2015-01-26T00:16:12"/>
        <d v="2016-03-08T18:41:57"/>
        <d v="2016-05-07T00:12:05"/>
        <d v="2014-08-11T18:10:23"/>
        <d v="2015-02-25T05:05:59"/>
        <d v="2015-01-31T05:51:46"/>
        <d v="2015-06-01T11:17:04"/>
        <d v="2014-07-06T21:50:19"/>
        <d v="2015-06-06T17:30:33"/>
        <d v="2015-08-16T17:43:32"/>
        <d v="2015-02-06T04:44:52"/>
        <d v="2016-08-02T12:34:20"/>
        <d v="2015-04-02T18:52:33"/>
        <d v="2014-06-17T16:04:11"/>
        <d v="2014-07-31T15:47:58"/>
        <d v="2016-11-19T02:38:40"/>
        <d v="2015-12-02T19:38:28"/>
        <d v="2014-08-28T01:27:51"/>
        <d v="2014-10-28T16:24:46"/>
        <d v="2016-02-24T17:32:10"/>
        <d v="2015-01-21T21:08:54"/>
        <d v="2014-10-09T15:22:27"/>
        <d v="2014-12-19T19:47:03"/>
        <d v="2015-08-02T21:58:50"/>
        <d v="2015-08-08T13:25:56"/>
        <d v="2016-01-11T16:29:03"/>
        <d v="2014-09-11T15:10:36"/>
        <d v="2016-07-24T06:41:21"/>
        <d v="2016-10-10T23:22:08"/>
        <d v="2016-03-01T12:00:06"/>
        <d v="2016-09-13T07:22:31"/>
        <d v="2016-05-20T08:41:21"/>
        <d v="2015-11-28T00:29:22"/>
        <d v="2015-12-02T13:47:00"/>
        <d v="2017-01-04T20:05:30"/>
        <d v="2016-09-08T18:25:10"/>
        <d v="2016-01-20T20:07:47"/>
        <d v="2014-09-02T11:29:32"/>
        <d v="2016-12-19T15:57:51"/>
        <d v="2015-03-26T21:54:00"/>
        <d v="2017-02-08T17:36:33"/>
        <d v="2014-05-18T04:38:49"/>
        <d v="2017-02-13T17:46:00"/>
        <d v="2017-01-16T19:51:10"/>
        <d v="2016-06-12T21:29:42"/>
        <d v="2012-11-25T20:04:12"/>
        <d v="2016-01-28T20:22:56"/>
        <d v="2014-10-15T21:08:44"/>
        <d v="2014-09-05T16:11:45"/>
        <d v="2014-11-13T18:09:51"/>
        <d v="2015-04-03T05:11:23"/>
        <d v="2015-12-21T05:05:19"/>
        <d v="2014-10-26T13:40:40"/>
        <d v="2014-12-22T19:58:39"/>
        <d v="2015-11-25T11:15:16"/>
        <d v="2015-01-19T16:52:10"/>
        <d v="2015-05-21T20:04:09"/>
        <d v="2014-10-07T02:58:00"/>
        <d v="2014-05-25T17:27:18"/>
        <d v="2014-05-18T13:09:12"/>
        <d v="2014-07-20T20:24:03"/>
        <d v="2015-06-07T07:09:36"/>
        <d v="2014-04-28T20:00:20"/>
        <d v="2015-06-14T20:18:53"/>
        <d v="2016-10-16T14:51:09"/>
        <d v="2016-07-12T22:53:29"/>
        <d v="2015-04-26T16:13:06"/>
        <d v="2012-09-05T23:51:15"/>
        <d v="2014-05-01T12:13:33"/>
        <d v="2017-02-16T11:01:32"/>
        <d v="2015-02-17T16:54:11"/>
        <d v="2016-07-15T06:20:25"/>
        <d v="2014-10-19T17:00:47"/>
        <d v="2015-08-16T17:56:11"/>
        <d v="2016-08-14T21:10:47"/>
        <d v="2015-08-11T01:04:19"/>
        <d v="2016-07-18T02:38:45"/>
        <d v="2016-09-30T12:50:55"/>
        <d v="2013-04-03T13:26:49"/>
        <d v="2013-07-10T18:50:44"/>
        <d v="2010-07-18T21:26:13"/>
        <d v="2016-01-03T06:03:17"/>
        <d v="2013-12-01T19:03:58"/>
        <d v="2015-06-21T19:00:21"/>
        <d v="2015-12-20T20:50:48"/>
        <d v="2015-09-05T16:30:47"/>
        <d v="2015-03-19T01:41:39"/>
        <d v="2016-01-17T17:26:38"/>
        <d v="2014-07-22T03:44:15"/>
        <d v="2014-08-10T19:16:26"/>
        <d v="2016-03-13T23:44:14"/>
        <d v="2014-12-01T21:37:42"/>
        <d v="2015-05-14T00:20:55"/>
        <d v="2016-04-04T04:02:40"/>
        <d v="2017-01-08T09:59:05"/>
        <d v="2015-04-27T16:04:54"/>
        <d v="2014-08-10T18:16:53"/>
        <d v="2015-01-22T19:59:14"/>
        <d v="2014-11-09T22:59:50"/>
        <d v="2014-07-30T15:16:24"/>
        <d v="2016-03-03T15:36:51"/>
        <d v="2016-03-30T08:59:00"/>
        <d v="2014-07-08T22:27:26"/>
        <d v="2015-08-28T06:35:34"/>
        <d v="2014-07-13T18:49:08"/>
        <d v="2015-08-31T12:51:32"/>
        <d v="2016-09-16T22:08:58"/>
        <d v="2015-10-21T03:07:26"/>
        <d v="2014-07-04T01:19:32"/>
        <d v="2016-06-09T05:28:57"/>
        <d v="2015-08-09T22:31:19"/>
        <d v="2015-09-15T16:35:52"/>
        <d v="2014-11-13T20:00:34"/>
        <d v="2016-11-15T17:36:09"/>
        <d v="2015-04-02T17:34:41"/>
        <d v="2016-10-14T16:34:22"/>
        <d v="2015-04-16T16:25:00"/>
        <d v="2016-02-08T13:42:39"/>
        <d v="2016-06-29T02:27:20"/>
        <d v="2015-08-09T15:38:43"/>
        <d v="2017-01-30T22:57:58"/>
        <d v="2015-01-26T03:19:55"/>
        <d v="2015-02-19T17:07:15"/>
        <d v="2014-10-27T00:40:44"/>
        <d v="2015-08-20T04:21:31"/>
        <d v="2015-10-15T22:09:06"/>
        <d v="2014-08-01T13:31:18"/>
        <d v="2015-04-05T17:22:11"/>
        <d v="2015-08-29T21:12:39"/>
        <d v="2015-06-17T16:05:59"/>
        <d v="2016-10-21T03:36:30"/>
        <d v="2014-12-07T13:44:07"/>
        <d v="2016-06-06T13:01:23"/>
        <d v="2015-03-01T19:39:05"/>
        <d v="2016-07-14T22:45:43"/>
        <d v="2015-09-07T14:51:52"/>
        <d v="2014-04-30T21:49:01"/>
        <d v="2015-07-21T19:05:56"/>
        <d v="2016-06-01T00:36:20"/>
        <d v="2015-04-19T19:48:46"/>
        <d v="2016-09-15T12:05:01"/>
        <d v="2015-12-20T19:00:49"/>
        <d v="2016-01-12T04:33:11"/>
        <d v="2014-09-19T14:56:15"/>
        <d v="2015-06-15T09:12:17"/>
        <d v="2016-07-03T08:10:18"/>
        <d v="2015-04-12T03:45:06"/>
        <d v="2015-01-01T21:48:31"/>
        <d v="2014-08-24T17:15:16"/>
        <d v="2015-08-24T10:17:56"/>
        <d v="2015-05-03T19:32:31"/>
        <d v="2015-02-26T16:19:54"/>
        <d v="2014-07-23T03:00:10"/>
        <d v="2017-01-09T00:45:19"/>
        <d v="2014-09-02T14:17:00"/>
        <d v="2016-09-01T02:55:34"/>
        <d v="2015-03-17T17:33:02"/>
        <d v="2014-07-22T15:10:50"/>
        <d v="2016-05-05T10:43:47"/>
        <d v="2015-03-17T12:22:05"/>
        <d v="2016-05-18T08:59:20"/>
        <d v="2016-06-12T15:35:23"/>
        <d v="2015-02-24T01:05:32"/>
        <d v="2016-03-05T22:36:36"/>
        <d v="2014-07-27T16:18:55"/>
        <d v="2016-11-03T22:22:12"/>
        <d v="2016-06-08T23:49:58"/>
        <d v="2014-12-03T18:43:21"/>
        <d v="2015-12-07T04:57:52"/>
        <d v="2016-02-26T00:26:02"/>
        <d v="2015-01-29T20:33:49"/>
        <d v="2017-02-13T19:49:01"/>
        <d v="2017-03-08T20:13:39"/>
        <d v="2017-03-13T15:21:56"/>
        <d v="2017-03-08T13:54:05"/>
        <d v="2017-02-19T08:24:20"/>
        <d v="2017-02-21T13:33:54"/>
        <d v="2017-03-05T17:16:59"/>
        <d v="2017-03-12T03:38:41"/>
        <d v="2017-02-22T11:05:54"/>
        <d v="2017-03-12T21:14:29"/>
        <d v="2017-03-14T15:30:07"/>
        <d v="2017-02-18T06:29:20"/>
        <d v="2017-03-07T17:15:03"/>
        <d v="2017-03-05T18:04:48"/>
        <d v="2017-02-16T12:18:59"/>
        <d v="2017-03-13T08:35:56"/>
        <d v="2017-03-01T12:55:07"/>
        <d v="2017-01-26T00:58:54"/>
        <d v="2017-03-01T16:22:46"/>
        <d v="2014-09-26T23:15:55"/>
        <d v="2014-09-08T15:58:04"/>
        <d v="2012-11-12T00:25:00"/>
        <d v="2010-10-26T06:20:03"/>
        <d v="2014-08-10T20:09:34"/>
        <d v="2013-10-02T20:49:27"/>
        <d v="2011-03-30T03:42:17"/>
        <d v="2012-03-01T21:00:58"/>
        <d v="2012-11-19T11:58:45"/>
        <d v="2012-04-26T22:52:24"/>
        <d v="2014-07-08T18:55:05"/>
        <d v="2013-06-21T20:09:12"/>
        <d v="2011-12-06T01:36:01"/>
        <d v="2014-07-20T06:21:27"/>
        <d v="2014-09-14T12:52:02"/>
        <d v="2014-06-08T16:27:42"/>
        <d v="2014-05-15T18:05:25"/>
        <d v="2014-05-06T19:20:15"/>
        <d v="2011-04-10T03:49:20"/>
        <d v="2014-10-27T16:35:53"/>
        <d v="2014-07-18T04:13:01"/>
        <d v="2014-05-12T02:32:33"/>
        <d v="2013-11-12T17:42:41"/>
        <d v="2014-05-29T01:55:44"/>
        <d v="2016-04-05T14:35:58"/>
        <d v="2012-01-14T17:31:08"/>
        <d v="2014-08-26T21:04:52"/>
        <d v="2014-08-10T20:45:08"/>
        <d v="2010-12-18T21:17:07"/>
        <d v="2013-07-21T22:20:31"/>
        <d v="2014-05-21T16:00:09"/>
        <d v="2014-06-15T14:31:15"/>
        <d v="2013-04-10T16:51:11"/>
        <d v="2014-05-20T09:54:09"/>
        <d v="2014-05-19T07:26:27"/>
        <d v="2011-12-05T22:47:01"/>
        <d v="2013-08-04T19:04:29"/>
        <d v="2014-05-31T23:50:31"/>
        <d v="2014-07-08T23:27:21"/>
        <d v="2014-08-16T22:10:38"/>
        <d v="2014-07-14T15:59:33"/>
        <d v="2015-05-19T09:58:22"/>
        <d v="2015-04-23T08:18:52"/>
        <d v="2016-11-08T03:37:55"/>
        <d v="2016-06-16T18:07:49"/>
        <d v="2015-01-13T22:34:19"/>
        <d v="2015-01-05T23:14:16"/>
        <d v="2015-06-26T01:29:58"/>
        <d v="2015-01-12T14:15:42"/>
        <d v="2015-06-01T14:21:15"/>
        <d v="2015-01-04T11:50:18"/>
        <d v="2015-01-08T10:11:17"/>
        <d v="2014-08-06T18:16:58"/>
        <d v="2016-03-30T07:41:41"/>
        <d v="2014-08-09T18:24:37"/>
        <d v="2015-10-15T20:29:06"/>
        <d v="2015-08-25T23:43:42"/>
        <d v="2015-06-16T16:27:59"/>
        <d v="2015-03-31T08:59:32"/>
        <d v="2015-08-19T06:37:31"/>
        <d v="2015-02-21T06:40:07"/>
        <d v="2014-07-06T14:31:17"/>
        <d v="2014-05-18T15:17:38"/>
        <d v="2012-04-13T22:28:39"/>
        <d v="2014-07-13T14:04:40"/>
        <d v="2014-07-08T19:05:51"/>
        <d v="2015-06-15T18:19:19"/>
        <d v="2015-11-28T19:01:13"/>
        <d v="2015-08-02T15:57:51"/>
        <d v="2015-06-09T11:06:11"/>
        <d v="2016-10-04T13:06:24"/>
        <d v="2014-11-27T00:03:06"/>
        <d v="2015-02-14T23:35:47"/>
        <d v="2017-02-05T20:00:04"/>
        <d v="2015-05-30T16:43:23"/>
        <d v="2015-09-22T13:58:17"/>
        <d v="2015-07-20T20:02:56"/>
        <d v="2016-11-22T20:25:13"/>
        <d v="2016-05-12T13:25:38"/>
        <d v="2015-09-29T14:00:12"/>
        <d v="2016-12-17T21:10:36"/>
        <d v="2015-11-14T17:01:24"/>
        <d v="2014-10-20T06:59:58"/>
        <d v="2014-09-15T04:02:06"/>
        <d v="2016-03-16T22:39:07"/>
        <d v="2016-04-02T19:31:57"/>
        <d v="2017-01-30T19:19:15"/>
        <d v="2016-12-29T18:56:48"/>
        <d v="2016-05-31T08:20:51"/>
        <d v="2016-11-27T22:00:33"/>
        <d v="2015-09-04T11:23:04"/>
        <d v="2015-05-31T12:14:58"/>
        <d v="2015-09-30T02:08:13"/>
        <d v="2017-01-18T16:39:08"/>
        <d v="2014-09-10T07:47:50"/>
        <d v="2014-08-19T18:08:12"/>
        <d v="2015-09-14T02:19:22"/>
        <d v="2016-10-31T16:39:42"/>
        <d v="2015-05-10T14:24:18"/>
        <d v="2015-08-13T11:20:00"/>
        <d v="2015-06-11T10:25:12"/>
        <d v="2015-03-04T21:19:17"/>
        <d v="2015-05-20T17:55:14"/>
        <d v="2014-10-05T17:48:44"/>
        <d v="2015-05-21T17:32:46"/>
        <d v="2016-08-07T11:20:40"/>
        <d v="2016-08-19T13:50:28"/>
        <d v="2015-02-23T02:03:29"/>
        <d v="2014-09-06T18:26:15"/>
        <d v="2015-05-19T13:46:17"/>
        <d v="2017-01-22T13:25:52"/>
        <d v="2014-12-08T21:17:41"/>
        <d v="2016-08-31T18:15:45"/>
        <d v="2015-10-25T16:08:38"/>
        <d v="2015-06-15T17:24:36"/>
        <d v="2014-11-20T07:34:22"/>
        <d v="2015-10-06T12:23:08"/>
        <d v="2015-01-11T19:12:18"/>
        <d v="2015-11-02T17:05:15"/>
        <d v="2015-05-11T12:52:02"/>
        <d v="2015-06-16T18:11:00"/>
        <d v="2016-08-07T21:42:08"/>
        <d v="2015-05-12T09:29:57"/>
        <d v="2015-06-11T12:47:45"/>
        <d v="2014-10-02T10:29:35"/>
        <d v="2015-10-06T12:00:09"/>
        <d v="2016-08-28T19:14:02"/>
        <d v="2016-01-30T16:54:32"/>
        <d v="2015-01-12T21:07:51"/>
        <d v="2016-02-25T22:47:59"/>
        <d v="2014-10-18T16:23:26"/>
        <d v="2015-04-29T20:21:43"/>
        <d v="2016-03-01T02:27:39"/>
        <d v="2015-04-26T18:09:58"/>
        <d v="2015-08-02T00:28:25"/>
        <d v="2016-03-15T04:39:48"/>
        <d v="2016-01-09T17:51:38"/>
        <d v="2016-01-10T21:14:13"/>
        <d v="2017-01-26T22:37:06"/>
        <d v="2016-07-15T20:09:42"/>
        <d v="2015-11-02T18:00:28"/>
        <d v="2016-05-14T18:35:15"/>
        <d v="2017-01-22T08:50:02"/>
        <d v="2017-02-08T12:21:31"/>
        <d v="2015-08-15T16:51:40"/>
        <d v="2015-10-04T18:29:08"/>
        <d v="2017-02-01T10:12:32"/>
        <d v="2015-05-16T12:59:14"/>
        <d v="2016-08-26T10:37:09"/>
        <d v="2015-10-31T18:09:32"/>
        <d v="2015-07-07T18:30:56"/>
        <d v="2015-08-22T22:59:28"/>
        <d v="2015-09-13T22:01:03"/>
        <d v="2015-04-07T17:51:02"/>
        <d v="2016-06-16T17:39:36"/>
        <d v="2016-11-06T08:26:16"/>
        <d v="2015-02-20T15:38:04"/>
        <d v="2016-11-21T14:59:12"/>
        <d v="2015-06-30T20:32:28"/>
        <d v="2016-05-02T05:15:42"/>
        <d v="2016-04-14T01:22:19"/>
        <d v="2016-03-22T21:02:45"/>
        <d v="2016-09-14T15:36:18"/>
        <d v="2015-09-05T22:17:05"/>
        <d v="2015-09-16T07:00:10"/>
        <d v="2016-10-20T19:25:46"/>
        <d v="2016-01-12T05:51:57"/>
        <d v="2015-04-10T06:25:11"/>
        <d v="2016-04-05T07:17:21"/>
        <d v="2014-07-05T20:54:35"/>
        <d v="2016-05-08T00:57:04"/>
        <d v="2016-03-01T07:14:53"/>
        <d v="2014-12-16T14:03:06"/>
        <d v="2016-05-22T01:05:57"/>
        <d v="2014-10-01T02:24:25"/>
        <d v="2016-05-30T00:14:56"/>
        <d v="2016-08-25T08:46:48"/>
        <d v="2016-05-21T13:59:50"/>
        <d v="2015-02-28T18:51:17"/>
        <d v="2015-02-05T17:08:25"/>
        <d v="2016-04-07T08:59:26"/>
        <d v="2014-07-01T13:48:03"/>
        <d v="2014-07-16T07:45:08"/>
        <d v="2015-03-01T21:17:48"/>
        <d v="2015-08-31T16:44:46"/>
        <d v="2014-06-18T20:38:50"/>
        <d v="2015-05-23T16:14:40"/>
        <d v="2015-06-29T12:30:22"/>
        <d v="2014-07-06T16:10:46"/>
        <d v="2016-03-07T09:34:06"/>
        <d v="2014-09-18T06:46:07"/>
        <d v="2017-02-02T13:48:00"/>
        <d v="2016-06-27T15:58:38"/>
        <d v="2016-11-10T23:22:34"/>
        <d v="2016-05-19T19:10:21"/>
        <d v="2015-02-26T07:06:50"/>
        <d v="2016-03-22T21:59:44"/>
        <d v="2014-07-30T04:48:13"/>
        <d v="2015-02-17T02:32:48"/>
        <d v="2015-02-18T00:35:10"/>
        <d v="2016-04-23T13:14:14"/>
        <d v="2016-04-05T13:24:40"/>
        <d v="2016-05-22T02:39:32"/>
        <d v="2015-10-24T16:50:11"/>
        <d v="2014-06-15T09:29:25"/>
        <d v="2016-05-04T23:49:38"/>
        <d v="2016-04-18T10:22:30"/>
        <d v="2015-09-22T17:26:46"/>
        <d v="2016-04-28T14:52:07"/>
        <d v="2016-06-14T19:34:32"/>
        <d v="2014-07-01T10:01:50"/>
        <d v="2014-10-19T07:27:59"/>
        <d v="2017-01-10T01:22:14"/>
        <d v="2016-11-22T01:59:03"/>
        <d v="2014-08-14T00:36:30"/>
        <d v="2015-02-20T02:11:57"/>
        <d v="2014-07-30T18:30:45"/>
        <d v="2016-02-21T23:27:29"/>
        <d v="2015-11-12T02:26:32"/>
        <d v="2015-04-12T01:37:17"/>
        <d v="2015-07-06T22:24:54"/>
        <d v="2014-11-25T04:47:39"/>
        <d v="2016-11-15T00:59:40"/>
        <d v="2016-11-15T08:01:25"/>
        <d v="2015-11-03T20:59:25"/>
        <d v="2014-08-03T13:09:16"/>
        <d v="2015-06-23T20:30:40"/>
        <d v="2015-09-27T17:33:36"/>
        <d v="2014-05-05T14:39:33"/>
        <d v="2015-02-23T16:49:54"/>
        <d v="2015-02-17T17:34:59"/>
        <d v="2014-08-06T08:31:46"/>
        <d v="2015-08-08T12:20:00"/>
        <d v="2014-10-24T22:52:58"/>
        <d v="2015-02-08T04:26:23"/>
        <d v="2016-07-07T10:20:56"/>
        <d v="2016-06-02T18:47:00"/>
        <d v="2015-10-14T02:06:08"/>
        <d v="2014-11-09T20:49:12"/>
        <d v="2014-11-02T15:28:26"/>
        <d v="2014-11-03T18:18:08"/>
        <d v="2015-05-18T11:04:01"/>
        <d v="2016-05-03T13:31:22"/>
        <d v="2014-06-24T18:35:45"/>
        <d v="2014-07-09T13:05:48"/>
        <d v="2016-03-16T20:17:35"/>
        <d v="2014-10-10T22:07:10"/>
        <d v="2014-06-26T14:17:25"/>
        <d v="2015-05-15T17:05:44"/>
        <d v="2014-05-04T10:43:09"/>
        <d v="2016-01-08T11:28:49"/>
        <d v="2014-10-28T18:02:56"/>
        <d v="2015-01-21T22:05:25"/>
        <d v="2014-07-13T22:53:34"/>
        <d v="2015-07-07T17:22:26"/>
        <d v="2015-10-12T14:50:43"/>
        <d v="2015-05-25T11:05:24"/>
        <d v="2015-05-27T12:05:02"/>
        <d v="2016-02-09T00:24:46"/>
        <d v="2014-05-31T11:49:36"/>
        <d v="2014-06-05T10:08:09"/>
        <d v="2014-06-17T23:48:24"/>
        <d v="2016-06-22T19:32:38"/>
        <d v="2016-05-09T00:59:50"/>
        <d v="2015-09-17T00:32:52"/>
        <d v="2014-08-27T23:01:02"/>
        <d v="2015-02-17T17:35:38"/>
        <d v="2016-10-31T19:58:45"/>
        <d v="2016-04-06T03:27:36"/>
        <d v="2015-03-25T09:54:05"/>
        <d v="2014-09-11T21:55:48"/>
        <d v="2014-04-22T20:01:47"/>
        <d v="2016-03-18T19:43:05"/>
        <d v="2016-02-04T02:10:02"/>
        <d v="2015-02-01T18:59:23"/>
        <d v="2015-11-14T13:29:36"/>
        <d v="2015-03-24T21:52:21"/>
        <d v="2015-01-13T16:14:44"/>
        <d v="2014-09-01T14:48:56"/>
        <d v="2014-09-01T01:21:43"/>
        <d v="2014-06-01T15:29:12"/>
        <d v="2015-02-02T17:17:27"/>
        <d v="2016-10-18T00:31:01"/>
        <d v="2014-06-29T22:41:41"/>
        <d v="2014-07-18T17:32:33"/>
        <d v="2016-01-10T13:56:54"/>
        <d v="2014-05-16T01:30:55"/>
        <d v="2014-06-09T09:07:49"/>
        <d v="2016-07-20T14:48:13"/>
        <d v="2014-07-30T12:59:53"/>
        <d v="2015-07-19T17:03:40"/>
        <d v="2015-04-05T22:16:07"/>
        <d v="2016-01-04T21:52:10"/>
        <d v="2014-06-18T02:57:08"/>
        <d v="2015-10-16T10:18:41"/>
        <d v="2015-04-29T20:11:12"/>
        <d v="2014-08-09T12:35:46"/>
        <d v="2016-05-30T06:59:46"/>
        <d v="2015-09-24T12:43:56"/>
        <d v="2015-01-11T19:58:45"/>
        <d v="2016-02-01T21:20:12"/>
        <d v="2014-11-16T02:51:29"/>
        <d v="2016-06-10T01:15:38"/>
        <d v="2015-01-31T16:54:31"/>
        <d v="2015-03-24T17:22:07"/>
        <d v="2014-06-29T15:20:26"/>
        <d v="2016-06-13T23:29:16"/>
        <d v="2014-06-30T16:45:59"/>
        <d v="2016-09-12T18:00:27"/>
        <d v="2014-06-30T04:56:07"/>
        <d v="2015-01-11T16:57:37"/>
        <d v="2015-01-06T04:51:43"/>
        <d v="2016-04-19T11:31:00"/>
        <d v="2014-07-31T12:39:12"/>
        <d v="2016-09-29T15:11:19"/>
        <d v="2015-06-23T21:33:48"/>
        <d v="2016-08-29T22:03:05"/>
        <d v="2016-07-23T03:07:17"/>
        <d v="2015-07-14T15:01:12"/>
        <d v="2016-02-19T00:27:30"/>
        <d v="2015-02-17T16:07:12"/>
        <d v="2016-08-22T18:22:09"/>
        <d v="2016-03-28T15:24:05"/>
        <d v="2016-06-07T00:31:42"/>
        <d v="2014-07-20T19:41:30"/>
        <d v="2014-10-15T04:05:31"/>
        <d v="2015-02-26T20:01:36"/>
        <d v="2016-06-19T12:02:11"/>
        <d v="2014-10-05T21:08:24"/>
        <d v="2014-10-08T06:43:10"/>
        <d v="2015-05-03T17:40:43"/>
        <d v="2015-02-17T22:00:22"/>
        <d v="2014-05-21T20:31:20"/>
        <d v="2015-06-15T07:37:07"/>
        <d v="2014-12-15T05:56:28"/>
        <d v="2014-06-05T18:31:06"/>
        <d v="2014-06-02T16:03:01"/>
        <d v="2016-05-15T18:14:59"/>
        <d v="2016-01-02T16:38:00"/>
        <d v="2015-05-01T21:00:01"/>
        <d v="2015-05-24T22:34:12"/>
        <d v="2015-03-23T18:26:00"/>
        <d v="2014-04-23T15:15:31"/>
        <d v="2016-03-13T19:15:24"/>
        <d v="2015-04-26T05:59:44"/>
        <d v="2015-09-20T00:13:17"/>
        <d v="2014-07-27T20:47:16"/>
        <d v="2016-11-14T05:09:35"/>
        <d v="2014-10-02T18:18:29"/>
        <d v="2016-08-01T20:19:26"/>
        <d v="2016-05-20T17:48:24"/>
        <d v="2016-03-29T03:48:24"/>
        <d v="2015-05-07T00:52:05"/>
        <d v="2016-02-18T22:03:58"/>
        <d v="2015-08-16T18:19:55"/>
        <d v="2016-02-29T20:08:44"/>
        <d v="2016-06-23T11:28:48"/>
        <d v="2015-10-19T17:58:11"/>
        <d v="2014-04-30T22:27:25"/>
        <d v="2014-07-08T17:37:20"/>
        <d v="2016-04-30T22:08:57"/>
        <d v="2016-04-16T17:30:53"/>
        <d v="2014-11-06T20:37:46"/>
        <d v="2014-06-11T14:54:06"/>
        <d v="2014-10-14T20:58:15"/>
        <d v="2015-02-21T12:53:12"/>
        <d v="2014-05-21T02:18:32"/>
        <d v="2015-01-15T20:19:12"/>
        <d v="2015-04-30T18:32:51"/>
        <d v="2014-08-04T00:14:30"/>
        <d v="2014-06-03T19:37:14"/>
        <d v="2014-09-10T18:48:19"/>
        <d v="2015-02-01T14:22:30"/>
        <d v="2015-08-10T19:46:52"/>
        <d v="2014-08-29T08:40:20"/>
        <d v="2015-08-17T18:57:26"/>
        <d v="2016-07-29T09:32:28"/>
        <d v="2014-08-28T18:19:33"/>
        <d v="2015-07-28T16:41:46"/>
        <d v="2016-03-30T08:02:51"/>
        <d v="2015-06-11T00:33:25"/>
        <d v="2016-12-28T12:01:58"/>
        <d v="2015-06-21T18:16:58"/>
        <d v="2016-03-12T14:57:37"/>
        <d v="2016-05-30T15:42:14"/>
        <d v="2014-09-01T14:23:47"/>
        <d v="2015-10-11T18:16:07"/>
        <d v="2015-08-26T15:00:23"/>
        <d v="2015-08-31T15:21:50"/>
        <d v="2015-11-19T17:27:05"/>
        <d v="2014-10-10T08:30:16"/>
        <d v="2016-07-19T10:05:40"/>
        <d v="2016-08-17T18:08:42"/>
        <d v="2016-05-26T00:04:51"/>
        <d v="2015-08-05T17:31:15"/>
        <d v="2014-07-08T14:23:42"/>
        <d v="2015-05-25T18:07:39"/>
        <d v="2015-02-04T19:57:37"/>
        <d v="2015-03-11T19:22:39"/>
        <d v="2015-03-09T15:51:24"/>
        <d v="2016-04-19T01:53:21"/>
        <d v="2016-02-10T22:36:54"/>
        <d v="2015-08-06T09:27:53"/>
        <d v="2016-04-01T21:26:38"/>
        <d v="2014-04-23T12:22:50"/>
        <d v="2014-05-28T14:05:24"/>
        <d v="2015-07-10T00:41:20"/>
        <d v="2015-01-11T01:12:39"/>
        <d v="2016-10-17T10:36:34"/>
        <d v="2014-06-17T15:35:24"/>
        <d v="2014-03-31T06:38:31"/>
        <d v="2015-05-14T19:36:15"/>
        <d v="2015-07-08T02:18:28"/>
        <d v="2015-04-20T21:21:06"/>
        <d v="2015-07-17T16:19:38"/>
        <d v="2016-03-03T18:17:07"/>
        <d v="2016-07-03T16:07:36"/>
        <d v="2015-08-19T14:57:29"/>
        <d v="2014-11-30T17:50:08"/>
        <d v="2014-12-23T12:11:23"/>
        <d v="2015-05-10T19:27:24"/>
        <d v="2014-08-17T17:46:34"/>
        <d v="2014-12-08T16:31:36"/>
        <d v="2014-12-02T07:58:03"/>
        <d v="2014-09-29T20:36:53"/>
        <d v="2015-05-21T13:41:22"/>
        <d v="2014-10-08T09:00:46"/>
        <d v="2014-10-13T22:37:28"/>
        <d v="2016-07-09T18:48:47"/>
        <d v="2016-10-05T13:10:54"/>
        <d v="2015-03-29T18:53:03"/>
        <d v="2016-03-30T17:36:17"/>
        <d v="2016-02-29T18:17:36"/>
        <d v="2015-01-21T04:13:42"/>
        <d v="2014-07-15T11:18:30"/>
        <d v="2016-03-21T02:18:02"/>
        <d v="2016-02-17T10:13:25"/>
        <d v="2015-06-12T07:35:44"/>
        <d v="2014-11-20T17:11:30"/>
        <d v="2016-07-24T16:44:30"/>
        <d v="2016-05-12T12:57:34"/>
        <d v="2015-04-06T19:53:30"/>
        <d v="2015-04-30T15:32:27"/>
        <d v="2014-09-19T08:00:34"/>
        <d v="2014-12-29T22:45:44"/>
        <d v="2014-12-14T19:55:07"/>
        <d v="2014-11-30T21:33:59"/>
        <d v="2016-08-09T01:36:22"/>
        <d v="2015-02-14T00:12:03"/>
        <d v="2014-08-04T17:09:42"/>
        <d v="2016-02-16T14:03:10"/>
        <d v="2014-08-14T19:10:22"/>
        <d v="2015-08-03T19:04:37"/>
        <d v="2016-09-14T20:22:44"/>
        <d v="2014-12-16T23:58:02"/>
        <d v="2016-03-17T21:27:59"/>
        <d v="2015-10-05T20:44:40"/>
        <d v="2016-04-22T00:22:36"/>
        <d v="2016-01-13T19:02:06"/>
        <d v="2016-07-14T14:30:57"/>
        <d v="2015-11-29T23:08:02"/>
        <d v="2016-05-15T17:01:30"/>
        <d v="2016-02-28T23:48:05"/>
        <d v="2015-07-17T10:22:16"/>
        <d v="2015-03-08T08:53:21"/>
        <d v="2014-05-29T17:26:51"/>
        <d v="2014-05-28T14:09:34"/>
        <d v="2015-05-19T01:00:16"/>
        <d v="2015-11-09T14:14:56"/>
        <d v="2015-02-16T22:47:44"/>
        <d v="2017-02-12T14:38:49"/>
        <d v="2015-05-03T15:04:10"/>
        <d v="2016-10-17T03:10:26"/>
        <d v="2015-02-01T22:31:01"/>
        <d v="2016-09-05T22:27:24"/>
        <d v="2014-08-25T05:19:31"/>
        <d v="2014-07-07T17:41:10"/>
        <d v="2016-06-23T18:34:50"/>
        <d v="2015-06-01T15:39:37"/>
        <d v="2014-07-25T16:00:57"/>
        <d v="2016-03-30T17:48:07"/>
        <d v="2015-10-13T19:59:56"/>
        <d v="2016-03-07T02:16:04"/>
        <d v="2014-10-29T20:19:50"/>
        <d v="2014-08-28T18:04:57"/>
        <d v="2014-11-02T22:29:09"/>
        <d v="2016-10-05T14:57:47"/>
        <d v="2016-11-26T03:59:34"/>
        <d v="2016-03-20T21:11:16"/>
        <d v="2015-08-09T16:40:29"/>
        <d v="2014-12-01T16:48:55"/>
        <d v="2015-02-17T16:08:52"/>
        <d v="2016-08-07T16:15:06"/>
        <d v="2015-04-09T18:45:30"/>
        <d v="2014-09-16T15:02:59"/>
        <d v="2015-10-19T19:35:27"/>
        <d v="2015-10-07T03:27:19"/>
        <d v="2016-02-08T05:48:07"/>
        <d v="2016-10-21T23:17:18"/>
        <d v="2015-05-15T10:06:42"/>
        <d v="2016-08-15T17:58:47"/>
        <d v="2014-09-04T07:00:45"/>
        <d v="2014-05-20T17:06:34"/>
        <d v="2016-01-11T11:29:44"/>
        <d v="2014-07-07T15:30:42"/>
        <d v="2016-08-13T15:28:22"/>
        <d v="2015-07-05T08:43:27"/>
        <d v="2016-03-10T09:59:46"/>
        <d v="2015-06-17T19:16:38"/>
        <d v="2017-01-01T21:50:36"/>
        <d v="2016-05-08T15:06:59"/>
        <d v="2014-05-15T20:36:20"/>
        <d v="2015-02-19T06:39:10"/>
        <d v="2014-11-27T21:08:45"/>
        <d v="2016-03-17T21:31:12"/>
        <d v="2015-02-28T05:16:54"/>
        <d v="2016-10-21T10:50:30"/>
        <d v="2016-06-01T05:58:09"/>
        <d v="2015-10-16T19:23:42"/>
        <d v="2014-07-01T21:43:02"/>
        <d v="2015-06-17T23:16:59"/>
        <d v="2015-06-29T13:20:52"/>
        <d v="2015-05-11T16:12:17"/>
        <d v="2015-05-17T12:20:11"/>
        <d v="2014-06-29T15:04:27"/>
        <d v="2014-08-26T22:43:04"/>
        <d v="2014-10-01T07:04:57"/>
        <d v="2016-07-04T20:57:09"/>
        <d v="2016-05-02T14:19:42"/>
        <d v="2014-08-24T19:34:44"/>
        <d v="2014-06-11T13:46:58"/>
        <d v="2015-04-25T12:44:58"/>
        <d v="2014-05-26T18:16:21"/>
        <d v="2016-09-13T10:53:54"/>
        <d v="2016-01-04T15:38:10"/>
        <d v="2014-05-12T16:26:58"/>
        <d v="2016-09-19T02:48:16"/>
        <d v="2015-08-02T04:19:46"/>
        <d v="2014-04-23T14:14:19"/>
        <d v="2015-08-13T15:54:20"/>
        <d v="2014-05-27T05:14:15"/>
        <d v="2014-07-08T18:53:24"/>
        <d v="2015-05-22T19:50:39"/>
        <d v="2014-10-27T14:21:23"/>
        <d v="2015-01-15T16:48:49"/>
        <d v="2014-09-08T23:09:39"/>
        <d v="2015-10-31T04:35:29"/>
        <d v="2016-04-29T03:12:47"/>
        <d v="2014-12-21T20:53:30"/>
        <d v="2014-12-14T14:48:36"/>
        <d v="2016-04-18T11:10:48"/>
        <d v="2016-01-31T19:21:27"/>
        <d v="2014-09-14T14:26:56"/>
        <d v="2014-08-30T14:03:20"/>
        <d v="2015-05-04T12:59:53"/>
        <d v="2016-06-02T12:54:44"/>
        <d v="2016-07-04T12:06:28"/>
        <d v="2016-03-31T16:33:14"/>
        <d v="2014-06-01T13:01:54"/>
        <d v="2014-08-27T21:55:49"/>
        <d v="2016-06-30T01:09:38"/>
        <d v="2014-06-19T03:24:46"/>
        <d v="2014-05-25T16:59:06"/>
        <d v="2015-03-08T13:49:48"/>
        <d v="2014-05-19T17:22:53"/>
        <d v="2015-05-09T04:07:47"/>
        <d v="2016-05-14T17:42:46"/>
        <d v="2015-04-23T13:21:07"/>
        <d v="2015-01-31T23:53:39"/>
        <d v="2015-12-21T21:18:29"/>
        <d v="2015-04-07T20:47:29"/>
        <d v="2015-01-27T17:11:15"/>
        <d v="2015-05-22T17:31:06"/>
        <d v="2015-06-09T23:50:06"/>
        <d v="2014-10-14T22:28:04"/>
        <d v="2016-01-11T16:07:27"/>
        <d v="2014-10-30T18:04:22"/>
        <d v="2016-04-04T11:47:40"/>
        <d v="2016-01-31T22:41:07"/>
        <d v="2016-04-01T03:22:51"/>
        <d v="2016-09-18T08:21:34"/>
        <d v="2015-07-19T04:06:16"/>
        <d v="2015-02-05T04:55:12"/>
        <d v="2015-07-17T16:15:59"/>
        <d v="2014-12-09T18:04:06"/>
        <d v="2014-11-24T16:15:33"/>
        <d v="2015-04-08T00:35:08"/>
        <d v="2015-03-25T21:38:16"/>
        <d v="2015-04-27T16:38:09"/>
        <d v="2015-02-12T17:04:53"/>
        <d v="2015-10-19T16:35:03"/>
        <d v="2014-06-22T22:31:45"/>
        <d v="2016-06-26T10:47:48"/>
        <d v="2014-07-12T02:09:15"/>
        <d v="2015-11-16T22:05:50"/>
        <d v="2014-08-06T05:09:04"/>
        <d v="2014-06-02T17:02:44"/>
        <d v="2014-06-02T19:32:32"/>
        <d v="2014-07-10T16:45:02"/>
        <d v="2016-09-07T09:20:39"/>
        <d v="2015-06-08T07:11:36"/>
        <d v="2016-01-25T16:57:16"/>
        <d v="2016-03-28T03:03:08"/>
        <d v="2015-01-11T23:33:28"/>
        <d v="2016-02-02T00:51:13"/>
        <d v="2016-09-05T19:15:35"/>
        <d v="2015-05-03T19:46:40"/>
        <d v="2014-06-17T21:08:57"/>
        <d v="2016-03-15T20:48:27"/>
        <d v="2014-05-11T19:33:18"/>
        <d v="2014-11-10T20:25:15"/>
        <d v="2014-04-17T11:18:58"/>
        <d v="2015-06-26T02:35:53"/>
        <d v="2014-04-09T12:36:26"/>
        <d v="2015-06-17T11:12:17"/>
        <d v="2015-07-07T19:31:29"/>
        <d v="2015-03-01T18:00:26"/>
        <d v="2016-05-08T20:13:52"/>
        <d v="2014-06-29T18:38:02"/>
        <d v="2014-05-28T04:00:45"/>
        <d v="2015-02-14T00:28:17"/>
        <d v="2014-05-12T17:28:10"/>
        <d v="2016-03-15T14:21:19"/>
        <d v="2015-05-13T22:20:10"/>
        <d v="2016-05-02T20:34:12"/>
        <d v="2016-11-07T14:48:26"/>
        <d v="2016-10-12T00:07:27"/>
        <d v="2015-03-23T19:00:55"/>
        <d v="2015-03-11T22:37:23"/>
        <d v="2014-06-23T08:49:38"/>
        <d v="2014-09-04T02:40:21"/>
        <d v="2014-12-15T19:39:40"/>
        <d v="2016-02-24T17:39:00"/>
        <d v="2015-06-10T05:16:25"/>
        <d v="2014-08-13T21:11:25"/>
        <d v="2016-06-24T20:41:37"/>
        <d v="2016-02-19T03:22:00"/>
        <d v="2016-06-09T23:32:12"/>
        <d v="2016-06-26T15:19:29"/>
        <d v="2016-04-26T00:54:35"/>
        <d v="2015-06-11T12:50:06"/>
        <d v="2015-11-24T16:41:59"/>
        <d v="2015-05-13T19:10:18"/>
        <d v="2016-10-22T16:00:23"/>
        <d v="2014-05-06T16:36:32"/>
        <d v="2015-06-14T10:43:42"/>
        <d v="2014-11-24T22:32:09"/>
        <d v="2015-05-07T13:55:54"/>
        <d v="2015-07-15T10:28:10"/>
        <d v="2016-11-14T00:42:36"/>
        <d v="2015-03-20T21:09:25"/>
        <d v="2014-07-10T17:20:48"/>
        <d v="2016-02-09T22:20:43"/>
        <d v="2014-12-08T17:41:23"/>
        <d v="2014-12-01T16:13:36"/>
        <d v="2015-09-21T03:01:46"/>
        <d v="2016-02-02T23:19:28"/>
        <d v="2016-06-05T00:13:44"/>
        <d v="2014-07-28T21:17:20"/>
        <d v="2014-06-08T06:13:01"/>
        <d v="2015-03-26T21:48:59"/>
        <d v="2015-02-23T10:53:39"/>
        <d v="2014-06-09T12:38:27"/>
        <d v="2015-02-18T20:22:38"/>
        <d v="2016-04-26T15:02:53"/>
        <d v="2015-04-14T18:01:48"/>
        <d v="2016-05-06T06:37:01"/>
        <d v="2015-02-22T21:41:52"/>
        <d v="2015-07-21T06:14:17"/>
        <d v="2014-06-16T16:33:43"/>
        <d v="2015-10-06T16:43:36"/>
        <d v="2015-02-09T20:13:02"/>
        <d v="2015-06-28T05:01:44"/>
        <d v="2015-06-04T15:38:37"/>
        <d v="2015-12-02T04:20:07"/>
        <d v="2015-11-20T20:06:57"/>
        <d v="2015-06-14T21:50:44"/>
        <d v="2016-07-19T15:01:43"/>
        <d v="2015-05-26T01:40:14"/>
        <d v="2015-04-06T10:09:54"/>
        <d v="2015-01-29T22:16:41"/>
        <d v="2014-10-31T12:39:47"/>
        <d v="2016-08-10T20:46:11"/>
        <d v="2016-05-12T17:46:51"/>
        <d v="2014-10-14T20:22:25"/>
        <d v="2016-01-05T02:45:35"/>
        <d v="2014-11-19T20:56:12"/>
        <d v="2015-05-18T10:41:07"/>
        <d v="2016-03-30T22:36:48"/>
        <d v="2016-07-01T22:14:12"/>
        <d v="2015-05-27T18:22:38"/>
        <d v="2015-04-21T17:03:29"/>
        <d v="2015-05-30T03:25:24"/>
        <d v="2016-03-02T16:50:29"/>
        <d v="2014-05-20T18:51:27"/>
        <d v="2014-04-10T11:50:52"/>
        <d v="2014-05-06T01:44:24"/>
        <d v="2014-05-06T14:48:54"/>
        <d v="2015-08-31T15:02:54"/>
        <d v="2014-09-02T05:19:02"/>
        <d v="2015-06-03T05:23:11"/>
        <d v="2015-09-17T19:36:29"/>
        <d v="2015-05-11T18:24:44"/>
        <d v="2014-12-01T02:59:03"/>
        <d v="2015-06-16T10:32:59"/>
        <d v="2015-03-01T04:34:36"/>
        <d v="2014-07-27T20:09:38"/>
        <d v="2015-04-08T21:14:18"/>
        <d v="2015-02-23T23:17:51"/>
        <d v="2015-02-05T17:50:03"/>
        <d v="2014-07-08T17:41:30"/>
        <d v="2015-05-03T10:20:44"/>
        <d v="2014-05-29T21:26:47"/>
        <d v="2014-07-12T15:51:50"/>
        <d v="2014-10-01T14:09:37"/>
        <d v="2016-08-28T06:15:56"/>
        <d v="2015-09-05T15:11:45"/>
        <d v="2015-10-17T21:24:14"/>
        <d v="2014-07-20T15:38:18"/>
        <d v="2016-02-01T22:43:41"/>
        <d v="2016-05-18T19:32:19"/>
        <d v="2014-08-13T15:50:05"/>
        <d v="2015-02-11T17:23:12"/>
        <d v="2014-06-02T04:07:58"/>
        <d v="2017-01-27T18:44:10"/>
        <d v="2015-06-24T03:29:56"/>
        <d v="2015-09-07T16:42:15"/>
        <d v="2015-01-02T00:23:42"/>
        <d v="2016-09-01T08:19:25"/>
        <d v="2016-01-02T14:58:48"/>
        <d v="2016-11-07T16:15:52"/>
        <d v="2015-05-29T19:39:06"/>
        <d v="2014-12-25T20:39:56"/>
        <d v="2014-06-24T19:33:40"/>
        <d v="2017-01-20T00:26:39"/>
        <d v="2016-01-03T23:36:10"/>
        <d v="2014-08-02T14:27:49"/>
        <d v="2015-03-01T18:59:52"/>
        <d v="2016-04-08T22:49:51"/>
        <d v="2014-11-10T05:28:22"/>
        <d v="2015-03-15T20:35:29"/>
        <d v="2017-01-26T13:05:58"/>
        <d v="2014-12-03T00:07:10"/>
        <d v="2015-06-15T18:12:24"/>
        <d v="2015-02-20T03:10:44"/>
        <d v="2014-08-15T15:39:17"/>
        <d v="2014-05-19T15:47:20"/>
        <d v="2016-11-04T23:00:12"/>
        <d v="2015-01-27T06:00:18"/>
        <d v="2014-06-02T04:36:18"/>
        <d v="2014-12-08T20:58:03"/>
        <d v="2015-07-07T11:34:30"/>
        <d v="2014-07-22T18:36:01"/>
        <d v="2015-05-11T02:13:11"/>
        <d v="2015-11-08T19:49:59"/>
        <d v="2016-10-19T11:14:02"/>
        <d v="2015-06-30T00:16:05"/>
        <d v="2015-03-31T05:30:00"/>
        <d v="2015-04-29T14:58:23"/>
        <d v="2015-05-18T22:01:33"/>
        <d v="2014-09-23T19:40:06"/>
        <d v="2014-07-13T03:14:56"/>
        <d v="2014-08-11T08:37:22"/>
        <d v="2015-08-07T18:09:57"/>
        <d v="2014-10-26T19:29:37"/>
        <d v="2015-02-23T06:28:50"/>
        <d v="2015-10-30T05:04:09"/>
        <d v="2015-04-19T19:39:16"/>
        <d v="2016-05-01T23:38:29"/>
        <d v="2016-05-03T11:19:12"/>
        <d v="2014-08-11T12:39:21"/>
        <d v="2014-07-22T15:57:03"/>
        <d v="2015-12-19T16:26:13"/>
        <d v="2016-10-13T09:17:40"/>
        <d v="2014-10-13T13:00:55"/>
        <d v="2015-01-15T18:26:50"/>
        <d v="2015-03-11T23:31:11"/>
        <d v="2014-05-26T23:02:02"/>
        <d v="2014-06-29T20:53:59"/>
        <d v="2014-11-26T02:02:28"/>
        <d v="2014-07-09T06:25:04"/>
        <d v="2015-09-17T16:23:47"/>
        <d v="2016-08-18T19:51:05"/>
        <d v="2016-03-03T08:07:48"/>
        <d v="2015-08-11T03:38:27"/>
        <d v="2016-02-14T04:02:44"/>
        <d v="2016-06-16T23:14:22"/>
        <d v="2015-08-16T16:07:19"/>
        <d v="2015-08-04T15:45:46"/>
        <d v="2016-10-31T06:18:40"/>
        <d v="2016-06-12T15:09:20"/>
        <d v="2015-05-26T21:44:14"/>
        <d v="2014-10-02T09:36:19"/>
        <d v="2014-11-17T11:49:11"/>
        <d v="2014-10-27T14:05:37"/>
        <d v="2015-04-16T21:41:54"/>
        <d v="2015-10-01T18:41:08"/>
        <d v="2015-07-27T15:54:35"/>
        <d v="2015-04-14T19:14:28"/>
        <d v="2015-01-26T20:00:22"/>
        <d v="2016-09-01T03:25:44"/>
        <d v="2014-07-08T07:48:43"/>
        <d v="2015-01-11T02:53:41"/>
        <d v="2016-03-09T16:51:20"/>
        <d v="2016-03-03T19:49:02"/>
        <d v="2015-08-26T18:58:10"/>
        <d v="2016-06-28T01:09:46"/>
        <d v="2014-05-14T15:37:44"/>
        <d v="2015-10-28T20:22:21"/>
        <d v="2016-03-27T22:22:07"/>
        <d v="2016-05-22T23:25:54"/>
        <d v="2014-06-25T22:48:32"/>
        <d v="2014-08-28T18:55:56"/>
        <d v="2015-12-03T20:17:36"/>
        <d v="2014-04-15T21:23:30"/>
        <d v="2015-11-02T14:54:54"/>
        <d v="2015-10-18T03:41:57"/>
        <d v="2015-02-17T17:19:46"/>
        <d v="2016-02-13T05:39:40"/>
        <d v="2014-06-10T17:04:38"/>
        <d v="2017-02-03T06:58:27"/>
        <d v="2016-03-22T19:34:33"/>
        <d v="2016-08-18T20:30:46"/>
        <d v="2016-03-17T20:43:31"/>
        <d v="2014-06-20T12:52:06"/>
        <d v="2014-12-07T01:37:14"/>
        <d v="2016-04-08T16:25:10"/>
        <d v="2016-05-02T13:07:28"/>
        <d v="2016-06-12T20:48:18"/>
        <d v="2014-07-09T20:36:01"/>
        <d v="2016-06-21T18:55:32"/>
        <d v="2014-12-01T15:25:53"/>
        <d v="2015-03-05T21:40:57"/>
        <d v="2014-06-04T14:22:27"/>
        <d v="2016-05-17T04:19:09"/>
        <d v="2015-05-07T19:26:20"/>
        <d v="2014-04-17T20:52:36"/>
        <d v="2014-10-07T23:07:24"/>
        <d v="2016-01-29T16:58:40"/>
        <d v="2016-04-06T13:09:54"/>
        <d v="2014-05-05T22:11:30"/>
        <d v="2015-08-13T01:56:53"/>
        <d v="2015-10-08T17:59:41"/>
        <d v="2016-01-31T16:08:13"/>
        <d v="2015-04-30T15:28:02"/>
        <d v="2015-10-11T22:34:19"/>
        <d v="2015-04-12T20:45:12"/>
        <d v="2014-06-18T09:21:30"/>
        <d v="2015-01-14T16:24:37"/>
        <d v="2014-11-06T06:24:24"/>
        <d v="2015-03-05T09:23:41"/>
        <d v="2015-02-25T23:07:06"/>
        <d v="2014-07-21T19:53:18"/>
        <d v="2016-03-07T15:29:18"/>
        <d v="2017-02-08T23:08:28"/>
        <d v="2014-08-27T01:02:41"/>
        <d v="2015-01-15T14:05:47"/>
        <d v="2014-09-07T03:54:17"/>
        <d v="2014-08-20T19:23:05"/>
        <d v="2016-01-21T18:33:07"/>
        <d v="2014-07-27T18:33:01"/>
        <d v="2015-06-21T23:08:27"/>
        <d v="2014-07-30T16:49:20"/>
        <d v="2014-10-08T18:29:26"/>
        <d v="2014-12-28T13:04:38"/>
        <d v="2015-04-01T13:04:09"/>
        <d v="2015-01-16T07:13:43"/>
        <d v="2016-02-18T05:54:29"/>
        <d v="2015-06-18T18:44:23"/>
        <d v="2014-08-17T20:56:40"/>
        <d v="2014-08-04T16:07:54"/>
        <d v="2016-09-06T21:51:48"/>
        <d v="2016-02-16T16:13:16"/>
        <d v="2015-02-21T04:34:59"/>
        <d v="2014-08-26T21:52:38"/>
        <d v="2014-12-16T14:01:07"/>
        <d v="2016-02-07T23:59:23"/>
        <d v="2015-07-31T16:04:57"/>
        <d v="2015-05-26T05:42:16"/>
        <d v="2015-10-04T15:43:59"/>
        <d v="2017-02-01T23:18:01"/>
        <d v="2014-05-05T22:31:40"/>
        <d v="2015-11-13T00:36:10"/>
        <d v="2016-01-04T15:43:19"/>
        <d v="2014-10-28T14:02:44"/>
        <d v="2015-10-15T19:25:16"/>
        <d v="2016-08-31T06:27:04"/>
        <d v="2015-03-03T22:44:10"/>
        <d v="2014-09-20T21:11:27"/>
        <d v="2014-06-13T22:29:24"/>
        <d v="2016-05-06T01:41:55"/>
        <d v="2014-08-17T19:10:10"/>
        <d v="2015-10-27T16:06:07"/>
        <d v="2015-05-19T05:33:24"/>
        <d v="2016-07-07T11:22:34"/>
        <d v="2014-12-21T02:01:04"/>
        <d v="2014-11-04T22:58:45"/>
        <d v="2015-03-10T05:16:22"/>
        <d v="2014-07-21T04:49:49"/>
        <d v="2014-09-21T15:36:50"/>
        <d v="2014-12-17T00:32:23"/>
        <d v="2016-03-06T12:13:07"/>
        <d v="2015-06-13T23:00:15"/>
        <d v="2014-09-22T15:16:31"/>
        <d v="2014-05-01T19:26:37"/>
        <d v="2014-08-13T21:05:16"/>
        <d v="2014-10-15T16:33:48"/>
        <d v="2016-08-30T20:11:25"/>
        <d v="2014-05-19T15:33:51"/>
        <d v="2016-06-12T22:23:59"/>
        <d v="2015-11-01T23:14:40"/>
        <d v="2016-03-16T01:27:24"/>
        <d v="2014-08-14T15:22:32"/>
        <d v="2014-05-19T16:40:56"/>
        <d v="2016-02-20T03:23:43"/>
        <d v="2016-06-01T17:44:28"/>
        <d v="2014-05-27T16:21:24"/>
        <d v="2015-03-29T14:07:06"/>
        <d v="2014-07-12T22:50:11"/>
        <d v="2016-04-18T00:56:28"/>
        <d v="2015-08-18T02:49:10"/>
        <d v="2016-12-13T23:07:35"/>
        <d v="2015-01-17T15:52:36"/>
        <d v="2015-01-26T16:00:20"/>
        <d v="2016-11-25T19:18:51"/>
        <d v="2014-06-21T18:35:11"/>
        <d v="2015-03-14T08:17:06"/>
        <d v="2015-10-05T13:16:15"/>
        <d v="2014-05-19T01:06:09"/>
        <d v="2014-09-22T19:05:49"/>
        <d v="2016-11-20T17:03:14"/>
        <d v="2016-12-27T18:54:02"/>
        <d v="2016-05-19T22:32:01"/>
        <d v="2016-05-20T16:45:16"/>
        <d v="2015-02-05T13:57:05"/>
        <d v="2015-10-29T04:32:33"/>
        <d v="2015-12-14T18:16:56"/>
        <d v="2016-09-08T10:28:26"/>
        <d v="2015-02-22T14:29:35"/>
        <d v="2015-10-26T22:34:59"/>
        <d v="2016-06-16T17:49:46"/>
        <d v="2014-12-16T14:42:04"/>
        <d v="2015-04-27T17:34:48"/>
        <d v="2015-07-23T16:08:57"/>
        <d v="2014-12-16T12:09:11"/>
        <d v="2015-02-03T04:40:47"/>
        <d v="2015-06-22T19:34:53"/>
        <d v="2014-09-07T02:05:00"/>
        <d v="2016-11-18T00:45:50"/>
        <d v="2017-01-14T12:43:39"/>
        <d v="2015-12-05T19:47:17"/>
        <d v="2016-05-04T17:19:57"/>
        <d v="2016-07-18T20:24:33"/>
        <d v="2014-10-14T02:59:50"/>
        <d v="2016-12-25T21:41:22"/>
        <d v="2016-04-14T20:21:13"/>
        <d v="2015-07-02T19:59:26"/>
        <d v="2016-09-26T06:40:34"/>
        <d v="2016-11-22T00:15:09"/>
        <d v="2015-02-17T01:11:06"/>
        <d v="2014-08-31T22:00:01"/>
        <d v="2017-01-31T00:45:37"/>
        <d v="2015-10-29T12:56:44"/>
        <d v="2016-05-21T15:02:31"/>
        <d v="2015-01-24T03:15:40"/>
        <d v="2016-01-30T22:43:06"/>
        <d v="2015-12-19T13:45:23"/>
      </sharedItems>
      <fieldGroup par="21" base="18">
        <rangePr groupBy="months" startDate="2009-05-16T03:55:13" endDate="2017-03-14T15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2017"/>
        </groupItems>
      </fieldGroup>
    </cacheField>
    <cacheField name="Date Ended Conversion" numFmtId="14">
      <sharedItems containsSemiMixedTypes="0" containsNonDate="0" containsDate="1" containsString="0" minDate="2009-08-09T19:26:00" maxDate="2017-05-02T19:12:00"/>
    </cacheField>
    <cacheField name="Quarters" numFmtId="0" databaseField="0">
      <fieldGroup base="18">
        <rangePr groupBy="quarters" startDate="2009-05-16T03:55:13" endDate="2017-03-14T15:30:07"/>
        <groupItems count="6">
          <s v="&lt;5/16/2009"/>
          <s v="Qtr1"/>
          <s v="Qtr2"/>
          <s v="Qtr3"/>
          <s v="Qtr4"/>
          <s v="&gt;3/14/2017"/>
        </groupItems>
      </fieldGroup>
    </cacheField>
    <cacheField name="Years" numFmtId="0" databaseField="0">
      <fieldGroup base="18">
        <rangePr groupBy="years" startDate="2009-05-16T03:55:13" endDate="2017-03-14T15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4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llamkondas" refreshedDate="44025.674903819447" createdVersion="6" refreshedVersion="6" minRefreshableVersion="3" recordCount="4114" xr:uid="{235EE77C-E1E7-4222-869F-9592283FF0B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6T03:55:13" maxDate="2017-03-14T15:30:07" count="4114">
        <d v="2015-06-21T00:10:11"/>
        <d v="2017-01-30T14:24:43"/>
        <d v="2016-02-04T16:51:23"/>
        <d v="2014-07-07T12:21:47"/>
        <d v="2015-11-18T20:01:19"/>
        <d v="2016-07-11T22:23:27"/>
        <d v="2014-06-03T01:44:10"/>
        <d v="2016-05-25T01:07:47"/>
        <d v="2016-04-07T22:40:12"/>
        <d v="2016-03-17T02:29:04"/>
        <d v="2014-05-20T01:37:59"/>
        <d v="2016-07-20T18:41:02"/>
        <d v="2014-05-31T17:07:05"/>
        <d v="2016-05-17T16:15:09"/>
        <d v="2014-06-17T00:38:08"/>
        <d v="2015-09-08T09:24:18"/>
        <d v="2014-04-30T19:06:51"/>
        <d v="2014-10-04T17:33:42"/>
        <d v="2014-08-17T13:00:56"/>
        <d v="2015-06-19T19:35:34"/>
        <d v="2015-07-14T18:11:52"/>
        <d v="2014-08-26T15:03:09"/>
        <d v="2014-12-15T21:52:20"/>
        <d v="2015-04-02T18:41:41"/>
        <d v="2015-08-12T19:41:03"/>
        <d v="2015-11-09T00:36:01"/>
        <d v="2014-07-07T12:22:24"/>
        <d v="2014-10-16T03:57:13"/>
        <d v="2015-11-15T23:08:04"/>
        <d v="2014-06-21T16:09:28"/>
        <d v="2014-07-21T07:01:55"/>
        <d v="2016-01-06T19:00:34"/>
        <d v="2016-03-31T15:03:37"/>
        <d v="2015-10-08T15:51:41"/>
        <d v="2014-07-20T07:43:21"/>
        <d v="2015-04-03T07:00:14"/>
        <d v="2015-03-04T07:22:05"/>
        <d v="2015-01-27T16:37:59"/>
        <d v="2013-04-10T01:22:24"/>
        <d v="2014-04-24T01:07:48"/>
        <d v="2014-05-29T05:08:08"/>
        <d v="2014-09-04T13:39:14"/>
        <d v="2014-11-27T15:20:26"/>
        <d v="2014-06-11T18:58:06"/>
        <d v="2014-08-22T02:22:17"/>
        <d v="2016-03-27T14:58:27"/>
        <d v="2015-11-14T23:09:34"/>
        <d v="2014-10-19T19:40:07"/>
        <d v="2015-01-28T12:24:20"/>
        <d v="2015-09-23T04:14:05"/>
        <d v="2014-12-21T18:04:18"/>
        <d v="2015-07-10T22:17:17"/>
        <d v="2014-06-16T16:50:46"/>
        <d v="2014-03-20T13:10:45"/>
        <d v="2015-11-24T17:07:01"/>
        <d v="2016-05-05T23:15:16"/>
        <d v="2015-05-24T13:10:24"/>
        <d v="2015-03-25T19:59:22"/>
        <d v="2014-10-19T17:52:52"/>
        <d v="2015-08-13T05:39:36"/>
        <d v="2014-03-02T21:38:37"/>
        <d v="2013-05-14T19:32:37"/>
        <d v="2013-02-05T19:11:18"/>
        <d v="2013-12-03T21:53:33"/>
        <d v="2013-06-07T00:26:21"/>
        <d v="2014-07-14T19:42:34"/>
        <d v="2016-06-17T20:23:40"/>
        <d v="2012-06-14T14:00:04"/>
        <d v="2014-01-23T13:39:51"/>
        <d v="2011-08-30T04:30:25"/>
        <d v="2011-07-05T21:30:45"/>
        <d v="2012-03-28T06:30:57"/>
        <d v="2012-10-25T00:14:41"/>
        <d v="2011-02-12T18:09:44"/>
        <d v="2015-12-21T11:41:35"/>
        <d v="2013-03-23T05:01:12"/>
        <d v="2011-10-27T16:35:58"/>
        <d v="2012-03-28T03:28:37"/>
        <d v="2016-08-21T17:32:01"/>
        <d v="2014-03-25T18:38:13"/>
        <d v="2013-11-04T02:00:56"/>
        <d v="2012-07-09T03:48:47"/>
        <d v="2011-09-08T19:41:01"/>
        <d v="2015-02-06T14:46:29"/>
        <d v="2011-04-14T18:11:26"/>
        <d v="2011-08-23T03:00:37"/>
        <d v="2015-10-13T13:20:45"/>
        <d v="2010-05-23T12:56:43"/>
        <d v="2014-05-26T15:48:51"/>
        <d v="2013-05-07T18:03:12"/>
        <d v="2011-06-11T07:08:19"/>
        <d v="2011-03-16T09:39:24"/>
        <d v="2016-12-16T04:46:23"/>
        <d v="2012-06-04T20:35:37"/>
        <d v="2014-03-17T17:13:42"/>
        <d v="2012-01-26T00:07:21"/>
        <d v="2010-05-25T15:54:01"/>
        <d v="2011-06-11T03:14:42"/>
        <d v="2012-10-31T19:04:34"/>
        <d v="2013-12-22T21:39:59"/>
        <d v="2012-10-14T18:04:46"/>
        <d v="2012-12-30T18:38:30"/>
        <d v="2010-11-22T03:08:53"/>
        <d v="2014-02-11T19:20:30"/>
        <d v="2011-03-09T16:41:06"/>
        <d v="2016-04-24T17:23:40"/>
        <d v="2012-03-18T18:38:21"/>
        <d v="2011-04-01T23:34:47"/>
        <d v="2013-03-31T14:42:50"/>
        <d v="2011-01-26T00:37:10"/>
        <d v="2013-10-09T22:47:33"/>
        <d v="2015-04-30T07:59:47"/>
        <d v="2014-03-19T01:01:58"/>
        <d v="2011-07-28T18:12:08"/>
        <d v="2011-11-13T06:34:48"/>
        <d v="2012-01-09T17:44:04"/>
        <d v="2011-02-20T11:55:55"/>
        <d v="2010-03-10T20:02:24"/>
        <d v="2011-06-28T01:17:16"/>
        <d v="2011-07-14T01:39:46"/>
        <d v="2016-09-02T01:11:47"/>
        <d v="2015-04-01T16:55:10"/>
        <d v="2016-08-10T10:21:47"/>
        <d v="2014-09-21T18:46:04"/>
        <d v="2015-04-19T22:17:22"/>
        <d v="2016-12-04T23:51:20"/>
        <d v="2015-05-10T14:08:57"/>
        <d v="2015-03-03T14:59:01"/>
        <d v="2016-09-14T05:28:13"/>
        <d v="2014-08-30T22:29:43"/>
        <d v="2014-05-18T21:58:12"/>
        <d v="2016-06-19T20:06:01"/>
        <d v="2014-09-22T19:30:07"/>
        <d v="2016-04-30T19:23:04"/>
        <d v="2015-08-04T21:50:18"/>
        <d v="2014-05-28T09:09:57"/>
        <d v="2015-04-01T09:50:34"/>
        <d v="2015-08-22T13:46:33"/>
        <d v="2015-06-30T06:10:41"/>
        <d v="2015-07-01T22:06:12"/>
        <d v="2015-02-17T04:45:32"/>
        <d v="2015-04-15T03:40:23"/>
        <d v="2014-10-25T21:26:18"/>
        <d v="2016-07-07T01:32:22"/>
        <d v="2015-02-11T18:17:52"/>
        <d v="2015-07-14T13:00:52"/>
        <d v="2016-11-18T00:23:18"/>
        <d v="2014-11-25T18:25:40"/>
        <d v="2016-01-27T06:45:36"/>
        <d v="2014-11-24T04:07:50"/>
        <d v="2015-03-26T03:53:02"/>
        <d v="2015-04-18T13:13:11"/>
        <d v="2014-08-23T01:51:40"/>
        <d v="2014-10-20T14:04:04"/>
        <d v="2015-04-20T13:08:15"/>
        <d v="2015-06-12T13:25:35"/>
        <d v="2014-06-03T02:59:56"/>
        <d v="2016-01-26T21:52:52"/>
        <d v="2014-09-21T01:50:28"/>
        <d v="2016-05-23T10:25:45"/>
        <d v="2015-06-15T21:54:51"/>
        <d v="2014-06-01T16:29:55"/>
        <d v="2014-07-14T03:02:36"/>
        <d v="2015-08-26T23:04:14"/>
        <d v="2014-07-20T18:18:21"/>
        <d v="2015-12-12T15:48:44"/>
        <d v="2016-12-16T01:49:22"/>
        <d v="2015-06-04T22:15:35"/>
        <d v="2015-02-16T20:02:50"/>
        <d v="2014-09-17T12:07:39"/>
        <d v="2015-07-30T23:28:03"/>
        <d v="2016-06-12T04:20:14"/>
        <d v="2015-02-11T09:28:43"/>
        <d v="2015-01-28T13:45:08"/>
        <d v="2015-03-08T18:12:56"/>
        <d v="2014-08-03T18:40:11"/>
        <d v="2015-07-05T19:46:39"/>
        <d v="2015-03-06T01:08:46"/>
        <d v="2015-10-26T22:55:45"/>
        <d v="2016-02-02T01:55:55"/>
        <d v="2015-03-03T23:47:23"/>
        <d v="2015-05-22T17:48:15"/>
        <d v="2016-12-07T00:17:12"/>
        <d v="2014-10-26T19:26:50"/>
        <d v="2014-07-04T18:59:22"/>
        <d v="2016-07-18T21:52:19"/>
        <d v="2017-01-31T19:30:34"/>
        <d v="2015-06-26T05:37:37"/>
        <d v="2014-08-05T04:23:35"/>
        <d v="2016-07-04T16:34:37"/>
        <d v="2016-06-05T15:37:26"/>
        <d v="2015-08-22T10:35:38"/>
        <d v="2014-09-16T19:00:32"/>
        <d v="2014-09-28T22:26:06"/>
        <d v="2016-01-05T23:55:31"/>
        <d v="2015-05-10T16:05:32"/>
        <d v="2015-09-11T13:01:38"/>
        <d v="2017-01-05T20:21:40"/>
        <d v="2014-09-04T09:12:02"/>
        <d v="2016-08-01T02:58:22"/>
        <d v="2014-08-15T02:00:03"/>
        <d v="2015-01-18T19:38:49"/>
        <d v="2015-09-07T22:16:04"/>
        <d v="2014-11-29T20:21:04"/>
        <d v="2016-07-04T14:00:03"/>
        <d v="2015-08-31T15:10:22"/>
        <d v="2016-07-15T00:06:23"/>
        <d v="2014-12-04T04:43:58"/>
        <d v="2014-11-15T08:52:47"/>
        <d v="2015-06-09T22:08:55"/>
        <d v="2015-09-01T01:33:12"/>
        <d v="2015-08-19T03:50:17"/>
        <d v="2016-02-15T21:08:40"/>
        <d v="2015-07-16T14:15:47"/>
        <d v="2015-01-04T15:22:29"/>
        <d v="2016-01-05T05:31:22"/>
        <d v="2015-03-02T23:00:37"/>
        <d v="2014-11-26T15:22:29"/>
        <d v="2015-03-15T15:04:49"/>
        <d v="2016-02-28T07:50:25"/>
        <d v="2015-07-09T15:27:10"/>
        <d v="2015-01-26T20:06:04"/>
        <d v="2015-01-26T18:28:38"/>
        <d v="2016-04-21T01:09:10"/>
        <d v="2015-05-10T05:38:46"/>
        <d v="2016-03-08T23:04:14"/>
        <d v="2015-04-11T15:59:04"/>
        <d v="2015-06-08T21:27:21"/>
        <d v="2015-04-01T16:28:25"/>
        <d v="2016-01-13T22:24:57"/>
        <d v="2015-05-04T18:39:11"/>
        <d v="2015-12-02T23:00:51"/>
        <d v="2015-01-27T19:49:06"/>
        <d v="2016-08-29T21:52:52"/>
        <d v="2015-05-11T00:50:59"/>
        <d v="2015-06-08T21:48:17"/>
        <d v="2015-11-12T02:01:39"/>
        <d v="2016-01-07T13:51:09"/>
        <d v="2016-12-08T23:06:00"/>
        <d v="2015-10-19T02:38:50"/>
        <d v="2013-03-20T17:00:11"/>
        <d v="2014-11-05T16:45:04"/>
        <d v="2011-11-14T11:49:50"/>
        <d v="2014-01-22T01:08:24"/>
        <d v="2010-02-03T07:45:59"/>
        <d v="2012-07-16T01:16:25"/>
        <d v="2010-10-28T08:43:25"/>
        <d v="2010-09-08T14:30:14"/>
        <d v="2011-11-22T18:35:09"/>
        <d v="2010-06-02T22:10:20"/>
        <d v="2013-05-06T13:34:51"/>
        <d v="2012-04-13T18:54:06"/>
        <d v="2010-03-28T15:54:18"/>
        <d v="2012-01-15T15:37:15"/>
        <d v="2015-09-15T22:51:50"/>
        <d v="2011-02-13T12:38:02"/>
        <d v="2013-02-13T18:27:47"/>
        <d v="2016-04-18T15:02:42"/>
        <d v="2011-05-18T01:14:26"/>
        <d v="2015-03-08T17:42:49"/>
        <d v="2010-05-31T18:07:59"/>
        <d v="2012-04-17T21:15:04"/>
        <d v="2011-01-11T05:57:08"/>
        <d v="2012-08-27T22:54:54"/>
        <d v="2012-04-10T14:53:15"/>
        <d v="2010-03-29T05:53:50"/>
        <d v="2010-01-26T04:11:47"/>
        <d v="2014-05-25T10:51:39"/>
        <d v="2011-09-22T03:39:38"/>
        <d v="2017-01-22T04:43:42"/>
        <d v="2011-04-03T20:47:50"/>
        <d v="2013-12-03T02:24:21"/>
        <d v="2010-02-25T21:36:31"/>
        <d v="2011-06-02T11:57:46"/>
        <d v="2012-02-29T21:53:49"/>
        <d v="2012-10-10T00:46:06"/>
        <d v="2012-02-27T01:57:54"/>
        <d v="2015-04-22T21:23:39"/>
        <d v="2012-09-11T00:58:59"/>
        <d v="2017-01-23T05:51:36"/>
        <d v="2014-04-14T14:10:35"/>
        <d v="2009-05-16T03:55:13"/>
        <d v="2010-01-15T22:04:52"/>
        <d v="2011-05-11T17:02:24"/>
        <d v="2011-12-26T17:43:00"/>
        <d v="2013-08-19T18:08:48"/>
        <d v="2013-02-07T19:35:24"/>
        <d v="2012-10-01T06:40:18"/>
        <d v="2012-05-21T04:03:13"/>
        <d v="2013-10-02T10:57:14"/>
        <d v="2010-12-13T08:51:37"/>
        <d v="2013-04-11T18:27:26"/>
        <d v="2011-09-25T19:16:39"/>
        <d v="2014-03-20T16:01:54"/>
        <d v="2010-06-13T02:01:34"/>
        <d v="2013-09-01T00:06:49"/>
        <d v="2012-08-12T11:24:43"/>
        <d v="2015-03-25T17:28:21"/>
        <d v="2014-03-10T11:07:28"/>
        <d v="2010-10-17T05:24:20"/>
        <d v="2011-03-23T23:02:18"/>
        <d v="2013-02-06T17:42:15"/>
        <d v="2012-01-24T20:33:58"/>
        <d v="2012-05-02T01:42:26"/>
        <d v="2012-07-23T02:16:37"/>
        <d v="2012-02-08T15:07:29"/>
        <d v="2013-02-27T20:05:33"/>
        <d v="2013-01-07T22:40:01"/>
        <d v="2011-01-23T16:40:10"/>
        <d v="2012-08-12T18:02:14"/>
        <d v="2011-10-04T04:23:43"/>
        <d v="2011-11-20T05:16:32"/>
        <d v="2013-03-14T21:03:52"/>
        <d v="2010-06-27T05:28:14"/>
        <d v="2013-01-29T19:59:48"/>
        <d v="2012-07-22T18:32:14"/>
        <d v="2014-11-06T22:09:57"/>
        <d v="2013-11-10T16:14:43"/>
        <d v="2013-02-24T00:55:51"/>
        <d v="2009-11-05T20:07:09"/>
        <d v="2015-11-22T13:13:53"/>
        <d v="2016-10-03T10:43:06"/>
        <d v="2016-04-12T13:40:48"/>
        <d v="2016-11-22T07:42:46"/>
        <d v="2015-06-28T15:01:48"/>
        <d v="2016-11-14T04:30:33"/>
        <d v="2017-02-08T07:33:26"/>
        <d v="2015-02-22T05:38:49"/>
        <d v="2015-09-30T22:43:08"/>
        <d v="2015-10-13T11:12:07"/>
        <d v="2013-04-14T12:22:43"/>
        <d v="2016-05-16T13:57:14"/>
        <d v="2015-09-15T16:19:37"/>
        <d v="2016-03-07T15:16:31"/>
        <d v="2015-04-06T16:22:37"/>
        <d v="2015-04-06T17:41:55"/>
        <d v="2015-10-13T14:18:38"/>
        <d v="2015-02-11T03:05:08"/>
        <d v="2016-07-07T18:08:10"/>
        <d v="2015-03-29T18:14:28"/>
        <d v="2017-02-05T16:03:27"/>
        <d v="2014-09-11T21:06:38"/>
        <d v="2016-03-29T18:44:25"/>
        <d v="2014-10-13T17:42:25"/>
        <d v="2015-04-16T23:18:14"/>
        <d v="2015-04-19T22:39:50"/>
        <d v="2015-09-13T12:00:21"/>
        <d v="2015-10-14T11:53:29"/>
        <d v="2015-07-21T14:05:16"/>
        <d v="2017-01-24T11:58:28"/>
        <d v="2016-08-03T01:35:09"/>
        <d v="2016-02-26T23:09:14"/>
        <d v="2014-09-07T04:01:08"/>
        <d v="2015-10-19T19:00:19"/>
        <d v="2016-03-08T19:52:01"/>
        <d v="2014-10-30T07:03:14"/>
        <d v="2016-02-14T19:16:33"/>
        <d v="2015-03-14T05:19:57"/>
        <d v="2016-05-16T20:38:41"/>
        <d v="2014-10-22T01:41:30"/>
        <d v="2015-06-07T21:33:00"/>
        <d v="2014-10-23T00:01:46"/>
        <d v="2014-07-16T05:03:11"/>
        <d v="2010-03-17T17:52:16"/>
        <d v="2014-05-20T20:37:52"/>
        <d v="2014-01-28T14:33:19"/>
        <d v="2012-04-19T19:01:58"/>
        <d v="2013-03-21T13:51:18"/>
        <d v="2015-02-07T14:32:02"/>
        <d v="2011-12-15T13:14:29"/>
        <d v="2016-12-06T19:05:00"/>
        <d v="2012-12-17T18:25:39"/>
        <d v="2016-02-24T13:50:44"/>
        <d v="2012-06-17T21:53:18"/>
        <d v="2011-08-01T21:20:31"/>
        <d v="2014-01-17T23:38:31"/>
        <d v="2016-07-24T10:51:56"/>
        <d v="2015-10-14T06:01:08"/>
        <d v="2015-12-31T13:43:28"/>
        <d v="2012-03-18T16:31:12"/>
        <d v="2015-12-28T17:16:32"/>
        <d v="2012-06-24T16:45:17"/>
        <d v="2012-08-22T17:01:40"/>
        <d v="2014-04-25T02:49:19"/>
        <d v="2014-12-06T18:45:47"/>
        <d v="2014-10-21T14:01:41"/>
        <d v="2015-07-25T22:49:51"/>
        <d v="2015-07-14T16:14:18"/>
        <d v="2016-06-27T01:49:40"/>
        <d v="2014-02-03T01:30:50"/>
        <d v="2015-04-17T00:52:52"/>
        <d v="2011-11-17T01:00:51"/>
        <d v="2011-08-07T17:12:51"/>
        <d v="2013-09-08T17:00:52"/>
        <d v="2016-02-16T19:38:02"/>
        <d v="2012-03-21T21:49:20"/>
        <d v="2012-06-21T13:33:26"/>
        <d v="2010-07-19T18:38:04"/>
        <d v="2015-03-14T19:02:06"/>
        <d v="2016-11-12T21:01:07"/>
        <d v="2014-04-15T15:15:47"/>
        <d v="2011-07-07T20:12:50"/>
        <d v="2015-10-14T12:56:57"/>
        <d v="2011-06-23T07:27:21"/>
        <d v="2014-01-06T15:04:22"/>
        <d v="2014-02-03T02:02:19"/>
        <d v="2011-04-04T03:53:57"/>
        <d v="2011-09-19T20:54:10"/>
        <d v="2013-09-25T17:39:50"/>
        <d v="2016-06-21T20:42:24"/>
        <d v="2015-04-18T23:33:17"/>
        <d v="2013-11-19T04:13:24"/>
        <d v="2012-07-08T17:49:38"/>
        <d v="2012-06-18T21:03:31"/>
        <d v="2013-09-11T01:31:05"/>
        <d v="2014-09-21T20:26:42"/>
        <d v="2014-01-08T09:30:31"/>
        <d v="2013-03-26T23:17:40"/>
        <d v="2015-06-22T06:46:37"/>
        <d v="2013-04-29T20:13:07"/>
        <d v="2014-02-11T05:40:31"/>
        <d v="2015-06-21T11:47:36"/>
        <d v="2014-08-11T06:14:57"/>
        <d v="2013-05-05T22:13:50"/>
        <d v="2012-01-25T09:01:39"/>
        <d v="2015-09-27T20:40:04"/>
        <d v="2016-01-30T17:05:14"/>
        <d v="2015-10-07T21:49:00"/>
        <d v="2014-05-18T18:24:05"/>
        <d v="2009-09-13T21:38:02"/>
        <d v="2013-08-26T02:34:27"/>
        <d v="2016-06-04T20:54:43"/>
        <d v="2015-08-21T17:26:21"/>
        <d v="2015-08-11T15:07:02"/>
        <d v="2013-10-28T20:01:42"/>
        <d v="2013-08-13T17:56:20"/>
        <d v="2013-06-30T08:41:53"/>
        <d v="2016-08-08T07:38:46"/>
        <d v="2015-10-18T06:15:58"/>
        <d v="2014-10-06T18:16:58"/>
        <d v="2016-02-22T23:39:13"/>
        <d v="2013-10-02T19:03:16"/>
        <d v="2015-01-19T21:19:43"/>
        <d v="2014-01-10T00:21:41"/>
        <d v="2011-12-16T21:46:01"/>
        <d v="2015-05-05T08:02:55"/>
        <d v="2015-02-01T02:00:20"/>
        <d v="2013-02-25T13:19:23"/>
        <d v="2014-04-23T18:11:35"/>
        <d v="2013-09-16T13:38:05"/>
        <d v="2014-01-14T22:43:20"/>
        <d v="2013-12-25T17:09:51"/>
        <d v="2015-04-12T16:53:35"/>
        <d v="2015-02-02T19:47:59"/>
        <d v="2014-10-25T17:12:51"/>
        <d v="2012-03-02T00:03:42"/>
        <d v="2013-09-29T16:40:01"/>
        <d v="2014-07-16T18:25:12"/>
        <d v="2013-04-13T16:47:40"/>
        <d v="2011-09-13T15:22:07"/>
        <d v="2014-04-29T13:01:15"/>
        <d v="2013-05-12T20:19:27"/>
        <d v="2011-06-10T03:02:21"/>
        <d v="2011-07-25T17:02:33"/>
        <d v="2016-04-27T20:22:15"/>
        <d v="2014-06-10T02:52:54"/>
        <d v="2012-08-07T22:37:44"/>
        <d v="2012-08-13T16:18:54"/>
        <d v="2012-05-11T04:01:23"/>
        <d v="2014-07-06T23:45:24"/>
        <d v="2013-11-26T04:01:29"/>
        <d v="2014-03-04T17:19:39"/>
        <d v="2014-07-23T22:08:38"/>
        <d v="2014-08-17T16:45:19"/>
        <d v="2017-01-17T07:53:49"/>
        <d v="2015-04-05T02:04:03"/>
        <d v="2014-04-27T23:24:01"/>
        <d v="2012-03-18T20:02:14"/>
        <d v="2015-03-01T21:51:49"/>
        <d v="2014-09-21T09:47:15"/>
        <d v="2013-07-09T12:00:15"/>
        <d v="2012-09-09T16:08:09"/>
        <d v="2016-03-17T21:31:30"/>
        <d v="2012-11-29T04:44:32"/>
        <d v="2015-09-24T22:32:52"/>
        <d v="2013-04-16T12:08:19"/>
        <d v="2014-05-01T22:37:19"/>
        <d v="2016-10-25T14:16:34"/>
        <d v="2016-12-09T01:18:20"/>
        <d v="2011-12-04T11:33:36"/>
        <d v="2012-07-22T23:14:45"/>
        <d v="2015-12-27T23:34:59"/>
        <d v="2016-08-13T00:50:30"/>
        <d v="2015-04-19T17:25:38"/>
        <d v="2014-06-08T19:56:05"/>
        <d v="2015-06-15T19:51:45"/>
        <d v="2013-12-11T22:21:14"/>
        <d v="2014-11-01T00:54:25"/>
        <d v="2011-11-10T18:17:29"/>
        <d v="2009-08-17T21:29:28"/>
        <d v="2010-03-09T21:15:51"/>
        <d v="2011-06-08T05:37:31"/>
        <d v="2012-02-16T13:17:05"/>
        <d v="2014-12-17T12:38:23"/>
        <d v="2012-02-09T23:36:27"/>
        <d v="2015-11-09T02:21:26"/>
        <d v="2013-07-10T13:15:20"/>
        <d v="2012-09-03T23:00:57"/>
        <d v="2012-03-26T00:35:01"/>
        <d v="2015-05-28T15:09:30"/>
        <d v="2016-01-30T04:13:59"/>
        <d v="2013-03-06T07:16:22"/>
        <d v="2016-10-05T17:48:47"/>
        <d v="2016-06-30T15:41:45"/>
        <d v="2014-07-09T14:44:07"/>
        <d v="2015-11-18T11:46:41"/>
        <d v="2015-03-27T18:41:20"/>
        <d v="2017-01-02T14:46:01"/>
        <d v="2015-08-06T14:47:04"/>
        <d v="2012-11-04T09:23:41"/>
        <d v="2015-11-09T16:51:01"/>
        <d v="2016-10-02T02:13:39"/>
        <d v="2016-02-29T00:58:45"/>
        <d v="2015-08-21T03:11:16"/>
        <d v="2016-05-01T17:12:49"/>
        <d v="2014-07-29T09:37:21"/>
        <d v="2015-07-06T14:12:24"/>
        <d v="2017-01-17T04:56:06"/>
        <d v="2015-05-30T22:05:07"/>
        <d v="2016-12-20T00:44:54"/>
        <d v="2015-06-01T14:11:08"/>
        <d v="2016-11-01T01:33:49"/>
        <d v="2016-04-12T00:10:08"/>
        <d v="2016-04-21T10:26:05"/>
        <d v="2015-09-22T19:27:50"/>
        <d v="2016-12-06T13:05:05"/>
        <d v="2015-06-23T08:16:47"/>
        <d v="2015-10-04T18:26:31"/>
        <d v="2016-04-12T19:04:23"/>
        <d v="2016-06-13T01:11:47"/>
        <d v="2015-01-04T19:36:46"/>
        <d v="2015-09-28T01:07:14"/>
        <d v="2016-03-03T17:41:56"/>
        <d v="2014-10-01T02:12:42"/>
        <d v="2016-06-03T15:46:00"/>
        <d v="2015-10-05T14:13:09"/>
        <d v="2015-09-01T16:01:55"/>
        <d v="2016-01-10T16:42:44"/>
        <d v="2015-09-28T21:40:48"/>
        <d v="2015-06-07T15:17:02"/>
        <d v="2017-01-17T16:17:25"/>
        <d v="2015-06-17T06:37:04"/>
        <d v="2015-11-09T14:48:16"/>
        <d v="2014-10-14T17:16:31"/>
        <d v="2014-09-18T16:26:12"/>
        <d v="2016-05-12T08:29:03"/>
        <d v="2015-12-06T20:38:37"/>
        <d v="2016-11-01T22:36:43"/>
        <d v="2015-02-21T21:11:45"/>
        <d v="2015-11-12T06:47:40"/>
        <d v="2014-11-16T18:30:45"/>
        <d v="2015-09-20T15:48:33"/>
        <d v="2016-11-17T09:20:15"/>
        <d v="2015-01-17T01:40:47"/>
        <d v="2016-02-10T22:37:55"/>
        <d v="2015-06-09T18:50:49"/>
        <d v="2016-06-13T16:25:33"/>
        <d v="2014-12-01T20:13:14"/>
        <d v="2015-12-09T22:07:03"/>
        <d v="2015-12-01T20:20:12"/>
        <d v="2016-01-18T19:09:29"/>
        <d v="2015-07-06T19:35:23"/>
        <d v="2015-10-04T17:11:28"/>
        <d v="2014-11-19T01:12:11"/>
        <d v="2016-09-18T10:38:27"/>
        <d v="2015-05-13T16:37:23"/>
        <d v="2015-01-26T11:19:12"/>
        <d v="2016-03-20T14:08:22"/>
        <d v="2015-08-13T13:53:13"/>
        <d v="2014-11-24T20:27:03"/>
        <d v="2016-08-22T21:47:47"/>
        <d v="2015-07-02T00:18:24"/>
        <d v="2015-02-19T17:45:19"/>
        <d v="2015-02-16T22:31:27"/>
        <d v="2015-02-13T17:11:56"/>
        <d v="2015-10-05T09:22:57"/>
        <d v="2015-01-15T20:30:07"/>
        <d v="2015-03-16T18:10:33"/>
        <d v="2016-09-17T18:28:06"/>
        <d v="2015-06-22T14:44:59"/>
        <d v="2016-01-07T13:18:51"/>
        <d v="2015-06-21T13:02:10"/>
        <d v="2014-11-02T05:34:20"/>
        <d v="2015-03-06T16:15:45"/>
        <d v="2016-03-16T18:43:26"/>
        <d v="2015-03-19T01:40:38"/>
        <d v="2016-10-02T21:31:32"/>
        <d v="2016-06-23T16:55:35"/>
        <d v="2014-11-04T00:03:01"/>
        <d v="2015-02-11T19:30:02"/>
        <d v="2015-03-09T19:09:22"/>
        <d v="2014-11-25T20:35:39"/>
        <d v="2015-05-18T19:03:35"/>
        <d v="2014-07-14T15:20:23"/>
        <d v="2014-07-28T00:50:56"/>
        <d v="2015-07-08T08:35:08"/>
        <d v="2015-04-07T15:36:49"/>
        <d v="2015-10-22T19:48:56"/>
        <d v="2015-05-15T22:06:20"/>
        <d v="2015-10-29T00:49:04"/>
        <d v="2015-03-22T19:56:26"/>
        <d v="2015-11-19T13:27:17"/>
        <d v="2016-08-02T00:45:46"/>
        <d v="2015-08-30T11:55:20"/>
        <d v="2016-05-24T01:29:00"/>
        <d v="2015-08-25T02:55:59"/>
        <d v="2017-01-25T09:01:47"/>
        <d v="2015-03-23T08:14:03"/>
        <d v="2015-11-08T19:26:43"/>
        <d v="2014-09-25T15:36:30"/>
        <d v="2014-07-10T17:12:18"/>
        <d v="2016-06-06T23:42:17"/>
        <d v="2016-06-10T18:35:38"/>
        <d v="2015-04-27T00:13:17"/>
        <d v="2015-04-13T23:44:01"/>
        <d v="2017-02-23T21:29:37"/>
        <d v="2015-07-12T13:25:39"/>
        <d v="2016-01-14T07:21:51"/>
        <d v="2014-06-12T16:37:37"/>
        <d v="2016-04-13T15:18:28"/>
        <d v="2015-08-06T14:52:01"/>
        <d v="2016-04-28T18:32:09"/>
        <d v="2015-10-25T15:49:25"/>
        <d v="2016-05-16T07:11:02"/>
        <d v="2015-01-26T22:17:09"/>
        <d v="2015-03-12T02:12:42"/>
        <d v="2015-05-06T10:55:50"/>
        <d v="2017-01-26T23:05:18"/>
        <d v="2017-01-23T14:14:22"/>
        <d v="2014-08-13T13:59:55"/>
        <d v="2016-11-08T10:05:15"/>
        <d v="2015-07-13T13:40:48"/>
        <d v="2015-07-13T15:37:54"/>
        <d v="2015-04-05T15:24:35"/>
        <d v="2014-09-15T15:58:59"/>
        <d v="2016-07-12T00:37:54"/>
        <d v="2014-07-11T20:27:47"/>
        <d v="2016-02-15T18:25:49"/>
        <d v="2014-09-08T16:38:28"/>
        <d v="2014-08-25T21:53:33"/>
        <d v="2014-10-19T00:53:04"/>
        <d v="2014-11-12T00:25:11"/>
        <d v="2016-10-31T16:34:10"/>
        <d v="2015-07-13T14:50:40"/>
        <d v="2015-06-07T22:58:33"/>
        <d v="2015-02-09T22:58:32"/>
        <d v="2016-02-16T19:18:39"/>
        <d v="2015-11-22T20:17:52"/>
        <d v="2015-06-23T03:51:29"/>
        <d v="2015-07-23T14:14:55"/>
        <d v="2014-10-09T17:47:59"/>
        <d v="2016-09-22T15:29:19"/>
        <d v="2014-12-16T10:30:47"/>
        <d v="2015-06-17T20:14:16"/>
        <d v="2015-03-13T15:59:35"/>
        <d v="2016-11-13T17:04:21"/>
        <d v="2014-07-17T19:58:18"/>
        <d v="2016-09-18T08:57:43"/>
        <d v="2015-03-26T19:57:02"/>
        <d v="2016-06-05T15:00:58"/>
        <d v="2016-05-15T17:02:00"/>
        <d v="2014-12-10T16:37:32"/>
        <d v="2014-11-30T05:16:04"/>
        <d v="2014-07-17T20:10:17"/>
        <d v="2014-06-12T02:47:07"/>
        <d v="2014-12-01T22:20:04"/>
        <d v="2015-01-07T18:26:21"/>
        <d v="2016-05-13T09:41:35"/>
        <d v="2016-04-20T09:02:18"/>
        <d v="2016-07-04T16:41:49"/>
        <d v="2014-08-12T12:02:11"/>
        <d v="2016-09-25T19:20:04"/>
        <d v="2017-02-11T18:22:02"/>
        <d v="2016-09-20T21:36:04"/>
        <d v="2014-06-18T11:21:31"/>
        <d v="2014-11-27T20:47:52"/>
        <d v="2015-07-03T16:09:30"/>
        <d v="2016-12-06T18:00:53"/>
        <d v="2015-09-14T02:30:53"/>
        <d v="2016-10-31T16:01:37"/>
        <d v="2016-07-27T15:14:01"/>
        <d v="2015-06-02T00:40:46"/>
        <d v="2016-11-21T09:01:03"/>
        <d v="2015-03-30T19:23:47"/>
        <d v="2017-01-01T15:55:59"/>
        <d v="2014-09-30T12:30:20"/>
        <d v="2014-06-24T22:15:02"/>
        <d v="2016-01-18T12:33:09"/>
        <d v="2014-08-14T22:20:45"/>
        <d v="2013-10-15T11:39:08"/>
        <d v="2016-12-10T16:31:21"/>
        <d v="2014-06-22T15:54:40"/>
        <d v="2016-10-24T17:26:27"/>
        <d v="2016-12-06T22:49:09"/>
        <d v="2016-12-21T04:37:48"/>
        <d v="2016-12-21T11:47:58"/>
        <d v="2016-11-01T23:53:03"/>
        <d v="2016-11-21T15:55:27"/>
        <d v="2014-07-14T13:56:40"/>
        <d v="2014-11-04T00:59:19"/>
        <d v="2014-07-16T23:38:22"/>
        <d v="2016-11-03T11:01:08"/>
        <d v="2016-01-14T16:20:32"/>
        <d v="2016-05-05T12:42:12"/>
        <d v="2016-12-29T18:54:42"/>
        <d v="2015-09-25T02:10:40"/>
        <d v="2014-10-27T15:48:27"/>
        <d v="2014-08-05T20:30:02"/>
        <d v="2017-01-16T20:17:27"/>
        <d v="2016-02-08T00:57:56"/>
        <d v="2011-12-31T15:34:51"/>
        <d v="2014-06-16T13:43:27"/>
        <d v="2012-03-08T19:19:38"/>
        <d v="2015-06-28T19:35:49"/>
        <d v="2011-05-30T15:19:23"/>
        <d v="2015-11-12T15:01:52"/>
        <d v="2013-03-12T01:01:27"/>
        <d v="2012-12-03T00:29:09"/>
        <d v="2011-07-06T20:05:57"/>
        <d v="2012-07-20T04:27:41"/>
        <d v="2011-11-06T17:53:11"/>
        <d v="2011-12-01T19:05:47"/>
        <d v="2013-07-30T10:11:01"/>
        <d v="2013-11-19T10:04:52"/>
        <d v="2015-04-07T03:57:00"/>
        <d v="2014-11-02T00:42:26"/>
        <d v="2013-10-31T17:37:20"/>
        <d v="2014-01-27T06:36:27"/>
        <d v="2014-10-30T14:29:54"/>
        <d v="2014-07-08T12:03:49"/>
        <d v="2015-06-06T03:31:22"/>
        <d v="2013-05-06T15:33:26"/>
        <d v="2014-02-18T22:01:52"/>
        <d v="2012-03-21T17:01:25"/>
        <d v="2012-11-12T22:58:23"/>
        <d v="2013-04-02T13:44:05"/>
        <d v="2012-09-04T01:01:49"/>
        <d v="2014-12-14T13:10:19"/>
        <d v="2014-07-10T20:19:26"/>
        <d v="2016-12-28T22:35:30"/>
        <d v="2013-01-24T21:04:32"/>
        <d v="2011-06-18T15:07:55"/>
        <d v="2016-09-25T10:06:57"/>
        <d v="2015-01-14T14:09:51"/>
        <d v="2012-12-05T17:58:41"/>
        <d v="2013-04-18T14:31:17"/>
        <d v="2011-02-15T18:24:19"/>
        <d v="2012-11-21T01:18:34"/>
        <d v="2010-09-07T20:04:28"/>
        <d v="2014-05-29T07:55:39"/>
        <d v="2016-10-26T18:20:13"/>
        <d v="2014-01-02T18:02:06"/>
        <d v="2016-11-15T20:36:10"/>
        <d v="2013-07-15T10:43:28"/>
        <d v="2015-08-10T04:09:21"/>
        <d v="2014-09-18T13:01:24"/>
        <d v="2015-01-16T18:48:03"/>
        <d v="2015-04-20T03:26:50"/>
        <d v="2013-11-15T04:58:10"/>
        <d v="2013-11-25T23:54:54"/>
        <d v="2013-01-14T23:59:29"/>
        <d v="2015-12-10T19:46:42"/>
        <d v="2009-09-11T01:21:59"/>
        <d v="2015-04-05T17:39:45"/>
        <d v="2014-01-23T18:43:38"/>
        <d v="2011-11-15T01:26:35"/>
        <d v="2015-09-02T16:27:25"/>
        <d v="2013-06-30T23:32:57"/>
        <d v="2014-03-30T16:51:20"/>
        <d v="2010-09-14T16:25:05"/>
        <d v="2011-04-02T16:10:25"/>
        <d v="2013-05-08T00:01:14"/>
        <d v="2012-07-25T18:11:42"/>
        <d v="2012-03-18T18:34:09"/>
        <d v="2014-02-04T03:35:19"/>
        <d v="2013-01-28T14:15:15"/>
        <d v="2012-03-14T01:20:34"/>
        <d v="2013-10-01T15:03:46"/>
        <d v="2012-05-29T00:09:48"/>
        <d v="2013-01-02T04:28:00"/>
        <d v="2013-01-01T01:08:59"/>
        <d v="2013-10-09T18:44:06"/>
        <d v="2013-10-07T20:58:03"/>
        <d v="2013-06-16T17:47:24"/>
        <d v="2011-07-11T02:45:37"/>
        <d v="2012-02-23T14:42:46"/>
        <d v="2013-08-15T21:11:25"/>
        <d v="2012-03-27T23:51:28"/>
        <d v="2014-08-30T14:09:47"/>
        <d v="2012-03-27T16:00:46"/>
        <d v="2014-08-11T10:24:14"/>
        <d v="2011-05-31T19:05:20"/>
        <d v="2012-08-01T00:32:04"/>
        <d v="2011-05-01T22:47:58"/>
        <d v="2011-07-05T02:32:06"/>
        <d v="2011-05-26T19:45:12"/>
        <d v="2011-08-07T16:35:39"/>
        <d v="2017-01-23T15:05:11"/>
        <d v="2014-11-18T02:24:46"/>
        <d v="2013-12-19T20:00:30"/>
        <d v="2012-08-01T01:21:02"/>
        <d v="2013-06-17T15:26:42"/>
        <d v="2013-01-07T00:25:52"/>
        <d v="2012-06-19T23:02:45"/>
        <d v="2011-05-15T17:50:01"/>
        <d v="2014-10-01T22:01:43"/>
        <d v="2013-03-07T20:54:03"/>
        <d v="2012-01-16T14:23:31"/>
        <d v="2012-07-29T21:11:21"/>
        <d v="2013-12-10T23:57:34"/>
        <d v="2014-05-08T20:12:22"/>
        <d v="2015-03-29T22:07:45"/>
        <d v="2012-09-04T22:44:10"/>
        <d v="2015-02-19T23:20:52"/>
        <d v="2010-03-12T05:48:38"/>
        <d v="2012-10-03T07:21:24"/>
        <d v="2012-03-04T00:55:30"/>
        <d v="2012-01-18T11:21:47"/>
        <d v="2012-06-12T01:13:02"/>
        <d v="2016-05-13T19:14:00"/>
        <d v="2013-02-19T12:37:05"/>
        <d v="2012-03-27T15:31:34"/>
        <d v="2011-11-21T16:12:15"/>
        <d v="2014-03-19T21:04:35"/>
        <d v="2013-05-27T19:44:52"/>
        <d v="2012-04-05T10:59:18"/>
        <d v="2013-09-06T01:21:58"/>
        <d v="2014-03-31T23:57:42"/>
        <d v="2011-12-17T21:33:05"/>
        <d v="2012-08-22T18:19:16"/>
        <d v="2016-08-24T05:26:27"/>
        <d v="2014-10-10T20:07:43"/>
        <d v="2013-09-08T14:13:03"/>
        <d v="2016-11-20T06:11:20"/>
        <d v="2014-09-22T16:25:52"/>
        <d v="2016-07-26T04:56:36"/>
        <d v="2014-02-23T09:24:15"/>
        <d v="2015-06-09T19:09:36"/>
        <d v="2015-03-14T19:00:33"/>
        <d v="2015-02-15T03:34:24"/>
        <d v="2016-03-22T19:51:57"/>
        <d v="2016-05-31T21:07:33"/>
        <d v="2016-10-12T19:19:55"/>
        <d v="2015-01-16T19:58:29"/>
        <d v="2016-11-27T05:05:46"/>
        <d v="2016-06-23T03:00:17"/>
        <d v="2016-08-26T07:29:16"/>
        <d v="2015-10-13T13:57:11"/>
        <d v="2015-03-15T17:53:38"/>
        <d v="2015-05-03T19:41:08"/>
        <d v="2013-10-22T11:35:13"/>
        <d v="2016-08-16T23:10:04"/>
        <d v="2013-10-11T13:19:08"/>
        <d v="2012-01-12T02:49:26"/>
        <d v="2013-09-23T02:33:58"/>
        <d v="2012-11-16T18:33:17"/>
        <d v="2015-01-20T15:18:38"/>
        <d v="2009-10-01T02:31:46"/>
        <d v="2013-12-07T00:39:58"/>
        <d v="2013-03-08T20:17:37"/>
        <d v="2013-08-01T00:32:03"/>
        <d v="2013-10-29T13:28:15"/>
        <d v="2011-01-23T19:48:47"/>
        <d v="2012-10-01T04:00:40"/>
        <d v="2013-04-03T14:00:34"/>
        <d v="2015-08-31T17:22:11"/>
        <d v="2013-01-01T11:55:27"/>
        <d v="2013-11-18T18:56:00"/>
        <d v="2010-11-22T05:35:24"/>
        <d v="2012-05-07T19:55:05"/>
        <d v="2012-09-26T07:42:18"/>
        <d v="2011-11-29T06:01:26"/>
        <d v="2011-08-03T20:39:10"/>
        <d v="2016-01-01T22:27:15"/>
        <d v="2012-03-12T19:15:46"/>
        <d v="2016-12-08T22:35:11"/>
        <d v="2016-08-20T20:53:33"/>
        <d v="2012-04-26T23:00:55"/>
        <d v="2011-07-26T18:04:45"/>
        <d v="2014-09-04T18:49:03"/>
        <d v="2013-10-21T16:46:19"/>
        <d v="2014-07-21T00:45:30"/>
        <d v="2010-05-05T04:48:03"/>
        <d v="2015-03-01T21:32:43"/>
        <d v="2016-05-05T23:33:30"/>
        <d v="2010-09-09T03:03:49"/>
        <d v="2015-08-01T20:57:06"/>
        <d v="2012-10-28T16:31:48"/>
        <d v="2011-11-30T18:11:50"/>
        <d v="2011-04-12T02:22:42"/>
        <d v="2016-02-28T20:23:22"/>
        <d v="2010-04-22T19:28:34"/>
        <d v="2014-07-08T23:10:22"/>
        <d v="2012-08-27T19:06:20"/>
        <d v="2015-12-03T01:55:37"/>
        <d v="2010-11-24T05:45:26"/>
        <d v="2014-02-10T04:33:10"/>
        <d v="2011-08-11T04:37:03"/>
        <d v="2010-06-10T19:14:15"/>
        <d v="2012-06-20T16:34:00"/>
        <d v="2017-01-01T13:05:19"/>
        <d v="2014-01-02T00:07:25"/>
        <d v="2012-10-11T02:37:27"/>
        <d v="2012-04-04T03:20:19"/>
        <d v="2012-07-25T18:19:07"/>
        <d v="2012-01-28T16:18:34"/>
        <d v="2010-09-12T20:28:54"/>
        <d v="2014-06-11T22:38:50"/>
        <d v="2014-10-31T21:59:21"/>
        <d v="2012-11-13T15:24:05"/>
        <d v="2013-10-14T16:07:02"/>
        <d v="2011-10-30T04:06:16"/>
        <d v="2014-08-26T12:43:13"/>
        <d v="2014-10-21T23:02:03"/>
        <d v="2013-01-13T22:37:49"/>
        <d v="2013-10-27T21:08:31"/>
        <d v="2010-06-08T00:28:50"/>
        <d v="2012-04-13T19:44:55"/>
        <d v="2012-09-27T20:41:53"/>
        <d v="2012-03-09T05:42:49"/>
        <d v="2010-05-13T21:58:26"/>
        <d v="2014-02-09T08:38:22"/>
        <d v="2013-02-04T23:15:45"/>
        <d v="2014-03-12T04:03:29"/>
        <d v="2014-04-03T17:41:24"/>
        <d v="2015-12-29T08:00:29"/>
        <d v="2011-12-05T00:34:49"/>
        <d v="2013-10-03T19:09:17"/>
        <d v="2012-08-02T11:30:48"/>
        <d v="2013-05-21T18:18:58"/>
        <d v="2015-06-26T00:12:06"/>
        <d v="2017-01-10T02:19:05"/>
        <d v="2016-01-12T20:14:20"/>
        <d v="2016-10-29T16:01:45"/>
        <d v="2016-03-14T14:00:50"/>
        <d v="2016-12-27T20:57:06"/>
        <d v="2016-08-09T18:00:48"/>
        <d v="2016-04-30T18:45:06"/>
        <d v="2016-02-10T19:52:44"/>
        <d v="2015-12-22T01:02:56"/>
        <d v="2015-12-17T18:01:01"/>
        <d v="2016-04-19T15:41:12"/>
        <d v="2016-10-18T14:43:32"/>
        <d v="2014-12-25T03:56:39"/>
        <d v="2015-07-08T20:00:39"/>
        <d v="2016-08-03T07:05:00"/>
        <d v="2015-02-24T21:55:59"/>
        <d v="2016-10-16T13:15:33"/>
        <d v="2015-03-18T19:16:03"/>
        <d v="2014-12-19T04:11:05"/>
        <d v="2017-01-30T15:02:35"/>
        <d v="2017-01-04T16:38:55"/>
        <d v="2016-01-03T17:05:53"/>
        <d v="2016-09-11T15:15:19"/>
        <d v="2015-07-22T15:05:19"/>
        <d v="2016-09-23T00:24:06"/>
        <d v="2016-09-05T15:15:32"/>
        <d v="2016-02-21T06:06:14"/>
        <d v="2014-07-15T20:20:34"/>
        <d v="2017-01-06T07:16:47"/>
        <d v="2016-12-16T05:17:33"/>
        <d v="2015-04-16T17:01:00"/>
        <d v="2014-08-04T20:46:38"/>
        <d v="2015-09-09T00:21:33"/>
        <d v="2016-02-23T17:59:16"/>
        <d v="2016-04-28T16:43:05"/>
        <d v="2015-06-29T01:24:57"/>
        <d v="2016-01-21T22:36:37"/>
        <d v="2016-01-25T07:25:01"/>
        <d v="2016-05-15T10:00:28"/>
        <d v="2014-10-15T21:42:02"/>
        <d v="2014-07-09T22:43:42"/>
        <d v="2016-09-01T18:04:46"/>
        <d v="2016-07-22T16:01:25"/>
        <d v="2015-02-25T02:46:48"/>
        <d v="2015-11-30T23:13:30"/>
        <d v="2015-11-15T18:25:00"/>
        <d v="2014-05-13T07:04:10"/>
        <d v="2016-08-31T08:33:45"/>
        <d v="2016-08-28T22:24:55"/>
        <d v="2014-08-03T18:49:24"/>
        <d v="2016-06-16T18:09:48"/>
        <d v="2016-03-07T22:11:59"/>
        <d v="2016-10-08T23:09:28"/>
        <d v="2014-10-08T06:18:50"/>
        <d v="2014-11-03T22:34:40"/>
        <d v="2014-06-26T20:47:40"/>
        <d v="2014-10-28T02:28:17"/>
        <d v="2015-10-04T04:03:21"/>
        <d v="2014-10-13T07:11:30"/>
        <d v="2017-01-13T01:26:00"/>
        <d v="2016-12-15T17:16:53"/>
        <d v="2015-11-16T16:25:14"/>
        <d v="2017-02-13T17:01:01"/>
        <d v="2016-01-18T17:00:27"/>
        <d v="2015-09-28T14:59:43"/>
        <d v="2014-12-03T00:57:52"/>
        <d v="2016-11-01T14:00:23"/>
        <d v="2016-11-27T19:25:15"/>
        <d v="2016-05-19T14:30:46"/>
        <d v="2016-07-09T19:54:22"/>
        <d v="2014-11-02T21:33:15"/>
        <d v="2016-12-09T10:34:12"/>
        <d v="2015-11-30T20:00:56"/>
        <d v="2014-11-11T00:03:35"/>
        <d v="2015-10-25T21:04:55"/>
        <d v="2016-02-21T02:34:16"/>
        <d v="2015-10-11T16:12:15"/>
        <d v="2016-06-13T11:48:53"/>
        <d v="2015-01-04T23:22:29"/>
        <d v="2015-05-02T01:40:09"/>
        <d v="2015-09-23T06:02:51"/>
        <d v="2015-04-16T15:31:17"/>
        <d v="2015-05-20T22:04:21"/>
        <d v="2015-12-31T13:56:03"/>
        <d v="2015-02-13T20:00:37"/>
        <d v="2016-02-25T09:46:56"/>
        <d v="2014-09-22T00:49:07"/>
        <d v="2017-01-19T15:03:25"/>
        <d v="2015-02-08T17:05:07"/>
        <d v="2016-08-28T11:35:49"/>
        <d v="2015-11-15T18:20:10"/>
        <d v="2016-05-23T16:00:25"/>
        <d v="2016-11-13T17:34:40"/>
        <d v="2016-07-03T04:00:04"/>
        <d v="2015-01-11T15:23:40"/>
        <d v="2012-12-05T10:46:30"/>
        <d v="2015-04-24T19:44:22"/>
        <d v="2016-02-17T05:33:43"/>
        <d v="2016-11-17T02:37:26"/>
        <d v="2016-07-27T17:00:09"/>
        <d v="2014-07-10T01:26:32"/>
        <d v="2014-07-30T16:42:28"/>
        <d v="2015-04-19T06:04:15"/>
        <d v="2015-01-06T22:13:21"/>
        <d v="2014-07-23T20:59:10"/>
        <d v="2015-11-10T20:26:00"/>
        <d v="2014-10-05T19:38:35"/>
        <d v="2016-08-15T01:16:29"/>
        <d v="2016-01-12T10:20:45"/>
        <d v="2015-08-14T19:07:57"/>
        <d v="2014-07-29T00:20:25"/>
        <d v="2016-04-22T19:08:15"/>
        <d v="2017-02-08T04:08:52"/>
        <d v="2014-07-10T20:26:39"/>
        <d v="2016-02-05T23:49:05"/>
        <d v="2015-02-22T17:16:17"/>
        <d v="2016-11-03T20:54:43"/>
        <d v="2015-02-11T21:37:23"/>
        <d v="2015-02-10T18:57:36"/>
        <d v="2015-03-15T21:54:53"/>
        <d v="2016-03-02T06:38:28"/>
        <d v="2016-07-04T19:22:21"/>
        <d v="2016-07-31T00:44:22"/>
        <d v="2013-05-22T05:28:23"/>
        <d v="2014-01-21T09:08:42"/>
        <d v="2013-06-19T23:06:22"/>
        <d v="2013-11-20T20:32:11"/>
        <d v="2016-03-10T08:54:24"/>
        <d v="2013-10-24T05:30:59"/>
        <d v="2012-09-10T00:17:02"/>
        <d v="2015-10-17T18:04:53"/>
        <d v="2014-01-05T19:58:17"/>
        <d v="2011-09-15T23:09:01"/>
        <d v="2013-12-04T04:09:05"/>
        <d v="2012-04-05T21:41:56"/>
        <d v="2014-07-17T09:04:10"/>
        <d v="2015-12-14T04:00:11"/>
        <d v="2011-06-06T04:42:01"/>
        <d v="2016-04-18T13:35:36"/>
        <d v="2014-04-10T03:18:53"/>
        <d v="2014-12-28T22:14:52"/>
        <d v="2012-07-10T21:44:48"/>
        <d v="2014-06-02T15:49:43"/>
        <d v="2014-07-08T21:53:24"/>
        <d v="2016-02-12T16:06:15"/>
        <d v="2014-07-24T20:48:11"/>
        <d v="2014-05-15T17:08:07"/>
        <d v="2014-03-24T19:11:07"/>
        <d v="2015-05-26T04:32:55"/>
        <d v="2015-04-28T04:27:33"/>
        <d v="2016-03-10T19:41:12"/>
        <d v="2012-12-06T00:37:18"/>
        <d v="2016-01-26T23:22:17"/>
        <d v="2011-09-08T17:07:13"/>
        <d v="2013-07-30T12:53:40"/>
        <d v="2014-09-02T12:25:54"/>
        <d v="2014-01-20T19:01:17"/>
        <d v="2014-03-13T18:18:15"/>
        <d v="2015-04-12T20:04:28"/>
        <d v="2016-01-14T02:39:31"/>
        <d v="2016-06-16T18:32:18"/>
        <d v="2013-10-29T01:05:25"/>
        <d v="2016-04-18T05:19:50"/>
        <d v="2014-05-11T09:50:21"/>
        <d v="2014-02-21T03:15:27"/>
        <d v="2012-03-04T17:46:15"/>
        <d v="2014-06-22T20:40:24"/>
        <d v="2012-02-12T15:17:15"/>
        <d v="2016-10-18T18:03:10"/>
        <d v="2012-11-06T22:23:42"/>
        <d v="2015-12-08T04:53:10"/>
        <d v="2014-11-19T18:13:31"/>
        <d v="2014-07-14T23:27:00"/>
        <d v="2013-09-08T08:18:07"/>
        <d v="2016-02-28T16:41:35"/>
        <d v="2012-04-09T20:20:08"/>
        <d v="2015-11-24T14:21:53"/>
        <d v="2014-03-05T03:59:39"/>
        <d v="2014-03-23T19:01:04"/>
        <d v="2011-09-12T20:56:40"/>
        <d v="2016-02-11T22:25:16"/>
        <d v="2013-05-15T16:53:45"/>
        <d v="2014-03-19T12:34:08"/>
        <d v="2015-03-30T16:00:51"/>
        <d v="2015-07-26T14:58:50"/>
        <d v="2016-06-13T07:51:34"/>
        <d v="2014-10-13T20:30:00"/>
        <d v="2014-07-07T15:35:17"/>
        <d v="2016-05-05T06:21:33"/>
        <d v="2014-09-25T23:55:00"/>
        <d v="2015-11-23T21:47:48"/>
        <d v="2016-12-01T02:46:11"/>
        <d v="2014-06-30T09:46:21"/>
        <d v="2014-11-14T06:50:28"/>
        <d v="2016-07-06T23:44:54"/>
        <d v="2015-11-18T16:07:09"/>
        <d v="2016-03-23T19:40:21"/>
        <d v="2016-12-31T21:45:31"/>
        <d v="2014-12-01T08:20:26"/>
        <d v="2015-07-06T11:05:21"/>
        <d v="2015-06-08T16:47:30"/>
        <d v="2015-01-17T00:08:47"/>
        <d v="2015-11-16T04:38:46"/>
        <d v="2015-03-29T04:22:00"/>
        <d v="2014-08-02T17:56:32"/>
        <d v="2014-03-24T22:52:53"/>
        <d v="2014-08-19T23:19:43"/>
        <d v="2016-10-31T04:06:21"/>
        <d v="2016-05-16T17:02:46"/>
        <d v="2015-11-08T22:54:35"/>
        <d v="2015-08-07T02:27:43"/>
        <d v="2015-04-14T17:01:52"/>
        <d v="2015-05-18T17:08:25"/>
        <d v="2015-08-06T02:36:46"/>
        <d v="2014-07-14T18:20:08"/>
        <d v="2015-01-24T01:42:42"/>
        <d v="2014-10-05T15:04:40"/>
        <d v="2014-11-08T02:12:08"/>
        <d v="2015-05-29T17:26:05"/>
        <d v="2015-02-25T03:43:06"/>
        <d v="2015-04-27T15:06:29"/>
        <d v="2014-08-24T16:24:24"/>
        <d v="2014-07-09T17:22:00"/>
        <d v="2016-05-18T17:23:02"/>
        <d v="2014-06-01T05:08:50"/>
        <d v="2015-05-25T11:39:02"/>
        <d v="2014-08-11T17:38:15"/>
        <d v="2016-08-22T01:17:45"/>
        <d v="2015-01-22T08:29:23"/>
        <d v="2015-04-29T21:26:11"/>
        <d v="2014-10-25T19:18:47"/>
        <d v="2014-07-20T16:22:32"/>
        <d v="2015-06-28T04:27:37"/>
        <d v="2016-04-07T20:12:07"/>
        <d v="2015-06-14T17:28:59"/>
        <d v="2017-01-10T00:28:18"/>
        <d v="2014-09-14T15:51:36"/>
        <d v="2014-07-16T21:44:12"/>
        <d v="2015-09-27T17:17:07"/>
        <d v="2014-05-21T19:21:54"/>
        <d v="2015-01-29T08:08:41"/>
        <d v="2016-12-23T19:51:28"/>
        <d v="2016-10-12T20:40:23"/>
        <d v="2017-01-05T14:23:31"/>
        <d v="2015-05-05T20:45:49"/>
        <d v="2015-04-28T20:43:15"/>
        <d v="2015-04-14T21:28:43"/>
        <d v="2016-12-06T16:49:00"/>
        <d v="2016-06-07T23:29:55"/>
        <d v="2014-07-31T15:58:45"/>
        <d v="2016-02-18T14:29:20"/>
        <d v="2017-01-11T12:09:38"/>
        <d v="2016-02-08T18:37:33"/>
        <d v="2015-03-08T11:42:59"/>
        <d v="2015-10-20T08:20:53"/>
        <d v="2015-11-17T19:38:59"/>
        <d v="2016-05-12T15:57:14"/>
        <d v="2015-11-24T14:51:26"/>
        <d v="2015-06-05T18:30:00"/>
        <d v="2015-03-25T11:27:36"/>
        <d v="2016-06-14T14:34:06"/>
        <d v="2015-05-27T06:55:54"/>
        <d v="2015-04-30T14:45:27"/>
        <d v="2015-10-19T17:57:13"/>
        <d v="2015-05-13T12:09:11"/>
        <d v="2017-02-05T18:37:33"/>
        <d v="2016-02-29T10:19:33"/>
        <d v="2016-02-22T17:01:04"/>
        <d v="2017-01-25T20:18:25"/>
        <d v="2015-05-07T22:36:12"/>
        <d v="2016-05-24T20:47:41"/>
        <d v="2015-11-09T22:48:15"/>
        <d v="2016-12-26T18:08:20"/>
        <d v="2015-04-09T20:10:05"/>
        <d v="2014-04-29T22:09:16"/>
        <d v="2015-08-30T14:47:37"/>
        <d v="2016-06-13T19:25:40"/>
        <d v="2015-09-30T15:53:20"/>
        <d v="2016-09-19T11:05:13"/>
        <d v="2015-07-25T15:05:12"/>
        <d v="2016-11-05T11:24:48"/>
        <d v="2016-02-29T17:17:27"/>
        <d v="2016-10-10T04:15:09"/>
        <d v="2014-04-06T13:11:42"/>
        <d v="2013-08-22T21:44:38"/>
        <d v="2014-03-16T20:59:41"/>
        <d v="2014-07-06T22:03:36"/>
        <d v="2011-07-29T17:30:08"/>
        <d v="2012-03-16T11:02:07"/>
        <d v="2011-01-24T23:20:30"/>
        <d v="2015-07-07T22:36:08"/>
        <d v="2013-08-19T20:21:10"/>
        <d v="2012-01-30T22:46:14"/>
        <d v="2015-01-02T18:55:42"/>
        <d v="2013-11-04T03:14:59"/>
        <d v="2012-07-19T16:19:24"/>
        <d v="2012-08-03T06:47:45"/>
        <d v="2011-07-06T14:38:56"/>
        <d v="2011-12-05T23:06:07"/>
        <d v="2013-05-14T00:57:37"/>
        <d v="2014-10-10T20:06:20"/>
        <d v="2011-08-26T03:58:22"/>
        <d v="2011-05-07T21:06:11"/>
        <d v="2013-03-21T19:48:43"/>
        <d v="2014-05-14T14:23:54"/>
        <d v="2011-10-21T01:02:29"/>
        <d v="2013-04-05T07:00:55"/>
        <d v="2014-05-07T15:45:53"/>
        <d v="2012-06-06T17:46:51"/>
        <d v="2014-07-22T15:25:31"/>
        <d v="2011-07-26T19:32:47"/>
        <d v="2013-09-25T23:42:49"/>
        <d v="2014-08-03T18:48:27"/>
        <d v="2010-11-04T14:54:46"/>
        <d v="2013-10-31T20:17:32"/>
        <d v="2012-01-12T22:03:51"/>
        <d v="2011-02-12T02:03:10"/>
        <d v="2013-07-31T14:40:12"/>
        <d v="2014-05-06T23:17:44"/>
        <d v="2014-01-26T20:13:40"/>
        <d v="2013-12-29T08:13:47"/>
        <d v="2014-01-16T18:18:12"/>
        <d v="2014-02-21T02:01:10"/>
        <d v="2013-09-29T15:54:43"/>
        <d v="2010-10-13T15:43:35"/>
        <d v="2013-12-11T21:02:25"/>
        <d v="2013-06-23T14:02:38"/>
        <d v="2013-08-20T20:17:27"/>
        <d v="2016-03-15T19:45:12"/>
        <d v="2012-01-24T20:34:02"/>
        <d v="2013-10-13T16:24:19"/>
        <d v="2010-04-05T17:52:59"/>
        <d v="2014-07-31T17:31:31"/>
        <d v="2012-07-25T16:33:45"/>
        <d v="2013-07-02T20:49:47"/>
        <d v="2009-07-12T16:54:07"/>
        <d v="2012-07-30T13:29:07"/>
        <d v="2014-05-26T13:19:26"/>
        <d v="2014-02-11T02:22:50"/>
        <d v="2010-11-30T18:10:54"/>
        <d v="2013-07-07T17:50:36"/>
        <d v="2013-11-07T11:24:15"/>
        <d v="2013-02-14T17:13:09"/>
        <d v="2016-12-07T05:38:02"/>
        <d v="2015-06-04T13:59:35"/>
        <d v="2015-02-03T09:13:47"/>
        <d v="2015-04-12T14:54:16"/>
        <d v="2016-07-09T03:42:43"/>
        <d v="2016-12-04T03:14:05"/>
        <d v="2015-03-22T14:45:31"/>
        <d v="2015-02-28T15:39:51"/>
        <d v="2015-09-08T18:20:28"/>
        <d v="2015-10-14T16:49:31"/>
        <d v="2015-09-30T10:53:17"/>
        <d v="2015-06-28T13:44:57"/>
        <d v="2016-02-22T01:12:53"/>
        <d v="2016-03-31T17:55:58"/>
        <d v="2016-03-28T16:20:32"/>
        <d v="2015-06-13T19:32:39"/>
        <d v="2016-04-22T16:12:18"/>
        <d v="2015-07-09T17:59:38"/>
        <d v="2016-10-31T01:23:31"/>
        <d v="2016-07-14T10:35:20"/>
        <d v="2017-01-11T04:40:05"/>
        <d v="2016-06-21T15:58:28"/>
        <d v="2014-11-03T10:58:54"/>
        <d v="2016-01-17T12:04:39"/>
        <d v="2016-08-28T14:43:32"/>
        <d v="2015-09-09T21:11:08"/>
        <d v="2016-07-04T16:00:50"/>
        <d v="2016-10-25T19:15:19"/>
        <d v="2015-03-18T16:52:02"/>
        <d v="2016-02-01T17:01:54"/>
        <d v="2016-08-21T16:04:20"/>
        <d v="2015-09-30T11:57:28"/>
        <d v="2016-01-23T23:05:09"/>
        <d v="2016-05-29T05:39:06"/>
        <d v="2014-12-11T01:02:52"/>
        <d v="2014-06-25T19:29:25"/>
        <d v="2016-11-30T16:34:06"/>
        <d v="2016-11-22T17:58:57"/>
        <d v="2015-04-20T15:45:25"/>
        <d v="2016-03-21T16:45:46"/>
        <d v="2016-09-12T15:12:32"/>
        <d v="2016-11-29T02:03:55"/>
        <d v="2014-11-30T19:00:28"/>
        <d v="2015-04-28T16:17:15"/>
        <d v="2016-08-29T15:25:34"/>
        <d v="2014-10-22T05:19:05"/>
        <d v="2016-05-31T06:38:29"/>
        <d v="2016-07-17T12:05:54"/>
        <d v="2016-12-27T01:26:48"/>
        <d v="2014-06-15T02:33:45"/>
        <d v="2016-02-09T18:34:47"/>
        <d v="2015-11-04T22:28:22"/>
        <d v="2014-11-11T20:43:48"/>
        <d v="2017-01-31T13:51:19"/>
        <d v="2015-07-02T19:17:13"/>
        <d v="2014-10-23T15:31:55"/>
        <d v="2014-07-15T14:17:33"/>
        <d v="2016-08-29T14:58:37"/>
        <d v="2015-06-16T19:35:39"/>
        <d v="2016-06-20T12:38:03"/>
        <d v="2016-05-31T18:57:19"/>
        <d v="2014-06-08T19:32:39"/>
        <d v="2013-05-27T01:49:11"/>
        <d v="2015-02-04T15:18:45"/>
        <d v="2014-11-19T12:08:53"/>
        <d v="2015-11-08T07:58:55"/>
        <d v="2015-11-25T00:18:54"/>
        <d v="2016-01-12T17:45:44"/>
        <d v="2015-07-14T13:52:46"/>
        <d v="2013-02-03T02:49:48"/>
        <d v="2016-05-11T19:22:59"/>
        <d v="2012-10-30T06:06:45"/>
        <d v="2013-06-04T00:56:00"/>
        <d v="2013-01-29T23:05:37"/>
        <d v="2011-05-25T13:42:03"/>
        <d v="2011-05-04T19:33:10"/>
        <d v="2012-07-04T21:37:00"/>
        <d v="2014-05-21T17:12:52"/>
        <d v="2013-07-08T22:25:31"/>
        <d v="2016-01-26T20:15:27"/>
        <d v="2014-11-07T16:41:46"/>
        <d v="2015-02-13T17:35:52"/>
        <d v="2014-10-11T23:54:23"/>
        <d v="2015-10-14T00:04:10"/>
        <d v="2015-05-21T04:34:54"/>
        <d v="2014-03-11T14:15:46"/>
        <d v="2013-09-30T00:04:50"/>
        <d v="2015-04-06T18:12:22"/>
        <d v="2012-06-11T17:45:32"/>
        <d v="2016-11-29T22:50:33"/>
        <d v="2016-02-23T03:53:08"/>
        <d v="2016-12-15T01:35:19"/>
        <d v="2016-11-02T16:03:26"/>
        <d v="2017-01-11T05:16:10"/>
        <d v="2016-07-16T18:13:30"/>
        <d v="2015-05-05T11:47:56"/>
        <d v="2015-05-16T18:18:26"/>
        <d v="2016-11-28T05:08:45"/>
        <d v="2013-04-05T19:12:16"/>
        <d v="2016-12-02T01:47:58"/>
        <d v="2015-06-04T17:38:42"/>
        <d v="2016-03-03T16:32:01"/>
        <d v="2015-06-28T15:31:29"/>
        <d v="2015-05-01T22:06:35"/>
        <d v="2016-09-20T14:45:17"/>
        <d v="2016-07-13T11:32:37"/>
        <d v="2015-03-23T19:16:46"/>
        <d v="2015-07-07T15:36:58"/>
        <d v="2016-01-31T03:43:06"/>
        <d v="2016-07-01T16:22:03"/>
        <d v="2017-01-16T03:28:46"/>
        <d v="2016-12-14T21:48:01"/>
        <d v="2015-01-13T23:58:02"/>
        <d v="2016-09-26T22:01:50"/>
        <d v="2016-06-04T20:58:54"/>
        <d v="2014-09-06T00:06:13"/>
        <d v="2016-05-07T08:11:13"/>
        <d v="2013-05-04T23:54:34"/>
        <d v="2015-03-01T01:16:51"/>
        <d v="2013-06-25T01:30:35"/>
        <d v="2015-01-27T12:14:45"/>
        <d v="2014-10-28T16:20:01"/>
        <d v="2015-10-19T10:23:27"/>
        <d v="2014-07-17T12:52:58"/>
        <d v="2015-10-13T20:55:56"/>
        <d v="2014-11-01T03:12:15"/>
        <d v="2016-04-18T07:38:40"/>
        <d v="2015-01-08T01:25:00"/>
        <d v="2014-11-03T01:31:39"/>
        <d v="2015-12-21T10:29:30"/>
        <d v="2016-12-03T06:04:27"/>
        <d v="2015-07-06T16:13:11"/>
        <d v="2015-10-21T22:13:39"/>
        <d v="2015-08-15T03:36:14"/>
        <d v="2016-01-25T10:57:14"/>
        <d v="2016-09-08T10:56:59"/>
        <d v="2016-06-02T16:01:26"/>
        <d v="2015-01-08T21:58:29"/>
        <d v="2016-08-21T05:45:04"/>
        <d v="2015-12-01T08:38:51"/>
        <d v="2016-11-01T17:13:22"/>
        <d v="2015-03-29T03:09:19"/>
        <d v="2015-06-24T09:22:00"/>
        <d v="2016-08-18T20:26:25"/>
        <d v="2016-03-02T09:06:57"/>
        <d v="2015-03-10T01:27:22"/>
        <d v="2014-11-17T19:31:28"/>
        <d v="2015-10-26T05:03:36"/>
        <d v="2015-06-19T18:43:48"/>
        <d v="2016-10-29T15:01:15"/>
        <d v="2015-05-17T18:24:38"/>
        <d v="2015-09-10T18:43:40"/>
        <d v="2016-01-21T08:24:17"/>
        <d v="2014-06-05T12:45:39"/>
        <d v="2016-03-27T20:54:59"/>
        <d v="2015-02-04T19:55:01"/>
        <d v="2016-04-25T17:57:43"/>
        <d v="2015-07-12T18:22:49"/>
        <d v="2016-04-24T15:29:18"/>
        <d v="2016-12-02T22:13:29"/>
        <d v="2015-07-13T20:57:42"/>
        <d v="2015-05-14T13:00:55"/>
        <d v="2016-03-31T10:44:38"/>
        <d v="2016-06-07T17:32:14"/>
        <d v="2015-04-20T22:28:38"/>
        <d v="2015-03-22T19:28:25"/>
        <d v="2016-01-20T04:06:37"/>
        <d v="2014-10-18T23:00:59"/>
        <d v="2014-06-27T16:52:43"/>
        <d v="2017-02-28T16:42:27"/>
        <d v="2016-04-02T20:48:00"/>
        <d v="2014-07-11T16:08:40"/>
        <d v="2016-12-03T16:02:45"/>
        <d v="2015-10-11T21:30:44"/>
        <d v="2014-07-10T16:56:00"/>
        <d v="2015-11-03T04:54:56"/>
        <d v="2014-10-02T21:31:38"/>
        <d v="2014-09-16T15:29:14"/>
        <d v="2013-03-10T15:54:31"/>
        <d v="2013-02-20T21:52:18"/>
        <d v="2013-01-16T15:52:38"/>
        <d v="2012-02-19T17:37:32"/>
        <d v="2015-12-01T04:07:46"/>
        <d v="2012-01-24T19:14:45"/>
        <d v="2011-04-12T00:20:49"/>
        <d v="2013-01-15T14:21:49"/>
        <d v="2012-12-06T19:51:03"/>
        <d v="2015-03-09T22:58:54"/>
        <d v="2013-09-15T13:01:43"/>
        <d v="2012-01-30T23:30:39"/>
        <d v="2013-08-13T17:28:12"/>
        <d v="2014-11-16T17:21:03"/>
        <d v="2011-08-10T01:00:22"/>
        <d v="2011-10-23T14:46:44"/>
        <d v="2013-04-29T20:55:13"/>
        <d v="2014-04-24T17:53:09"/>
        <d v="2013-07-08T22:24:59"/>
        <d v="2013-10-02T22:09:05"/>
        <d v="2012-08-14T20:35:36"/>
        <d v="2016-06-26T04:37:55"/>
        <d v="2012-05-23T04:49:23"/>
        <d v="2015-05-05T19:06:13"/>
        <d v="2015-01-27T04:02:41"/>
        <d v="2016-07-02T22:01:11"/>
        <d v="2013-12-05T13:31:00"/>
        <d v="2012-10-15T14:40:52"/>
        <d v="2013-09-02T13:27:54"/>
        <d v="2014-12-17T17:07:23"/>
        <d v="2011-05-18T21:14:06"/>
        <d v="2013-05-16T20:47:55"/>
        <d v="2015-03-03T17:20:13"/>
        <d v="2011-07-27T18:57:11"/>
        <d v="2014-07-17T11:24:19"/>
        <d v="2013-06-18T15:25:22"/>
        <d v="2014-07-19T23:36:18"/>
        <d v="2016-06-05T00:10:33"/>
        <d v="2013-03-31T21:42:37"/>
        <d v="2015-06-07T14:00:23"/>
        <d v="2016-02-25T13:01:20"/>
        <d v="2016-08-23T08:20:01"/>
        <d v="2014-05-12T15:47:04"/>
        <d v="2016-02-13T10:38:23"/>
        <d v="2014-06-23T18:51:44"/>
        <d v="2010-03-16T10:48:29"/>
        <d v="2014-05-26T14:44:41"/>
        <d v="2017-01-15T12:48:05"/>
        <d v="2014-06-18T09:14:38"/>
        <d v="2015-10-18T14:00:04"/>
        <d v="2017-01-05T16:25:39"/>
        <d v="2014-06-15T15:17:46"/>
        <d v="2015-08-17T14:20:40"/>
        <d v="2016-02-14T06:04:57"/>
        <d v="2016-09-05T11:11:32"/>
        <d v="2014-11-04T13:35:53"/>
        <d v="2014-04-30T19:40:52"/>
        <d v="2014-05-22T17:48:03"/>
        <d v="2014-11-11T20:35:13"/>
        <d v="2016-05-02T04:01:31"/>
        <d v="2014-09-16T19:55:39"/>
        <d v="2014-11-20T18:01:56"/>
        <d v="2017-01-20T12:01:30"/>
        <d v="2016-07-18T16:52:18"/>
        <d v="2015-11-30T06:37:27"/>
        <d v="2017-02-13T14:24:46"/>
        <d v="2016-12-31T17:35:22"/>
        <d v="2015-02-16T15:05:20"/>
        <d v="2015-09-27T18:24:55"/>
        <d v="2014-10-28T19:15:26"/>
        <d v="2016-01-21T11:24:25"/>
        <d v="2016-03-13T00:02:57"/>
        <d v="2015-08-04T16:11:02"/>
        <d v="2016-04-23T19:53:51"/>
        <d v="2015-07-27T19:15:10"/>
        <d v="2016-06-30T07:33:47"/>
        <d v="2014-12-07T18:46:10"/>
        <d v="2016-11-30T22:03:39"/>
        <d v="2014-10-26T00:10:16"/>
        <d v="2014-11-30T17:05:38"/>
        <d v="2015-06-14T23:55:00"/>
        <d v="2014-10-22T12:13:54"/>
        <d v="2015-02-17T01:13:44"/>
        <d v="2015-01-26T21:13:54"/>
        <d v="2014-07-18T05:06:39"/>
        <d v="2017-02-15T10:14:42"/>
        <d v="2015-10-08T21:10:20"/>
        <d v="2015-10-03T03:15:59"/>
        <d v="2016-04-11T10:47:14"/>
        <d v="2015-04-26T19:47:19"/>
        <d v="2014-09-09T16:31:48"/>
        <d v="2015-08-02T06:47:27"/>
        <d v="2015-07-02T06:03:10"/>
        <d v="2015-08-24T14:43:52"/>
        <d v="2016-06-03T03:40:24"/>
        <d v="2014-08-19T15:40:33"/>
        <d v="2015-06-29T09:32:39"/>
        <d v="2015-04-13T01:16:39"/>
        <d v="2014-10-23T00:29:53"/>
        <d v="2013-10-07T01:00:03"/>
        <d v="2009-09-22T13:35:16"/>
        <d v="2014-01-12T17:49:11"/>
        <d v="2015-04-26T08:48:29"/>
        <d v="2011-05-08T17:31:01"/>
        <d v="2016-06-27T22:00:04"/>
        <d v="2014-01-31T22:29:05"/>
        <d v="2014-11-18T01:29:45"/>
        <d v="2013-04-24T16:18:34"/>
        <d v="2016-03-08T19:31:22"/>
        <d v="2015-05-19T18:28:03"/>
        <d v="2016-02-03T00:47:39"/>
        <d v="2017-02-19T00:00:02"/>
        <d v="2015-01-12T22:15:29"/>
        <d v="2014-06-08T12:34:56"/>
        <d v="2015-05-15T21:06:08"/>
        <d v="2012-05-24T20:20:48"/>
        <d v="2010-08-08T01:34:51"/>
        <d v="2013-07-25T23:54:51"/>
        <d v="2012-03-21T01:12:06"/>
        <d v="2015-11-16T10:46:30"/>
        <d v="2015-08-29T18:57:33"/>
        <d v="2014-08-25T21:43:11"/>
        <d v="2014-05-19T15:35:01"/>
        <d v="2016-12-02T21:29:28"/>
        <d v="2015-03-05T02:30:22"/>
        <d v="2014-11-12T22:49:25"/>
        <d v="2014-12-31T05:59:59"/>
        <d v="2015-09-08T23:38:06"/>
        <d v="2015-08-23T20:34:24"/>
        <d v="2016-03-03T17:25:41"/>
        <d v="2015-02-10T01:44:45"/>
        <d v="2015-01-28T20:17:35"/>
        <d v="2016-03-15T17:06:22"/>
        <d v="2014-05-20T01:12:08"/>
        <d v="2014-10-28T10:19:29"/>
        <d v="2016-08-20T08:29:57"/>
        <d v="2015-05-26T16:00:58"/>
        <d v="2016-03-08T12:56:16"/>
        <d v="2014-05-31T01:22:32"/>
        <d v="2011-04-04T02:13:53"/>
        <d v="2011-09-01T07:08:37"/>
        <d v="2011-11-28T04:04:19"/>
        <d v="2012-02-05T20:17:15"/>
        <d v="2011-07-22T00:18:33"/>
        <d v="2010-12-23T02:40:38"/>
        <d v="2012-05-23T19:24:11"/>
        <d v="2013-11-28T19:56:26"/>
        <d v="2011-09-09T00:01:49"/>
        <d v="2012-11-14T22:11:50"/>
        <d v="2013-05-14T00:00:32"/>
        <d v="2012-12-02T20:59:44"/>
        <d v="2012-06-21T01:40:02"/>
        <d v="2014-06-03T23:32:49"/>
        <d v="2011-10-28T01:13:16"/>
        <d v="2012-10-11T17:10:21"/>
        <d v="2013-09-28T15:56:28"/>
        <d v="2013-01-26T15:42:15"/>
        <d v="2014-08-24T04:28:06"/>
        <d v="2013-02-15T08:09:00"/>
        <d v="2012-04-03T14:33:35"/>
        <d v="2014-11-06T07:04:34"/>
        <d v="2013-06-27T16:31:29"/>
        <d v="2012-11-29T08:48:55"/>
        <d v="2012-08-13T16:47:33"/>
        <d v="2013-10-31T20:21:07"/>
        <d v="2012-10-22T16:58:09"/>
        <d v="2014-05-14T17:41:22"/>
        <d v="2014-01-05T20:48:53"/>
        <d v="2012-01-30T20:06:15"/>
        <d v="2012-09-11T20:37:41"/>
        <d v="2011-07-25T08:10:54"/>
        <d v="2011-12-18T21:12:36"/>
        <d v="2011-04-24T04:33:21"/>
        <d v="2016-05-11T20:51:01"/>
        <d v="2011-04-29T02:04:48"/>
        <d v="2009-11-04T18:02:20"/>
        <d v="2013-01-13T16:29:28"/>
        <d v="2012-02-01T15:39:25"/>
        <d v="2010-07-19T05:32:35"/>
        <d v="2014-11-18T14:19:04"/>
        <d v="2011-05-24T00:35:27"/>
        <d v="2012-08-24T19:46:52"/>
        <d v="2012-09-22T01:26:00"/>
        <d v="2013-09-03T14:49:00"/>
        <d v="2014-07-12T10:48:23"/>
        <d v="2012-05-09T09:49:37"/>
        <d v="2011-02-17T16:54:42"/>
        <d v="2014-04-07T16:25:55"/>
        <d v="2013-09-08T10:27:17"/>
        <d v="2011-03-22T21:37:00"/>
        <d v="2013-10-24T11:49:53"/>
        <d v="2011-03-23T20:01:36"/>
        <d v="2012-03-18T21:22:40"/>
        <d v="2012-03-05T19:00:20"/>
        <d v="2012-11-12T22:17:32"/>
        <d v="2012-04-23T18:46:08"/>
        <d v="2012-11-09T05:19:27"/>
        <d v="2013-11-17T21:55:21"/>
        <d v="2016-03-29T16:39:10"/>
        <d v="2015-12-04T23:57:11"/>
        <d v="2011-10-31T04:45:36"/>
        <d v="2015-01-01T00:31:47"/>
        <d v="2012-01-30T18:16:58"/>
        <d v="2011-01-20T15:35:13"/>
        <d v="2013-02-25T06:04:33"/>
        <d v="2014-02-11T01:41:38"/>
        <d v="2011-10-28T03:35:39"/>
        <d v="2016-03-31T21:14:36"/>
        <d v="2010-05-14T22:19:59"/>
        <d v="2016-07-01T13:03:34"/>
        <d v="2012-05-04T15:45:30"/>
        <d v="2015-02-03T21:04:52"/>
        <d v="2016-07-17T14:31:46"/>
        <d v="2011-09-15T17:35:40"/>
        <d v="2012-03-04T17:25:47"/>
        <d v="2016-02-15T09:46:16"/>
        <d v="2014-01-22T20:31:11"/>
        <d v="2011-06-28T01:39:05"/>
        <d v="2014-06-11T18:11:07"/>
        <d v="2017-02-07T02:54:44"/>
        <d v="2017-02-12T05:07:40"/>
        <d v="2017-03-13T18:45:38"/>
        <d v="2017-02-16T19:34:01"/>
        <d v="2017-02-21T06:00:23"/>
        <d v="2017-02-25T20:15:19"/>
        <d v="2017-03-07T01:07:25"/>
        <d v="2017-03-09T12:49:54"/>
        <d v="2017-02-13T22:37:10"/>
        <d v="2017-03-06T10:20:42"/>
        <d v="2017-02-28T16:50:08"/>
        <d v="2017-02-21T03:37:47"/>
        <d v="2017-03-08T22:05:12"/>
        <d v="2017-02-24T16:04:34"/>
        <d v="2017-03-06T00:45:14"/>
        <d v="2017-03-01T01:40:11"/>
        <d v="2017-03-10T00:47:28"/>
        <d v="2017-03-01T04:59:20"/>
        <d v="2017-03-11T20:44:05"/>
        <d v="2017-03-01T01:43:10"/>
        <d v="2014-12-15T15:56:45"/>
        <d v="2015-02-27T20:52:30"/>
        <d v="2015-07-01T06:45:37"/>
        <d v="2015-01-16T03:21:13"/>
        <d v="2015-08-28T00:24:06"/>
        <d v="2015-06-23T07:21:12"/>
        <d v="2016-02-26T17:18:15"/>
        <d v="2016-03-21T20:48:26"/>
        <d v="2014-07-20T13:31:54"/>
        <d v="2015-12-02T14:11:28"/>
        <d v="2014-07-31T15:30:34"/>
        <d v="2015-04-30T21:55:53"/>
        <d v="2014-09-04T19:13:32"/>
        <d v="2015-03-31T22:02:41"/>
        <d v="2015-02-28T05:13:05"/>
        <d v="2016-10-29T13:51:39"/>
        <d v="2016-03-30T23:33:58"/>
        <d v="2016-03-30T14:39:09"/>
        <d v="2014-08-17T12:49:51"/>
        <d v="2014-10-09T18:47:51"/>
        <d v="2015-11-10T11:04:23"/>
        <d v="2016-02-24T23:03:49"/>
        <d v="2015-05-04T19:48:35"/>
        <d v="2014-09-29T22:22:42"/>
        <d v="2014-07-24T23:14:09"/>
        <d v="2014-05-28T22:04:24"/>
        <d v="2015-02-08T22:16:17"/>
        <d v="2015-09-20T15:01:14"/>
        <d v="2016-04-10T01:15:06"/>
        <d v="2015-09-24T02:06:23"/>
        <d v="2015-05-27T21:45:52"/>
        <d v="2015-11-16T16:24:41"/>
        <d v="2016-08-31T16:12:54"/>
        <d v="2015-04-07T00:52:36"/>
        <d v="2016-07-07T19:32:25"/>
        <d v="2015-10-08T20:40:33"/>
        <d v="2015-06-19T22:46:32"/>
        <d v="2014-09-01T20:59:02"/>
        <d v="2016-03-05T20:58:52"/>
        <d v="2015-06-15T19:37:02"/>
        <d v="2015-04-25T15:04:31"/>
        <d v="2016-12-05T21:02:50"/>
        <d v="2016-08-03T22:12:55"/>
        <d v="2015-01-21T14:31:17"/>
        <d v="2016-11-15T06:13:58"/>
        <d v="2016-10-24T04:14:27"/>
        <d v="2015-10-14T10:27:10"/>
        <d v="2015-08-02T22:49:03"/>
        <d v="2017-01-22T23:25:21"/>
        <d v="2016-03-24T20:05:04"/>
        <d v="2015-02-16T18:45:23"/>
        <d v="2016-09-13T06:04:42"/>
        <d v="2016-02-19T17:59:28"/>
        <d v="2015-03-03T21:02:33"/>
        <d v="2015-09-04T18:56:01"/>
        <d v="2016-07-19T04:01:09"/>
        <d v="2016-12-28T19:51:23"/>
        <d v="2016-05-14T22:56:32"/>
        <d v="2015-03-04T19:53:49"/>
        <d v="2016-02-04T16:08:33"/>
        <d v="2015-07-23T13:37:40"/>
        <d v="2016-02-09T23:34:05"/>
        <d v="2016-09-22T20:50:40"/>
        <d v="2014-07-04T11:39:39"/>
        <d v="2014-07-13T23:31:52"/>
        <d v="2014-08-03T20:38:08"/>
        <d v="2014-07-03T15:48:04"/>
        <d v="2014-07-28T13:27:24"/>
        <d v="2014-12-13T19:39:19"/>
        <d v="2014-09-08T18:43:14"/>
        <d v="2014-09-22T23:30:40"/>
        <d v="2014-05-06T17:13:56"/>
        <d v="2014-12-04T18:14:58"/>
        <d v="2014-10-17T05:14:52"/>
        <d v="2014-09-08T23:26:00"/>
        <d v="2014-09-22T22:57:51"/>
        <d v="2015-01-20T08:34:13"/>
        <d v="2015-02-09T20:43:15"/>
        <d v="2016-08-02T16:36:20"/>
        <d v="2016-05-02T14:25:10"/>
        <d v="2016-08-14T14:49:05"/>
        <d v="2016-01-18T13:48:09"/>
        <d v="2015-04-20T22:47:58"/>
        <d v="2014-12-29T15:44:00"/>
        <d v="2014-09-14T03:14:15"/>
        <d v="2014-11-14T13:12:57"/>
        <d v="2015-03-04T15:43:57"/>
        <d v="2014-09-30T22:45:42"/>
        <d v="2014-11-12T06:00:03"/>
        <d v="2015-01-05T16:11:18"/>
        <d v="2014-11-29T17:46:05"/>
        <d v="2015-07-03T00:44:42"/>
        <d v="2014-10-27T21:24:00"/>
        <d v="2015-01-06T13:13:42"/>
        <d v="2016-09-14T06:55:41"/>
        <d v="2016-05-24T10:32:46"/>
        <d v="2016-11-14T13:39:49"/>
        <d v="2015-12-05T07:50:33"/>
        <d v="2014-10-21T20:13:28"/>
        <d v="2016-09-09T14:32:50"/>
        <d v="2015-11-12T15:51:08"/>
        <d v="2015-06-03T11:20:30"/>
        <d v="2015-01-13T01:43:02"/>
        <d v="2015-10-04T16:16:44"/>
        <d v="2015-08-30T19:17:38"/>
        <d v="2014-08-25T15:19:09"/>
        <d v="2014-08-28T01:38:33"/>
        <d v="2017-01-06T16:20:30"/>
        <d v="2015-01-24T21:47:19"/>
        <d v="2014-08-08T21:50:26"/>
        <d v="2014-08-24T10:24:30"/>
        <d v="2016-06-02T07:38:56"/>
        <d v="2014-07-08T21:20:12"/>
        <d v="2015-01-28T07:32:16"/>
        <d v="2015-06-16T21:45:37"/>
        <d v="2016-06-26T21:01:43"/>
        <d v="2016-11-30T15:53:27"/>
        <d v="2015-03-03T05:37:30"/>
        <d v="2014-06-29T18:03:16"/>
        <d v="2015-03-01T02:01:30"/>
        <d v="2012-01-17T07:39:27"/>
        <d v="2013-12-25T19:07:42"/>
        <d v="2012-09-23T16:26:16"/>
        <d v="2013-12-17T21:59:27"/>
        <d v="2013-06-17T20:01:43"/>
        <d v="2014-01-17T22:10:17"/>
        <d v="2011-01-11T07:49:21"/>
        <d v="2014-04-06T21:35:30"/>
        <d v="2010-12-03T02:06:11"/>
        <d v="2014-01-24T16:25:07"/>
        <d v="2012-04-26T23:54:23"/>
        <d v="2011-02-01T12:57:07"/>
        <d v="2013-01-28T01:03:23"/>
        <d v="2014-12-14T23:08:15"/>
        <d v="2016-02-29T16:51:11"/>
        <d v="2013-01-30T19:25:29"/>
        <d v="2012-01-17T01:08:55"/>
        <d v="2011-09-01T18:52:37"/>
        <d v="2016-08-31T17:19:42"/>
        <d v="2013-04-17T02:18:30"/>
        <d v="2014-04-15T20:17:25"/>
        <d v="2015-01-26T15:09:41"/>
        <d v="2011-01-20T23:52:34"/>
        <d v="2011-05-02T23:21:54"/>
        <d v="2016-06-01T07:59:58"/>
        <d v="2012-11-14T15:36:17"/>
        <d v="2015-03-30T05:40:32"/>
        <d v="2011-05-27T18:54:48"/>
        <d v="2012-09-16T20:17:39"/>
        <d v="2014-06-09T23:01:40"/>
        <d v="2014-07-06T21:45:38"/>
        <d v="2015-03-17T18:30:52"/>
        <d v="2012-09-24T01:26:57"/>
        <d v="2013-04-23T00:30:37"/>
        <d v="2013-11-21T12:55:40"/>
        <d v="2014-06-26T20:31:12"/>
        <d v="2014-08-12T18:26:53"/>
        <d v="2011-10-16T04:48:41"/>
        <d v="2011-08-22T18:28:49"/>
        <d v="2014-01-15T17:01:24"/>
        <d v="2014-12-26T07:12:21"/>
        <d v="2017-01-19T11:49:34"/>
        <d v="2014-05-12T19:08:05"/>
        <d v="2014-04-03T17:11:40"/>
        <d v="2016-10-01T08:49:07"/>
        <d v="2017-01-06T05:54:57"/>
        <d v="2016-10-05T22:11:52"/>
        <d v="2015-11-19T18:42:05"/>
        <d v="2016-12-04T00:04:09"/>
        <d v="2016-01-01T08:32:15"/>
        <d v="2014-10-10T18:48:21"/>
        <d v="2015-05-30T03:06:42"/>
        <d v="2015-06-08T14:46:50"/>
        <d v="2016-06-07T23:15:33"/>
        <d v="2016-06-06T21:35:08"/>
        <d v="2014-05-16T06:50:05"/>
        <d v="2015-01-30T00:42:05"/>
        <d v="2014-05-13T00:12:35"/>
        <d v="2016-02-12T15:35:29"/>
        <d v="2016-02-29T13:36:20"/>
        <d v="2015-02-07T03:39:49"/>
        <d v="2012-06-06T22:46:52"/>
        <d v="2012-03-08T22:45:08"/>
        <d v="2012-10-22T04:45:35"/>
        <d v="2012-07-08T02:15:10"/>
        <d v="2014-10-12T21:45:38"/>
        <d v="2015-11-14T19:12:12"/>
        <d v="2010-04-30T05:45:32"/>
        <d v="2013-01-24T19:02:26"/>
        <d v="2012-11-14T18:52:08"/>
        <d v="2010-06-05T19:09:14"/>
        <d v="2011-05-07T15:18:01"/>
        <d v="2011-03-29T22:36:25"/>
        <d v="2012-01-11T21:43:03"/>
        <d v="2015-09-19T17:55:22"/>
        <d v="2012-03-12T17:02:45"/>
        <d v="2014-02-09T14:00:06"/>
        <d v="2015-12-27T04:37:53"/>
        <d v="2015-02-22T22:36:06"/>
        <d v="2012-09-07T20:55:31"/>
        <d v="2015-04-21T13:02:09"/>
        <d v="2015-02-01T18:57:27"/>
        <d v="2016-11-27T18:29:51"/>
        <d v="2015-11-17T16:27:01"/>
        <d v="2014-08-07T22:13:14"/>
        <d v="2016-05-23T16:06:23"/>
        <d v="2014-05-07T14:05:25"/>
        <d v="2016-11-28T22:01:40"/>
        <d v="2014-09-22T10:17:59"/>
        <d v="2015-09-16T23:06:57"/>
        <d v="2014-07-09T00:48:54"/>
        <d v="2015-05-04T05:26:00"/>
        <d v="2014-09-07T12:16:18"/>
        <d v="2014-10-16T04:11:13"/>
        <d v="2014-08-12T01:10:22"/>
        <d v="2016-10-12T17:12:55"/>
        <d v="2017-01-10T06:28:53"/>
        <d v="2014-07-07T18:57:31"/>
        <d v="2015-04-18T21:00:49"/>
        <d v="2015-09-22T21:01:01"/>
        <d v="2012-06-13T05:19:03"/>
        <d v="2013-11-11T06:08:27"/>
        <d v="2011-08-16T20:22:12"/>
        <d v="2013-12-17T18:15:55"/>
        <d v="2013-09-17T21:38:08"/>
        <d v="2010-10-04T22:54:16"/>
        <d v="2012-02-20T20:40:39"/>
        <d v="2013-04-06T15:33:14"/>
        <d v="2011-05-23T00:31:06"/>
        <d v="2013-05-07T13:24:42"/>
        <d v="2012-05-07T21:25:09"/>
        <d v="2012-01-02T19:26:13"/>
        <d v="2014-08-27T03:08:27"/>
        <d v="2011-11-17T20:48:41"/>
        <d v="2014-05-13T22:22:51"/>
        <d v="2011-11-04T21:21:10"/>
        <d v="2012-05-29T02:51:21"/>
        <d v="2013-05-31T06:13:51"/>
        <d v="2013-02-07T23:38:28"/>
        <d v="2011-05-06T12:10:33"/>
        <d v="2014-04-14T06:58:51"/>
        <d v="2011-04-04T19:52:20"/>
        <d v="2016-06-26T06:28:36"/>
        <d v="2014-03-31T14:01:30"/>
        <d v="2015-06-01T06:02:38"/>
        <d v="2014-02-18T03:36:01"/>
        <d v="2009-10-15T22:02:00"/>
        <d v="2016-04-12T14:30:09"/>
        <d v="2014-06-09T10:09:11"/>
        <d v="2011-03-21T04:21:13"/>
        <d v="2016-10-07T10:05:37"/>
        <d v="2013-09-08T14:33:35"/>
        <d v="2012-02-01T04:47:45"/>
        <d v="2016-01-24T13:56:16"/>
        <d v="2012-04-20T06:31:21"/>
        <d v="2015-03-03T22:10:05"/>
        <d v="2012-09-26T02:21:53"/>
        <d v="2013-02-20T23:42:41"/>
        <d v="2014-08-19T20:17:40"/>
        <d v="2014-11-20T08:42:21"/>
        <d v="2012-08-26T04:40:17"/>
        <d v="2014-04-12T18:43:56"/>
        <d v="2014-08-11T10:18:54"/>
        <d v="2016-03-22T06:32:52"/>
        <d v="2011-12-20T02:08:30"/>
        <d v="2014-07-14T12:58:18"/>
        <d v="2014-03-31T15:55:29"/>
        <d v="2016-11-01T14:05:15"/>
        <d v="2016-07-05T19:01:08"/>
        <d v="2013-02-18T04:38:21"/>
        <d v="2013-10-13T12:01:01"/>
        <d v="2012-10-18T00:17:24"/>
        <d v="2016-06-27T17:21:04"/>
        <d v="2013-06-19T08:01:09"/>
        <d v="2013-02-07T18:07:31"/>
        <d v="2013-06-12T21:35:25"/>
        <d v="2015-11-02T05:12:20"/>
        <d v="2012-05-09T05:24:52"/>
        <d v="2015-10-12T11:02:26"/>
        <d v="2016-02-22T13:01:02"/>
        <d v="2014-06-08T17:24:25"/>
        <d v="2016-11-03T14:04:47"/>
        <d v="2016-08-10T00:16:58"/>
        <d v="2014-09-30T18:58:01"/>
        <d v="2016-07-03T16:46:11"/>
        <d v="2016-02-12T10:24:43"/>
        <d v="2015-01-29T15:21:16"/>
        <d v="2015-07-20T18:19:02"/>
        <d v="2016-11-10T16:20:08"/>
        <d v="2016-01-28T04:42:12"/>
        <d v="2015-06-11T21:26:26"/>
        <d v="2015-01-18T03:26:31"/>
        <d v="2015-11-20T14:07:17"/>
        <d v="2016-10-07T00:09:02"/>
        <d v="2015-06-25T21:38:56"/>
        <d v="2014-06-09T19:40:11"/>
        <d v="2014-07-26T22:20:12"/>
        <d v="2014-06-16T02:50:38"/>
        <d v="2014-10-13T11:35:08"/>
        <d v="2015-12-06T22:50:13"/>
        <d v="2015-05-11T05:01:56"/>
        <d v="2016-12-23T17:05:43"/>
        <d v="2010-06-17T03:00:52"/>
        <d v="2014-06-09T14:31:03"/>
        <d v="2013-09-17T19:30:18"/>
        <d v="2014-10-28T12:00:45"/>
        <d v="2010-06-17T20:06:26"/>
        <d v="2011-08-05T14:30:22"/>
        <d v="2016-10-17T07:45:43"/>
        <d v="2016-07-18T23:54:51"/>
        <d v="2015-12-08T08:36:13"/>
        <d v="2015-01-05T19:44:01"/>
        <d v="2016-05-08T23:03:34"/>
        <d v="2013-02-18T05:08:59"/>
        <d v="2011-08-09T21:02:43"/>
        <d v="2013-02-06T21:08:19"/>
        <d v="2012-02-21T01:22:35"/>
        <d v="2015-07-13T08:46:49"/>
        <d v="2016-08-22T17:00:21"/>
        <d v="2014-04-07T02:20:24"/>
        <d v="2014-08-09T01:41:37"/>
        <d v="2016-05-11T13:39:32"/>
        <d v="2015-05-11T10:05:53"/>
        <d v="2012-07-08T23:12:24"/>
        <d v="2015-05-11T04:25:46"/>
        <d v="2014-03-05T17:39:45"/>
        <d v="2015-02-12T19:31:59"/>
        <d v="2010-02-05T22:03:26"/>
        <d v="2014-07-27T00:31:21"/>
        <d v="2012-10-29T23:54:56"/>
        <d v="2014-12-01T07:54:13"/>
        <d v="2016-11-14T13:34:34"/>
        <d v="2014-03-26T01:58:38"/>
        <d v="2015-03-12T03:07:13"/>
        <d v="2015-11-02T15:00:07"/>
        <d v="2014-04-08T20:45:19"/>
        <d v="2013-10-30T05:02:33"/>
        <d v="2013-05-29T06:30:21"/>
        <d v="2016-10-31T10:32:05"/>
        <d v="2013-10-30T22:15:03"/>
        <d v="2016-10-10T12:37:07"/>
        <d v="2015-11-22T16:59:34"/>
        <d v="2016-10-17T04:14:37"/>
        <d v="2015-05-13T16:25:14"/>
        <d v="2012-06-08T02:07:27"/>
        <d v="2013-04-22T04:07:24"/>
        <d v="2015-03-17T21:41:10"/>
        <d v="2013-04-22T15:38:11"/>
        <d v="2013-10-27T12:39:23"/>
        <d v="2015-04-20T01:42:58"/>
        <d v="2013-11-25T00:32:17"/>
        <d v="2016-01-05T02:00:53"/>
        <d v="2015-10-25T14:49:11"/>
        <d v="2014-04-01T12:30:10"/>
        <d v="2014-11-02T16:10:43"/>
        <d v="2013-03-17T18:15:42"/>
        <d v="2016-01-26T11:52:12"/>
        <d v="2015-01-21T08:53:50"/>
        <d v="2015-12-22T14:27:34"/>
        <d v="2014-05-23T15:25:50"/>
        <d v="2016-11-30T18:20:54"/>
        <d v="2016-02-22T09:11:38"/>
        <d v="2016-04-11T17:35:01"/>
        <d v="2013-04-24T08:45:23"/>
        <d v="2013-11-24T08:00:29"/>
        <d v="2014-07-23T18:31:23"/>
        <d v="2015-04-20T20:29:36"/>
        <d v="2016-09-19T20:11:55"/>
        <d v="2015-12-01T23:19:51"/>
        <d v="2016-05-28T15:45:23"/>
        <d v="2016-08-17T06:41:24"/>
        <d v="2016-04-06T13:57:12"/>
        <d v="2015-03-23T16:01:58"/>
        <d v="2016-04-05T19:49:42"/>
        <d v="2013-06-24T16:21:28"/>
        <d v="2014-06-12T21:08:09"/>
        <d v="2015-04-08T01:01:16"/>
        <d v="2016-11-17T18:30:57"/>
        <d v="2015-05-25T17:03:13"/>
        <d v="2015-10-11T22:58:20"/>
        <d v="2012-04-04T03:45:55"/>
        <d v="2011-09-24T02:53:16"/>
        <d v="2012-05-04T17:19:55"/>
        <d v="2014-04-01T19:59:42"/>
        <d v="2012-06-14T20:03:07"/>
        <d v="2011-11-12T16:05:32"/>
        <d v="2011-08-08T04:54:18"/>
        <d v="2010-08-04T17:09:12"/>
        <d v="2013-06-27T01:49:54"/>
        <d v="2013-01-24T09:09:15"/>
        <d v="2011-01-11T07:44:38"/>
        <d v="2011-08-07T16:58:52"/>
        <d v="2012-10-22T20:30:32"/>
        <d v="2012-01-30T00:28:50"/>
        <d v="2011-08-02T17:36:13"/>
        <d v="2012-10-09T18:12:15"/>
        <d v="2011-10-01T14:02:15"/>
        <d v="2012-02-06T02:43:55"/>
        <d v="2015-06-17T17:54:44"/>
        <d v="2012-06-13T20:02:21"/>
        <d v="2011-12-14T03:35:14"/>
        <d v="2011-04-04T20:50:48"/>
        <d v="2012-10-09T18:07:07"/>
        <d v="2013-04-29T01:47:14"/>
        <d v="2014-11-07T18:55:53"/>
        <d v="2012-12-26T05:09:34"/>
        <d v="2014-10-21T17:03:13"/>
        <d v="2012-08-13T04:13:00"/>
        <d v="2015-06-04T17:00:17"/>
        <d v="2014-04-29T16:06:09"/>
        <d v="2011-06-08T04:43:45"/>
        <d v="2013-03-31T22:16:33"/>
        <d v="2014-08-18T20:46:16"/>
        <d v="2010-10-06T19:34:30"/>
        <d v="2011-01-20T01:56:41"/>
        <d v="2012-08-14T18:40:03"/>
        <d v="2015-10-12T01:25:49"/>
        <d v="2011-06-23T20:08:56"/>
        <d v="2012-07-16T03:07:25"/>
        <d v="2013-11-12T23:08:56"/>
        <d v="2016-12-11T17:49:08"/>
        <d v="2016-12-07T07:12:49"/>
        <d v="2010-01-19T10:11:47"/>
        <d v="2010-10-12T00:40:35"/>
        <d v="2015-07-05T00:33:53"/>
        <d v="2014-11-07T23:21:27"/>
        <d v="2015-02-09T12:07:43"/>
        <d v="2014-07-22T18:32:49"/>
        <d v="2016-02-08T00:35:00"/>
        <d v="2014-07-11T02:04:23"/>
        <d v="2015-06-11T04:58:11"/>
        <d v="2014-01-03T11:41:32"/>
        <d v="2011-03-16T02:19:59"/>
        <d v="2013-03-27T21:16:31"/>
        <d v="2012-09-03T23:07:13"/>
        <d v="2013-09-18T12:13:06"/>
        <d v="2014-11-04T18:30:29"/>
        <d v="2013-10-09T00:18:59"/>
        <d v="2016-10-03T18:00:08"/>
        <d v="2012-12-11T20:00:24"/>
        <d v="2014-10-14T05:39:19"/>
        <d v="2015-12-01T16:50:10"/>
        <d v="2010-06-02T21:16:52"/>
        <d v="2013-08-12T13:07:20"/>
        <d v="2013-10-27T05:41:54"/>
        <d v="2016-01-27T16:18:30"/>
        <d v="2014-10-14T07:05:48"/>
        <d v="2015-03-02T17:36:22"/>
        <d v="2010-06-25T00:35:56"/>
        <d v="2016-06-12T06:49:59"/>
        <d v="2016-05-29T20:20:14"/>
        <d v="2014-02-12T19:58:29"/>
        <d v="2014-11-30T21:51:58"/>
        <d v="2014-01-07T15:10:27"/>
        <d v="2016-02-29T17:56:25"/>
        <d v="2013-08-01T20:30:06"/>
        <d v="2016-11-19T23:33:03"/>
        <d v="2012-12-20T20:29:34"/>
        <d v="2011-06-15T17:32:54"/>
        <d v="2012-04-18T17:05:05"/>
        <d v="2015-08-23T20:27:39"/>
        <d v="2014-06-22T18:23:11"/>
        <d v="2015-04-16T21:35:20"/>
        <d v="2016-05-24T17:13:34"/>
        <d v="2016-03-08T16:00:35"/>
        <d v="2014-10-20T20:06:58"/>
        <d v="2012-08-31T01:35:37"/>
        <d v="2017-01-09T14:24:21"/>
        <d v="2017-02-26T16:49:11"/>
        <d v="2015-07-12T18:00:22"/>
        <d v="2015-05-16T22:58:15"/>
        <d v="2015-03-18T13:55:20"/>
        <d v="2013-08-08T16:37:23"/>
        <d v="2016-04-04T13:01:47"/>
        <d v="2016-07-13T00:13:06"/>
        <d v="2015-04-01T15:11:49"/>
        <d v="2016-05-11T06:01:07"/>
        <d v="2016-12-18T15:16:37"/>
        <d v="2015-03-11T04:06:32"/>
        <d v="2015-10-01T16:04:28"/>
        <d v="2017-02-06T00:07:33"/>
        <d v="2014-08-27T21:37:05"/>
        <d v="2017-01-09T08:46:17"/>
        <d v="2016-01-10T16:34:01"/>
        <d v="2013-02-13T08:23:59"/>
        <d v="2016-07-31T14:45:43"/>
        <d v="2015-03-04T05:01:06"/>
        <d v="2016-09-19T14:04:01"/>
        <d v="2016-04-06T18:55:00"/>
        <d v="2016-02-16T15:00:04"/>
        <d v="2017-02-01T20:00:27"/>
        <d v="2016-11-16T20:25:44"/>
        <d v="2016-10-20T09:44:32"/>
        <d v="2016-02-24T18:11:30"/>
        <d v="2015-07-11T18:31:40"/>
        <d v="2016-10-31T11:41:42"/>
        <d v="2015-01-28T14:00:59"/>
        <d v="2015-10-14T12:20:00"/>
        <d v="2015-09-14T09:59:58"/>
        <d v="2015-06-07T15:01:08"/>
        <d v="2013-01-01T20:19:25"/>
        <d v="2012-10-01T20:22:48"/>
        <d v="2015-08-24T20:38:02"/>
        <d v="2013-02-06T07:28:39"/>
        <d v="2012-05-01T19:43:09"/>
        <d v="2012-03-28T06:10:24"/>
        <d v="2013-10-16T04:39:33"/>
        <d v="2012-02-06T21:10:26"/>
        <d v="2014-04-02T11:30:44"/>
        <d v="2012-02-16T01:35:10"/>
        <d v="2014-03-17T18:50:25"/>
        <d v="2013-09-30T17:56:17"/>
        <d v="2015-04-14T19:49:39"/>
        <d v="2014-01-06T19:00:48"/>
        <d v="2012-02-18T17:12:52"/>
        <d v="2015-07-08T18:02:25"/>
        <d v="2015-10-21T18:38:33"/>
        <d v="2012-08-05T19:29:43"/>
        <d v="2015-07-19T17:15:12"/>
        <d v="2013-06-26T01:27:16"/>
        <d v="2016-03-22T16:00:09"/>
        <d v="2011-12-28T18:54:07"/>
        <d v="2015-05-27T15:22:48"/>
        <d v="2016-09-30T16:01:15"/>
        <d v="2014-08-21T19:00:15"/>
        <d v="2016-01-11T19:10:22"/>
        <d v="2013-10-13T19:22:35"/>
        <d v="2015-07-16T06:40:36"/>
        <d v="2013-07-28T15:56:31"/>
        <d v="2014-03-25T21:08:47"/>
        <d v="2013-05-28T21:51:41"/>
        <d v="2014-06-15T19:03:28"/>
        <d v="2015-11-22T09:05:39"/>
        <d v="2016-12-05T19:47:27"/>
        <d v="2015-02-26T00:31:51"/>
        <d v="2016-01-01T14:48:43"/>
        <d v="2014-10-02T00:04:43"/>
        <d v="2017-02-07T14:55:16"/>
        <d v="2013-10-24T23:00:14"/>
        <d v="2016-03-22T19:49:04"/>
        <d v="2017-01-30T19:51:40"/>
        <d v="2013-10-21T13:48:53"/>
        <d v="2017-03-05T18:01:30"/>
        <d v="2016-10-03T19:39:06"/>
        <d v="2014-01-20T17:00:17"/>
        <d v="2015-08-04T19:00:10"/>
        <d v="2015-07-14T15:59:25"/>
        <d v="2016-11-13T21:01:18"/>
        <d v="2013-03-02T16:52:45"/>
        <d v="2016-11-02T00:07:53"/>
        <d v="2014-07-25T08:17:57"/>
        <d v="2016-07-21T07:52:18"/>
        <d v="2015-10-18T15:09:07"/>
        <d v="2017-01-16T15:32:48"/>
        <d v="2016-04-06T22:50:51"/>
        <d v="2016-11-07T10:50:46"/>
        <d v="2016-05-14T22:28:49"/>
        <d v="2015-05-11T18:01:27"/>
        <d v="2016-11-27T19:18:56"/>
        <d v="2014-02-24T00:24:10"/>
        <d v="2017-01-23T17:23:40"/>
        <d v="2014-10-13T14:02:38"/>
        <d v="2015-01-09T19:58:33"/>
        <d v="2016-05-05T13:58:34"/>
        <d v="2016-11-14T20:28:27"/>
        <d v="2016-04-08T20:59:52"/>
        <d v="2014-11-24T19:54:57"/>
        <d v="2017-02-09T01:58:35"/>
        <d v="2017-02-09T16:54:23"/>
        <d v="2016-12-20T20:51:53"/>
        <d v="2016-11-09T00:00:04"/>
        <d v="2015-11-06T16:47:16"/>
        <d v="2017-02-14T13:10:42"/>
        <d v="2014-01-23T12:00:57"/>
        <d v="2014-11-21T14:47:59"/>
        <d v="2013-12-05T15:38:09"/>
        <d v="2012-01-27T16:17:03"/>
        <d v="2015-11-29T17:01:07"/>
        <d v="2015-01-15T19:21:39"/>
        <d v="2015-08-17T14:59:51"/>
        <d v="2011-05-23T06:51:37"/>
        <d v="2015-11-14T04:11:26"/>
        <d v="2012-03-09T03:00:04"/>
        <d v="2011-02-10T19:07:25"/>
        <d v="2012-05-29T04:27:23"/>
        <d v="2013-08-07T23:07:34"/>
        <d v="2014-06-01T16:01:00"/>
        <d v="2012-06-06T19:51:29"/>
        <d v="2013-10-23T23:57:40"/>
        <d v="2009-09-13T06:05:30"/>
        <d v="2012-03-18T23:26:58"/>
        <d v="2012-03-18T16:44:36"/>
        <d v="2012-08-29T16:59:59"/>
        <d v="2012-12-20T17:21:20"/>
        <d v="2012-12-26T22:54:16"/>
        <d v="2012-01-18T17:33:46"/>
        <d v="2012-02-08T01:00:49"/>
        <d v="2014-02-23T20:10:33"/>
        <d v="2011-01-21T00:46:49"/>
        <d v="2012-06-13T17:26:56"/>
        <d v="2013-05-21T03:31:36"/>
        <d v="2013-11-26T20:50:34"/>
        <d v="2011-11-02T02:39:56"/>
        <d v="2010-11-19T19:34:51"/>
        <d v="2014-07-13T16:41:12"/>
        <d v="2012-02-08T04:02:09"/>
        <d v="2012-04-04T19:15:33"/>
        <d v="2014-07-30T23:06:36"/>
        <d v="2013-02-01T23:42:17"/>
        <d v="2013-02-18T19:03:35"/>
        <d v="2014-04-06T00:06:29"/>
        <d v="2014-03-17T15:11:18"/>
        <d v="2012-04-02T23:00:26"/>
        <d v="2012-05-07T13:14:17"/>
        <d v="2012-04-04T17:25:43"/>
        <d v="2009-09-22T17:24:10"/>
        <d v="2010-01-13T13:00:49"/>
        <d v="2009-08-24T15:26:54"/>
        <d v="2013-11-14T01:58:05"/>
        <d v="2014-02-25T19:36:40"/>
        <d v="2017-03-04T06:15:01"/>
        <d v="2017-03-09T21:29:29"/>
        <d v="2017-03-12T18:07:27"/>
        <d v="2017-02-23T21:14:45"/>
        <d v="2017-02-27T00:32:11"/>
        <d v="2017-03-09T00:49:08"/>
        <d v="2014-07-21T22:00:40"/>
        <d v="2015-05-14T18:45:37"/>
        <d v="2014-06-16T14:59:06"/>
        <d v="2015-11-23T21:35:43"/>
        <d v="2014-07-18T00:08:10"/>
        <d v="2015-01-06T15:04:31"/>
        <d v="2014-05-07T15:36:30"/>
        <d v="2014-10-05T16:04:58"/>
        <d v="2014-05-11T13:44:03"/>
        <d v="2014-01-26T22:11:35"/>
        <d v="2014-05-26T15:22:23"/>
        <d v="2014-05-29T21:31:24"/>
        <d v="2016-11-17T19:11:49"/>
        <d v="2016-09-29T15:25:38"/>
        <d v="2015-06-11T19:31:44"/>
        <d v="2014-09-14T16:51:10"/>
        <d v="2015-11-18T19:48:25"/>
        <d v="2016-05-24T17:27:49"/>
        <d v="2015-02-24T00:02:36"/>
        <d v="2016-09-01T19:10:31"/>
        <d v="2016-07-25T14:34:36"/>
        <d v="2015-12-21T22:22:18"/>
        <d v="2015-07-12T18:37:08"/>
        <d v="2016-12-03T20:12:50"/>
        <d v="2015-03-30T02:25:39"/>
        <d v="2015-04-06T15:12:32"/>
        <d v="2015-04-08T16:13:42"/>
        <d v="2014-11-10T17:21:00"/>
        <d v="2015-04-01T22:02:16"/>
        <d v="2015-05-05T18:48:24"/>
        <d v="2015-09-16T14:52:58"/>
        <d v="2014-12-04T22:20:36"/>
        <d v="2015-06-03T15:35:24"/>
        <d v="2016-01-07T16:58:00"/>
        <d v="2016-04-05T20:36:48"/>
        <d v="2014-11-10T16:31:10"/>
        <d v="2015-11-13T00:16:40"/>
        <d v="2015-08-31T22:25:56"/>
        <d v="2015-12-07T17:40:25"/>
        <d v="2015-09-20T12:45:33"/>
        <d v="2016-02-24T23:16:56"/>
        <d v="2015-02-27T17:19:25"/>
        <d v="2016-01-10T19:30:11"/>
        <d v="2014-11-17T04:32:21"/>
        <d v="2015-05-25T18:39:56"/>
        <d v="2015-03-24T01:39:31"/>
        <d v="2015-07-29T15:53:44"/>
        <d v="2015-01-12T20:14:20"/>
        <d v="2016-08-09T20:03:57"/>
        <d v="2015-11-09T22:12:46"/>
        <d v="2016-10-25T20:53:03"/>
        <d v="2015-07-27T00:18:50"/>
        <d v="2015-08-20T00:23:36"/>
        <d v="2015-08-31T19:02:22"/>
        <d v="2015-03-10T22:27:28"/>
        <d v="2015-07-09T04:30:03"/>
        <d v="2015-01-22T01:21:47"/>
        <d v="2014-10-14T01:37:23"/>
        <d v="2015-07-05T16:50:32"/>
        <d v="2014-11-10T20:07:04"/>
        <d v="2016-06-06T15:02:20"/>
        <d v="2014-12-15T20:29:19"/>
        <d v="2015-06-23T15:40:52"/>
        <d v="2014-11-24T06:17:44"/>
        <d v="2015-02-28T19:04:04"/>
        <d v="2015-09-28T02:53:43"/>
        <d v="2015-07-08T15:33:37"/>
        <d v="2015-01-26T08:41:33"/>
        <d v="2016-12-12T02:54:47"/>
        <d v="2015-09-14T20:22:38"/>
        <d v="2014-12-02T21:14:16"/>
        <d v="2015-06-01T21:59:44"/>
        <d v="2014-11-12T20:28:26"/>
        <d v="2016-03-14T06:26:04"/>
        <d v="2016-01-04T19:44:56"/>
        <d v="2015-04-12T16:18:51"/>
        <d v="2016-01-29T21:10:58"/>
        <d v="2015-12-03T00:56:47"/>
        <d v="2016-08-12T14:02:55"/>
        <d v="2014-12-09T02:39:50"/>
        <d v="2015-03-18T13:48:48"/>
        <d v="2014-10-06T03:22:37"/>
        <d v="2015-07-18T21:01:15"/>
        <d v="2015-08-07T09:47:55"/>
        <d v="2015-07-25T17:34:42"/>
        <d v="2016-10-11T17:41:13"/>
        <d v="2014-04-30T02:38:02"/>
        <d v="2015-07-12T16:41:00"/>
        <d v="2016-06-14T20:42:26"/>
        <d v="2015-01-14T17:42:23"/>
        <d v="2014-07-10T21:13:07"/>
        <d v="2015-01-22T20:34:04"/>
        <d v="2014-12-19T17:43:09"/>
        <d v="2014-09-10T00:41:35"/>
        <d v="2015-01-21T16:29:56"/>
        <d v="2015-02-08T17:23:56"/>
        <d v="2014-11-30T16:54:50"/>
        <d v="2014-09-26T21:25:08"/>
        <d v="2016-05-11T21:55:49"/>
        <d v="2015-06-08T04:04:52"/>
        <d v="2016-02-11T07:38:53"/>
        <d v="2015-02-09T18:49:11"/>
        <d v="2016-12-29T21:06:06"/>
        <d v="2016-01-12T03:08:24"/>
        <d v="2016-04-28T02:23:33"/>
        <d v="2015-02-05T05:14:57"/>
        <d v="2016-01-27T21:35:43"/>
        <d v="2015-06-24T04:27:54"/>
        <d v="2015-09-04T06:39:46"/>
        <d v="2015-11-29T14:46:10"/>
        <d v="2015-01-26T23:09:48"/>
        <d v="2015-10-07T21:57:42"/>
        <d v="2015-09-17T19:38:49"/>
        <d v="2016-01-13T21:35:13"/>
        <d v="2015-07-01T03:00:54"/>
        <d v="2015-02-16T16:00:28"/>
        <d v="2014-07-15T15:00:22"/>
        <d v="2016-04-24T18:06:31"/>
        <d v="2015-08-26T04:33:41"/>
        <d v="2016-10-26T14:27:51"/>
        <d v="2016-10-10T11:16:33"/>
        <d v="2016-08-24T07:35:13"/>
        <d v="2014-10-30T03:25:15"/>
        <d v="2014-09-19T01:44:16"/>
        <d v="2017-02-12T21:48:10"/>
        <d v="2015-11-29T20:15:00"/>
        <d v="2017-01-02T16:36:49"/>
        <d v="2017-02-03T04:50:08"/>
        <d v="2016-03-22T18:45:50"/>
        <d v="2017-01-25T23:03:59"/>
        <d v="2016-02-22T14:27:36"/>
        <d v="2016-05-04T20:55:18"/>
        <d v="2016-02-06T15:18:05"/>
        <d v="2016-11-29T04:29:27"/>
        <d v="2011-08-28T00:18:17"/>
        <d v="2012-06-28T04:28:16"/>
        <d v="2013-03-07T02:40:25"/>
        <d v="2015-08-31T21:36:37"/>
        <d v="2012-08-23T17:15:48"/>
        <d v="2013-04-08T02:27:33"/>
        <d v="2012-04-25T20:58:51"/>
        <d v="2012-09-21T03:42:01"/>
        <d v="2011-01-13T10:18:49"/>
        <d v="2012-04-23T01:47:35"/>
        <d v="2011-12-15T23:49:52"/>
        <d v="2010-06-24T02:46:20"/>
        <d v="2012-10-10T17:57:49"/>
        <d v="2010-08-26T00:16:16"/>
        <d v="2010-05-11T06:54:15"/>
        <d v="2014-09-30T07:52:50"/>
        <d v="2012-06-27T16:35:45"/>
        <d v="2012-12-13T22:48:33"/>
        <d v="2012-07-16T17:26:34"/>
        <d v="2015-08-10T22:28:04"/>
        <d v="2012-03-30T15:30:08"/>
        <d v="2011-06-16T18:46:23"/>
        <d v="2012-03-01T18:00:03"/>
        <d v="2011-08-15T22:00:03"/>
        <d v="2011-09-06T23:57:59"/>
        <d v="2012-03-22T16:59:36"/>
        <d v="2012-04-26T01:59:57"/>
        <d v="2011-10-16T15:11:48"/>
        <d v="2013-04-08T16:33:59"/>
        <d v="2012-04-23T05:27:56"/>
        <d v="2010-12-29T20:08:34"/>
        <d v="2012-04-24T23:39:48"/>
        <d v="2013-03-14T04:02:20"/>
        <d v="2012-04-22T15:29:04"/>
        <d v="2012-05-06T22:42:55"/>
        <d v="2013-02-21T23:54:52"/>
        <d v="2011-07-05T21:05:38"/>
        <d v="2015-01-12T23:13:07"/>
        <d v="2012-11-12T15:33:57"/>
        <d v="2012-05-23T18:32:55"/>
        <d v="2015-08-27T18:38:24"/>
        <d v="2014-08-06T19:48:38"/>
        <d v="2016-05-07T21:35:08"/>
        <d v="2014-10-15T00:22:14"/>
        <d v="2015-02-11T01:20:16"/>
        <d v="2015-09-10T07:07:49"/>
        <d v="2015-04-10T01:45:04"/>
        <d v="2014-07-14T22:50:34"/>
        <d v="2015-02-22T19:25:49"/>
        <d v="2015-03-14T23:56:12"/>
        <d v="2016-01-01T10:43:33"/>
        <d v="2014-11-27T21:02:41"/>
        <d v="2016-12-27T00:09:49"/>
        <d v="2014-08-02T09:21:17"/>
        <d v="2015-01-22T20:09:13"/>
        <d v="2014-10-29T15:40:52"/>
        <d v="2015-02-16T19:15:30"/>
        <d v="2014-10-13T16:20:28"/>
        <d v="2014-06-18T03:43:24"/>
        <d v="2016-08-29T14:24:45"/>
        <d v="2015-09-21T23:13:41"/>
        <d v="2016-03-30T13:46:00"/>
        <d v="2014-10-17T23:24:52"/>
        <d v="2014-11-17T19:22:37"/>
        <d v="2012-05-28T20:16:11"/>
        <d v="2014-11-09T02:11:14"/>
        <d v="2013-09-28T18:01:31"/>
        <d v="2015-07-31T20:01:43"/>
        <d v="2012-02-08T01:56:15"/>
        <d v="2015-03-17T20:45:05"/>
        <d v="2015-07-22T16:19:14"/>
        <d v="2012-07-16T20:22:46"/>
        <d v="2013-01-29T18:01:51"/>
        <d v="2009-11-09T16:48:32"/>
        <d v="2014-10-30T18:59:05"/>
        <d v="2013-07-08T02:32:46"/>
        <d v="2011-06-01T15:34:15"/>
        <d v="2013-01-23T12:14:21"/>
        <d v="2014-12-03T21:39:12"/>
        <d v="2011-08-29T16:12:01"/>
        <d v="2013-07-27T10:46:58"/>
        <d v="2013-08-22T10:14:17"/>
        <d v="2010-12-01T02:34:58"/>
        <d v="2012-06-07T12:29:29"/>
        <d v="2015-01-22T03:18:58"/>
        <d v="2013-09-06T20:36:19"/>
        <d v="2012-03-04T18:33:23"/>
        <d v="2016-09-04T15:00:37"/>
        <d v="2013-04-25T18:11:10"/>
        <d v="2015-08-11T15:13:26"/>
        <d v="2012-02-21T06:03:05"/>
        <d v="2017-02-02T19:26:21"/>
        <d v="2012-07-22T04:46:47"/>
        <d v="2015-04-30T01:52:43"/>
        <d v="2012-04-26T15:43:13"/>
        <d v="2012-11-08T23:47:37"/>
        <d v="2014-04-14T17:53:06"/>
        <d v="2015-03-29T20:38:26"/>
        <d v="2011-10-12T20:58:04"/>
        <d v="2015-02-03T22:49:34"/>
        <d v="2015-09-12T12:41:29"/>
        <d v="2016-08-11T12:35:39"/>
        <d v="2015-05-30T03:20:51"/>
        <d v="2014-07-01T00:58:19"/>
        <d v="2016-03-10T15:36:29"/>
        <d v="2014-07-21T23:32:28"/>
        <d v="2015-03-23T21:05:38"/>
        <d v="2016-08-01T15:59:54"/>
        <d v="2015-08-17T02:31:52"/>
        <d v="2017-01-08T21:40:35"/>
        <d v="2016-03-19T08:12:01"/>
        <d v="2015-03-13T02:51:57"/>
        <d v="2014-07-08T14:12:29"/>
        <d v="2016-04-26T19:49:05"/>
        <d v="2014-12-12T02:36:34"/>
        <d v="2015-02-24T00:14:07"/>
        <d v="2014-07-09T19:41:37"/>
        <d v="2015-08-21T00:32:59"/>
        <d v="2014-07-16T19:55:03"/>
        <d v="2015-04-15T07:50:03"/>
        <d v="2015-10-16T15:04:58"/>
        <d v="2016-09-28T23:43:54"/>
        <d v="2015-01-14T18:28:00"/>
        <d v="2015-05-15T04:09:29"/>
        <d v="2014-06-04T23:07:12"/>
        <d v="2015-11-24T07:55:36"/>
        <d v="2015-11-29T16:12:33"/>
        <d v="2015-02-06T16:13:46"/>
        <d v="2016-02-21T12:52:07"/>
        <d v="2016-01-18T14:08:17"/>
        <d v="2016-01-12T21:45:24"/>
        <d v="2014-09-04T19:13:41"/>
        <d v="2015-03-25T20:17:06"/>
        <d v="2014-07-07T23:13:48"/>
        <d v="2017-01-24T05:51:40"/>
        <d v="2014-07-07T15:56:49"/>
        <d v="2016-05-19T08:11:57"/>
        <d v="2015-08-23T20:10:01"/>
        <d v="2014-06-18T18:05:47"/>
        <d v="2016-01-24T21:36:40"/>
        <d v="2012-08-28T21:39:09"/>
        <d v="2014-10-02T17:56:08"/>
        <d v="2013-12-08T21:54:14"/>
        <d v="2012-03-29T01:13:43"/>
        <d v="2016-05-17T12:59:50"/>
        <d v="2014-03-27T17:06:22"/>
        <d v="2015-06-28T20:59:32"/>
        <d v="2017-01-31T19:14:28"/>
        <d v="2012-06-14T05:42:31"/>
        <d v="2016-07-12T21:08:45"/>
        <d v="2016-11-29T08:03:34"/>
        <d v="2014-12-08T03:26:10"/>
        <d v="2012-08-21T19:38:14"/>
        <d v="2014-03-31T17:00:12"/>
        <d v="2016-03-23T11:56:04"/>
        <d v="2015-07-25T23:52:09"/>
        <d v="2014-09-19T20:59:11"/>
        <d v="2015-10-01T19:01:01"/>
        <d v="2015-09-25T21:13:24"/>
        <d v="2015-09-03T04:00:42"/>
        <d v="2015-04-20T17:56:28"/>
        <d v="2016-11-14T17:50:16"/>
        <d v="2016-11-17T06:09:26"/>
        <d v="2012-08-22T10:07:02"/>
        <d v="2016-10-14T19:26:48"/>
        <d v="2015-05-03T15:04:29"/>
        <d v="2015-10-26T19:54:21"/>
        <d v="2014-11-09T23:11:07"/>
        <d v="2015-04-13T12:55:22"/>
        <d v="2016-06-02T02:31:52"/>
        <d v="2015-08-01T04:03:47"/>
        <d v="2016-05-03T01:28:59"/>
        <d v="2014-01-27T19:45:32"/>
        <d v="2016-08-29T15:45:21"/>
        <d v="2015-02-01T22:49:21"/>
        <d v="2016-09-22T14:45:14"/>
        <d v="2016-09-25T13:11:15"/>
        <d v="2014-12-15T21:54:55"/>
        <d v="2015-01-19T20:45:48"/>
        <d v="2015-04-08T03:51:14"/>
        <d v="2014-08-28T19:51:03"/>
        <d v="2016-06-14T05:55:08"/>
        <d v="2016-11-14T13:58:35"/>
        <d v="2017-02-07T19:00:35"/>
        <d v="2014-10-08T20:13:23"/>
        <d v="2015-08-09T07:31:09"/>
        <d v="2015-07-14T06:16:59"/>
        <d v="2016-02-07T17:09:20"/>
        <d v="2015-12-02T23:55:41"/>
        <d v="2016-11-20T14:59:03"/>
        <d v="2015-11-18T19:20:09"/>
        <d v="2014-11-09T03:48:45"/>
        <d v="2014-05-11T15:38:47"/>
        <d v="2015-02-19T14:25:26"/>
        <d v="2016-01-11T20:47:27"/>
        <d v="2017-01-31T16:31:28"/>
        <d v="2016-06-29T22:17:33"/>
        <d v="2016-06-29T21:13:14"/>
        <d v="2015-03-18T01:40:10"/>
        <d v="2015-09-24T17:06:58"/>
        <d v="2013-09-24T23:00:10"/>
        <d v="2015-07-21T17:55:13"/>
        <d v="2015-08-05T14:56:47"/>
        <d v="2015-11-04T00:36:37"/>
        <d v="2015-03-19T21:29:34"/>
        <d v="2015-08-18T18:20:39"/>
        <d v="2016-01-10T22:13:36"/>
        <d v="2015-09-27T14:07:45"/>
        <d v="2015-11-10T00:51:36"/>
        <d v="2014-06-30T00:29:40"/>
        <d v="2014-11-18T17:58:36"/>
        <d v="2015-12-05T21:13:10"/>
        <d v="2014-09-29T12:59:59"/>
        <d v="2016-06-07T15:11:10"/>
        <d v="2014-10-10T20:34:49"/>
        <d v="2016-04-21T14:59:34"/>
        <d v="2014-06-02T00:42:23"/>
        <d v="2015-08-24T19:09:25"/>
        <d v="2015-01-28T00:01:34"/>
        <d v="2016-03-06T05:04:51"/>
        <d v="2014-06-14T21:29:10"/>
        <d v="2014-10-19T20:55:40"/>
        <d v="2015-01-29T18:07:20"/>
        <d v="2014-06-29T21:57:05"/>
        <d v="2015-02-25T16:42:10"/>
        <d v="2014-09-09T23:23:43"/>
        <d v="2015-05-29T15:21:58"/>
        <d v="2015-01-23T02:51:10"/>
        <d v="2016-06-29T23:04:50"/>
        <d v="2015-04-18T02:31:16"/>
        <d v="2015-03-25T17:22:37"/>
        <d v="2015-02-22T08:01:00"/>
        <d v="2014-07-13T03:19:26"/>
        <d v="2014-08-26T03:22:19"/>
        <d v="2015-02-12T04:21:58"/>
        <d v="2014-11-20T20:16:00"/>
        <d v="2015-07-01T22:33:43"/>
        <d v="2014-05-27T21:33:28"/>
        <d v="2014-07-08T21:31:03"/>
        <d v="2014-08-18T20:59:32"/>
        <d v="2017-03-06T18:35:34"/>
        <d v="2017-03-05T19:14:37"/>
        <d v="2017-01-20T16:33:50"/>
        <d v="2017-02-20T20:41:54"/>
        <d v="2017-02-06T21:59:18"/>
        <d v="2014-09-16T07:04:43"/>
        <d v="2013-04-26T18:47:23"/>
        <d v="2016-05-21T16:45:26"/>
        <d v="2016-08-29T03:35:41"/>
        <d v="2014-07-07T05:30:28"/>
        <d v="2014-05-20T17:53:10"/>
        <d v="2013-06-06T01:29:20"/>
        <d v="2015-11-13T15:41:24"/>
        <d v="2016-09-15T15:43:16"/>
        <d v="2016-01-17T09:33:48"/>
        <d v="2015-09-07T07:59:53"/>
        <d v="2014-10-21T21:57:29"/>
        <d v="2016-04-04T14:19:05"/>
        <d v="2016-02-17T00:44:54"/>
        <d v="2016-10-11T11:10:53"/>
        <d v="2013-08-06T13:03:18"/>
        <d v="2016-11-29T20:34:13"/>
        <d v="2014-10-31T20:08:08"/>
        <d v="2015-07-13T07:50:59"/>
        <d v="2017-01-09T17:52:15"/>
        <d v="2016-03-22T13:55:11"/>
        <d v="2015-07-12T16:14:23"/>
        <d v="2015-11-24T14:23:54"/>
        <d v="2015-03-31T05:46:37"/>
        <d v="2013-03-17T12:59:35"/>
        <d v="2014-08-20T12:37:02"/>
        <d v="2013-04-24T19:23:48"/>
        <d v="2015-02-08T06:32:54"/>
        <d v="2016-09-12T16:03:12"/>
        <d v="2013-02-10T02:54:10"/>
        <d v="2014-03-23T15:59:33"/>
        <d v="2013-12-02T22:01:27"/>
        <d v="2016-09-06T03:26:44"/>
        <d v="2014-03-20T21:18:37"/>
        <d v="2015-02-09T00:45:52"/>
        <d v="2014-09-28T15:46:42"/>
        <d v="2012-04-30T17:16:27"/>
        <d v="2016-09-18T07:53:27"/>
        <d v="2012-01-29T01:29:58"/>
        <d v="2012-05-14T23:42:48"/>
        <d v="2014-07-29T18:45:11"/>
        <d v="2012-05-14T15:33:17"/>
        <d v="2016-08-02T17:03:22"/>
        <d v="2015-03-04T19:10:37"/>
        <d v="2012-06-17T21:35:45"/>
        <d v="2014-04-17T21:17:22"/>
        <d v="2011-11-07T18:21:44"/>
        <d v="2012-07-26T21:37:03"/>
        <d v="2014-08-11T15:15:51"/>
        <d v="2015-03-08T18:58:47"/>
        <d v="2013-12-11T21:36:41"/>
        <d v="2016-07-21T15:45:32"/>
        <d v="2016-09-25T10:36:23"/>
        <d v="2016-06-02T08:47:46"/>
        <d v="2013-05-20T11:04:18"/>
        <d v="2012-12-03T01:31:33"/>
        <d v="2012-01-18T00:53:15"/>
        <d v="2013-04-08T13:54:44"/>
        <d v="2012-04-30T07:00:31"/>
        <d v="2012-10-11T13:53:48"/>
        <d v="2011-07-11T16:01:58"/>
        <d v="2015-06-16T23:00:50"/>
        <d v="2012-02-27T14:45:23"/>
        <d v="2014-04-15T19:49:50"/>
        <d v="2014-02-15T16:55:30"/>
        <d v="2012-12-13T12:45:40"/>
        <d v="2013-09-19T20:51:34"/>
        <d v="2016-04-13T20:45:21"/>
        <d v="2013-02-05T03:02:08"/>
        <d v="2011-11-15T00:19:14"/>
        <d v="2015-05-11T07:07:56"/>
        <d v="2015-06-16T16:03:24"/>
        <d v="2014-07-25T23:28:26"/>
        <d v="2015-10-22T14:03:41"/>
        <d v="2017-02-07T10:44:48"/>
        <d v="2015-01-13T22:35:54"/>
        <d v="2015-01-21T22:11:58"/>
        <d v="2015-04-08T12:50:46"/>
        <d v="2014-10-07T18:54:03"/>
        <d v="2016-07-06T04:32:47"/>
        <d v="2014-06-24T13:39:40"/>
        <d v="2014-06-17T04:45:52"/>
        <d v="2016-06-28T16:50:43"/>
        <d v="2015-02-20T00:18:54"/>
        <d v="2015-01-11T22:31:43"/>
        <d v="2016-08-08T21:35:59"/>
        <d v="2015-06-27T05:32:39"/>
        <d v="2015-06-20T10:03:25"/>
        <d v="2016-02-15T16:35:59"/>
        <d v="2014-05-20T12:37:21"/>
        <d v="2014-06-04T12:40:28"/>
        <d v="2014-06-07T22:34:00"/>
        <d v="2015-07-15T16:12:01"/>
        <d v="2016-05-16T06:21:10"/>
        <d v="2014-11-04T13:16:06"/>
        <d v="2014-09-17T05:50:09"/>
        <d v="2015-07-06T15:31:47"/>
        <d v="2015-06-02T01:34:36"/>
        <d v="2014-08-29T10:53:10"/>
        <d v="2015-07-27T12:07:53"/>
        <d v="2015-06-29T06:24:50"/>
        <d v="2015-05-29T20:57:18"/>
        <d v="2015-07-22T20:18:55"/>
        <d v="2016-03-21T11:55:25"/>
        <d v="2014-04-29T03:21:04"/>
        <d v="2015-01-23T11:55:03"/>
        <d v="2015-02-18T17:51:38"/>
        <d v="2016-11-18T17:49:21"/>
        <d v="2015-04-08T09:35:15"/>
        <d v="2016-07-07T18:38:29"/>
        <d v="2015-07-02T11:13:12"/>
        <d v="2015-01-18T15:14:22"/>
        <d v="2015-09-02T14:21:26"/>
        <d v="2015-05-14T12:36:49"/>
        <d v="2016-01-31T14:39:49"/>
        <d v="2014-08-23T22:08:55"/>
        <d v="2015-02-24T16:24:52"/>
        <d v="2015-03-03T00:16:46"/>
        <d v="2015-05-11T06:29:56"/>
        <d v="2015-11-03T19:01:26"/>
        <d v="2015-06-15T00:50:12"/>
        <d v="2016-05-03T16:24:26"/>
        <d v="2015-09-06T06:21:09"/>
        <d v="2016-05-04T10:25:18"/>
        <d v="2014-04-28T20:09:08"/>
        <d v="2015-06-15T19:47:50"/>
        <d v="2014-10-25T17:01:34"/>
        <d v="2015-09-20T03:03:53"/>
        <d v="2015-01-14T23:02:10"/>
        <d v="2015-11-04T16:53:37"/>
        <d v="2017-01-10T06:16:58"/>
        <d v="2015-10-29T21:48:04"/>
        <d v="2014-07-21T14:34:56"/>
        <d v="2014-08-01T05:45:54"/>
        <d v="2015-02-24T00:51:19"/>
        <d v="2015-10-13T17:44:57"/>
        <d v="2014-05-24T22:51:35"/>
        <d v="2016-05-01T17:42:30"/>
        <d v="2016-12-04T13:06:20"/>
        <d v="2015-04-08T00:23:53"/>
        <d v="2015-04-13T16:36:34"/>
        <d v="2016-03-23T19:21:05"/>
        <d v="2015-04-28T15:34:19"/>
        <d v="2016-03-23T10:16:40"/>
        <d v="2014-08-06T00:10:11"/>
        <d v="2016-01-20T00:03:49"/>
        <d v="2014-05-21T01:05:03"/>
        <d v="2014-07-15T04:34:57"/>
        <d v="2015-04-16T17:11:59"/>
        <d v="2015-12-31T00:11:11"/>
        <d v="2015-06-09T00:54:07"/>
        <d v="2016-12-21T22:04:55"/>
        <d v="2014-11-10T13:04:55"/>
        <d v="2015-08-16T08:41:44"/>
        <d v="2016-04-19T19:12:56"/>
        <d v="2015-09-09T14:10:48"/>
        <d v="2014-05-24T18:57:09"/>
        <d v="2014-07-10T16:12:03"/>
        <d v="2015-06-16T14:43:27"/>
        <d v="2014-11-06T02:44:19"/>
        <d v="2016-09-13T22:55:21"/>
        <d v="2016-06-09T04:41:12"/>
        <d v="2016-09-04T19:50:54"/>
        <d v="2016-06-18T14:14:41"/>
        <d v="2014-04-16T04:32:45"/>
        <d v="2014-11-30T17:43:33"/>
        <d v="2015-04-20T02:47:18"/>
        <d v="2014-12-28T19:37:11"/>
        <d v="2016-12-17T20:16:26"/>
        <d v="2016-04-04T03:04:53"/>
        <d v="2015-06-15T17:51:19"/>
        <d v="2016-10-28T22:55:24"/>
        <d v="2015-05-03T14:46:35"/>
        <d v="2015-12-20T17:24:21"/>
        <d v="2015-07-06T21:44:12"/>
        <d v="2014-10-03T14:20:36"/>
        <d v="2016-03-31T14:18:38"/>
        <d v="2015-12-31T21:40:37"/>
        <d v="2014-11-04T17:27:15"/>
        <d v="2015-02-11T01:50:01"/>
        <d v="2015-09-13T15:11:24"/>
        <d v="2014-12-11T10:15:24"/>
        <d v="2014-10-09T12:50:40"/>
        <d v="2014-07-29T20:43:05"/>
        <d v="2014-07-10T17:49:52"/>
        <d v="2016-02-14T21:12:08"/>
        <d v="2014-08-17T17:08:24"/>
        <d v="2014-11-09T18:33:15"/>
        <d v="2015-02-01T23:40:15"/>
        <d v="2014-06-20T13:19:52"/>
        <d v="2016-11-26T21:48:41"/>
        <d v="2015-09-10T15:30:58"/>
        <d v="2015-09-30T15:57:33"/>
        <d v="2016-05-24T01:52:38"/>
        <d v="2014-07-09T05:37:12"/>
        <d v="2014-12-08T21:42:19"/>
        <d v="2015-07-24T10:33:16"/>
        <d v="2015-07-10T04:00:18"/>
        <d v="2014-10-27T23:13:51"/>
        <d v="2016-08-23T01:21:53"/>
        <d v="2015-07-13T15:34:26"/>
        <d v="2016-03-14T21:03:57"/>
        <d v="2016-05-08T17:33:39"/>
        <d v="2014-10-16T06:23:21"/>
        <d v="2015-04-12T20:11:27"/>
        <d v="2015-05-17T18:27:06"/>
        <d v="2015-12-15T03:09:34"/>
        <d v="2014-07-07T22:08:59"/>
        <d v="2015-01-12T21:46:34"/>
        <d v="2016-02-14T09:33:10"/>
        <d v="2014-04-25T11:26:29"/>
        <d v="2015-08-28T05:37:27"/>
        <d v="2015-09-30T15:06:47"/>
        <d v="2014-07-05T14:52:09"/>
        <d v="2015-02-22T19:01:10"/>
        <d v="2014-08-25T21:16:44"/>
        <d v="2015-04-02T20:58:47"/>
        <d v="2015-01-08T03:39:39"/>
        <d v="2015-04-08T13:21:50"/>
        <d v="2014-08-11T14:01:08"/>
        <d v="2015-02-08T18:22:59"/>
        <d v="2014-06-15T16:03:49"/>
        <d v="2016-02-02T23:57:26"/>
        <d v="2014-04-24T13:32:38"/>
        <d v="2015-04-06T14:01:04"/>
        <d v="2014-08-20T06:59:23"/>
        <d v="2015-01-20T03:57:17"/>
        <d v="2016-05-04T22:57:33"/>
        <d v="2014-05-15T15:16:04"/>
        <d v="2016-07-01T14:00:08"/>
        <d v="2014-09-29T15:37:03"/>
        <d v="2014-06-12T10:58:33"/>
        <d v="2014-12-30T16:53:34"/>
        <d v="2014-07-24T19:25:12"/>
        <d v="2014-12-08T18:33:38"/>
        <d v="2015-01-29T23:02:35"/>
        <d v="2015-11-25T19:17:39"/>
        <d v="2015-03-13T03:06:20"/>
        <d v="2015-05-07T21:56:38"/>
        <d v="2015-04-23T03:21:00"/>
        <d v="2016-07-15T12:44:52"/>
        <d v="2016-10-05T13:29:27"/>
        <d v="2015-04-02T15:34:53"/>
        <d v="2015-10-19T19:45:17"/>
        <d v="2015-12-23T08:45:52"/>
        <d v="2014-08-20T19:16:13"/>
        <d v="2016-09-14T16:33:59"/>
        <d v="2015-09-07T19:00:21"/>
        <d v="2017-02-23T14:00:03"/>
        <d v="2015-05-16T17:47:29"/>
        <d v="2016-04-03T23:00:50"/>
        <d v="2015-01-26T00:16:12"/>
        <d v="2016-03-08T18:41:57"/>
        <d v="2016-05-07T00:12:05"/>
        <d v="2014-08-11T18:10:23"/>
        <d v="2015-02-25T05:05:59"/>
        <d v="2015-01-31T05:51:46"/>
        <d v="2015-06-01T11:17:04"/>
        <d v="2014-07-06T21:50:19"/>
        <d v="2015-06-06T17:30:33"/>
        <d v="2015-08-16T17:43:32"/>
        <d v="2015-02-06T04:44:52"/>
        <d v="2016-08-02T12:34:20"/>
        <d v="2015-04-02T18:52:33"/>
        <d v="2014-06-17T16:04:11"/>
        <d v="2014-07-31T15:47:58"/>
        <d v="2016-11-19T02:38:40"/>
        <d v="2015-12-02T19:38:28"/>
        <d v="2014-08-28T01:27:51"/>
        <d v="2014-10-28T16:24:46"/>
        <d v="2016-02-24T17:32:10"/>
        <d v="2015-01-21T21:08:54"/>
        <d v="2014-10-09T15:22:27"/>
        <d v="2014-12-19T19:47:03"/>
        <d v="2015-08-02T21:58:50"/>
        <d v="2015-08-08T13:25:56"/>
        <d v="2016-01-11T16:29:03"/>
        <d v="2014-09-11T15:10:36"/>
        <d v="2016-07-24T06:41:21"/>
        <d v="2016-10-10T23:22:08"/>
        <d v="2016-03-01T12:00:06"/>
        <d v="2016-09-13T07:22:31"/>
        <d v="2016-05-20T08:41:21"/>
        <d v="2015-11-28T00:29:22"/>
        <d v="2015-12-02T13:47:00"/>
        <d v="2017-01-04T20:05:30"/>
        <d v="2016-09-08T18:25:10"/>
        <d v="2016-01-20T20:07:47"/>
        <d v="2014-09-02T11:29:32"/>
        <d v="2016-12-19T15:57:51"/>
        <d v="2015-03-26T21:54:00"/>
        <d v="2017-02-08T17:36:33"/>
        <d v="2014-05-18T04:38:49"/>
        <d v="2017-02-13T17:46:00"/>
        <d v="2017-01-16T19:51:10"/>
        <d v="2016-06-12T21:29:42"/>
        <d v="2012-11-25T20:04:12"/>
        <d v="2016-01-28T20:22:56"/>
        <d v="2014-10-15T21:08:44"/>
        <d v="2014-09-05T16:11:45"/>
        <d v="2014-11-13T18:09:51"/>
        <d v="2015-04-03T05:11:23"/>
        <d v="2015-12-21T05:05:19"/>
        <d v="2014-10-26T13:40:40"/>
        <d v="2014-12-22T19:58:39"/>
        <d v="2015-11-25T11:15:16"/>
        <d v="2015-01-19T16:52:10"/>
        <d v="2015-05-21T20:04:09"/>
        <d v="2014-10-07T02:58:00"/>
        <d v="2014-05-25T17:27:18"/>
        <d v="2014-05-18T13:09:12"/>
        <d v="2014-07-20T20:24:03"/>
        <d v="2015-06-07T07:09:36"/>
        <d v="2014-04-28T20:00:20"/>
        <d v="2015-06-14T20:18:53"/>
        <d v="2016-10-16T14:51:09"/>
        <d v="2016-07-12T22:53:29"/>
        <d v="2015-04-26T16:13:06"/>
        <d v="2012-09-05T23:51:15"/>
        <d v="2014-05-01T12:13:33"/>
        <d v="2017-02-16T11:01:32"/>
        <d v="2015-02-17T16:54:11"/>
        <d v="2016-07-15T06:20:25"/>
        <d v="2014-10-19T17:00:47"/>
        <d v="2015-08-16T17:56:11"/>
        <d v="2016-08-14T21:10:47"/>
        <d v="2015-08-11T01:04:19"/>
        <d v="2016-07-18T02:38:45"/>
        <d v="2016-09-30T12:50:55"/>
        <d v="2013-04-03T13:26:49"/>
        <d v="2013-07-10T18:50:44"/>
        <d v="2010-07-18T21:26:13"/>
        <d v="2016-01-03T06:03:17"/>
        <d v="2013-12-01T19:03:58"/>
        <d v="2015-06-21T19:00:21"/>
        <d v="2015-12-20T20:50:48"/>
        <d v="2015-09-05T16:30:47"/>
        <d v="2015-03-19T01:41:39"/>
        <d v="2016-01-17T17:26:38"/>
        <d v="2014-07-22T03:44:15"/>
        <d v="2014-08-10T19:16:26"/>
        <d v="2016-03-13T23:44:14"/>
        <d v="2014-12-01T21:37:42"/>
        <d v="2015-05-14T00:20:55"/>
        <d v="2016-04-04T04:02:40"/>
        <d v="2017-01-08T09:59:05"/>
        <d v="2015-04-27T16:04:54"/>
        <d v="2014-08-10T18:16:53"/>
        <d v="2015-01-22T19:59:14"/>
        <d v="2014-11-09T22:59:50"/>
        <d v="2014-07-30T15:16:24"/>
        <d v="2016-03-03T15:36:51"/>
        <d v="2016-03-30T08:59:00"/>
        <d v="2014-07-08T22:27:26"/>
        <d v="2015-08-28T06:35:34"/>
        <d v="2014-07-13T18:49:08"/>
        <d v="2015-08-31T12:51:32"/>
        <d v="2016-09-16T22:08:58"/>
        <d v="2015-10-21T03:07:26"/>
        <d v="2014-07-04T01:19:32"/>
        <d v="2016-06-09T05:28:57"/>
        <d v="2015-08-09T22:31:19"/>
        <d v="2015-09-15T16:35:52"/>
        <d v="2014-11-13T20:00:34"/>
        <d v="2016-11-15T17:36:09"/>
        <d v="2015-04-02T17:34:41"/>
        <d v="2016-10-14T16:34:22"/>
        <d v="2015-04-16T16:25:00"/>
        <d v="2016-02-08T13:42:39"/>
        <d v="2016-06-29T02:27:20"/>
        <d v="2015-08-09T15:38:43"/>
        <d v="2017-01-30T22:57:58"/>
        <d v="2015-01-26T03:19:55"/>
        <d v="2015-02-19T17:07:15"/>
        <d v="2014-10-27T00:40:44"/>
        <d v="2015-08-20T04:21:31"/>
        <d v="2015-10-15T22:09:06"/>
        <d v="2014-08-01T13:31:18"/>
        <d v="2015-04-05T17:22:11"/>
        <d v="2015-08-29T21:12:39"/>
        <d v="2015-06-17T16:05:59"/>
        <d v="2016-10-21T03:36:30"/>
        <d v="2014-12-07T13:44:07"/>
        <d v="2016-06-06T13:01:23"/>
        <d v="2015-03-01T19:39:05"/>
        <d v="2016-07-14T22:45:43"/>
        <d v="2015-09-07T14:51:52"/>
        <d v="2014-04-30T21:49:01"/>
        <d v="2015-07-21T19:05:56"/>
        <d v="2016-06-01T00:36:20"/>
        <d v="2015-04-19T19:48:46"/>
        <d v="2016-09-15T12:05:01"/>
        <d v="2015-12-20T19:00:49"/>
        <d v="2016-01-12T04:33:11"/>
        <d v="2014-09-19T14:56:15"/>
        <d v="2015-06-15T09:12:17"/>
        <d v="2016-07-03T08:10:18"/>
        <d v="2015-04-12T03:45:06"/>
        <d v="2015-01-01T21:48:31"/>
        <d v="2014-08-24T17:15:16"/>
        <d v="2015-08-24T10:17:56"/>
        <d v="2015-05-03T19:32:31"/>
        <d v="2015-02-26T16:19:54"/>
        <d v="2014-07-23T03:00:10"/>
        <d v="2017-01-09T00:45:19"/>
        <d v="2014-09-02T14:17:00"/>
        <d v="2016-09-01T02:55:34"/>
        <d v="2015-03-17T17:33:02"/>
        <d v="2014-07-22T15:10:50"/>
        <d v="2016-05-05T10:43:47"/>
        <d v="2015-03-17T12:22:05"/>
        <d v="2016-05-18T08:59:20"/>
        <d v="2016-06-12T15:35:23"/>
        <d v="2015-02-24T01:05:32"/>
        <d v="2016-03-05T22:36:36"/>
        <d v="2014-07-27T16:18:55"/>
        <d v="2016-11-03T22:22:12"/>
        <d v="2016-06-08T23:49:58"/>
        <d v="2014-12-03T18:43:21"/>
        <d v="2015-12-07T04:57:52"/>
        <d v="2016-02-26T00:26:02"/>
        <d v="2015-01-29T20:33:49"/>
        <d v="2017-02-13T19:49:01"/>
        <d v="2017-03-08T20:13:39"/>
        <d v="2017-03-13T15:21:56"/>
        <d v="2017-03-08T13:54:05"/>
        <d v="2017-02-19T08:24:20"/>
        <d v="2017-02-21T13:33:54"/>
        <d v="2017-03-05T17:16:59"/>
        <d v="2017-03-12T03:38:41"/>
        <d v="2017-02-22T11:05:54"/>
        <d v="2017-03-12T21:14:29"/>
        <d v="2017-03-14T15:30:07"/>
        <d v="2017-02-18T06:29:20"/>
        <d v="2017-03-07T17:15:03"/>
        <d v="2017-03-05T18:04:48"/>
        <d v="2017-02-16T12:18:59"/>
        <d v="2017-03-13T08:35:56"/>
        <d v="2017-03-01T12:55:07"/>
        <d v="2017-01-26T00:58:54"/>
        <d v="2017-03-01T16:22:46"/>
        <d v="2014-09-26T23:15:55"/>
        <d v="2014-09-08T15:58:04"/>
        <d v="2012-11-12T00:25:00"/>
        <d v="2010-10-26T06:20:03"/>
        <d v="2014-08-10T20:09:34"/>
        <d v="2013-10-02T20:49:27"/>
        <d v="2011-03-30T03:42:17"/>
        <d v="2012-03-01T21:00:58"/>
        <d v="2012-11-19T11:58:45"/>
        <d v="2012-04-26T22:52:24"/>
        <d v="2014-07-08T18:55:05"/>
        <d v="2013-06-21T20:09:12"/>
        <d v="2011-12-06T01:36:01"/>
        <d v="2014-07-20T06:21:27"/>
        <d v="2014-09-14T12:52:02"/>
        <d v="2014-06-08T16:27:42"/>
        <d v="2014-05-15T18:05:25"/>
        <d v="2014-05-06T19:20:15"/>
        <d v="2011-04-10T03:49:20"/>
        <d v="2014-10-27T16:35:53"/>
        <d v="2014-07-18T04:13:01"/>
        <d v="2014-05-12T02:32:33"/>
        <d v="2013-11-12T17:42:41"/>
        <d v="2014-05-29T01:55:44"/>
        <d v="2016-04-05T14:35:58"/>
        <d v="2012-01-14T17:31:08"/>
        <d v="2014-08-26T21:04:52"/>
        <d v="2014-08-10T20:45:08"/>
        <d v="2010-12-18T21:17:07"/>
        <d v="2013-07-21T22:20:31"/>
        <d v="2014-05-21T16:00:09"/>
        <d v="2014-06-15T14:31:15"/>
        <d v="2013-04-10T16:51:11"/>
        <d v="2014-05-20T09:54:09"/>
        <d v="2014-05-19T07:26:27"/>
        <d v="2011-12-05T22:47:01"/>
        <d v="2013-08-04T19:04:29"/>
        <d v="2014-05-31T23:50:31"/>
        <d v="2014-07-08T23:27:21"/>
        <d v="2014-08-16T22:10:38"/>
        <d v="2014-07-14T15:59:33"/>
        <d v="2015-05-19T09:58:22"/>
        <d v="2015-04-23T08:18:52"/>
        <d v="2016-11-08T03:37:55"/>
        <d v="2016-06-16T18:07:49"/>
        <d v="2015-01-13T22:34:19"/>
        <d v="2015-01-05T23:14:16"/>
        <d v="2015-06-26T01:29:58"/>
        <d v="2015-01-12T14:15:42"/>
        <d v="2015-06-01T14:21:15"/>
        <d v="2015-01-04T11:50:18"/>
        <d v="2015-01-08T10:11:17"/>
        <d v="2014-08-06T18:16:58"/>
        <d v="2016-03-30T07:41:41"/>
        <d v="2014-08-09T18:24:37"/>
        <d v="2015-10-15T20:29:06"/>
        <d v="2015-08-25T23:43:42"/>
        <d v="2015-06-16T16:27:59"/>
        <d v="2015-03-31T08:59:32"/>
        <d v="2015-08-19T06:37:31"/>
        <d v="2015-02-21T06:40:07"/>
        <d v="2014-07-06T14:31:17"/>
        <d v="2014-05-18T15:17:38"/>
        <d v="2012-04-13T22:28:39"/>
        <d v="2014-07-13T14:04:40"/>
        <d v="2014-07-08T19:05:51"/>
        <d v="2015-06-15T18:19:19"/>
        <d v="2015-11-28T19:01:13"/>
        <d v="2015-08-02T15:57:51"/>
        <d v="2015-06-09T11:06:11"/>
        <d v="2016-10-04T13:06:24"/>
        <d v="2014-11-27T00:03:06"/>
        <d v="2015-02-14T23:35:47"/>
        <d v="2017-02-05T20:00:04"/>
        <d v="2015-05-30T16:43:23"/>
        <d v="2015-09-22T13:58:17"/>
        <d v="2015-07-20T20:02:56"/>
        <d v="2016-11-22T20:25:13"/>
        <d v="2016-05-12T13:25:38"/>
        <d v="2015-09-29T14:00:12"/>
        <d v="2016-12-17T21:10:36"/>
        <d v="2015-11-14T17:01:24"/>
        <d v="2014-10-20T06:59:58"/>
        <d v="2014-09-15T04:02:06"/>
        <d v="2016-03-16T22:39:07"/>
        <d v="2016-04-02T19:31:57"/>
        <d v="2017-01-30T19:19:15"/>
        <d v="2016-12-29T18:56:48"/>
        <d v="2016-05-31T08:20:51"/>
        <d v="2016-11-27T22:00:33"/>
        <d v="2015-09-04T11:23:04"/>
        <d v="2015-05-31T12:14:58"/>
        <d v="2015-09-30T02:08:13"/>
        <d v="2017-01-18T16:39:08"/>
        <d v="2014-09-10T07:47:50"/>
        <d v="2014-08-19T18:08:12"/>
        <d v="2015-09-14T02:19:22"/>
        <d v="2016-10-31T16:39:42"/>
        <d v="2015-05-10T14:24:18"/>
        <d v="2015-08-13T11:20:00"/>
        <d v="2015-06-11T10:25:12"/>
        <d v="2015-03-04T21:19:17"/>
        <d v="2015-05-20T17:55:14"/>
        <d v="2014-10-05T17:48:44"/>
        <d v="2015-05-21T17:32:46"/>
        <d v="2016-08-07T11:20:40"/>
        <d v="2016-08-19T13:50:28"/>
        <d v="2015-02-23T02:03:29"/>
        <d v="2014-09-06T18:26:15"/>
        <d v="2015-05-19T13:46:17"/>
        <d v="2017-01-22T13:25:52"/>
        <d v="2014-12-08T21:17:41"/>
        <d v="2016-08-31T18:15:45"/>
        <d v="2015-10-25T16:08:38"/>
        <d v="2015-06-15T17:24:36"/>
        <d v="2014-11-20T07:34:22"/>
        <d v="2015-10-06T12:23:08"/>
        <d v="2015-01-11T19:12:18"/>
        <d v="2015-11-02T17:05:15"/>
        <d v="2015-05-11T12:52:02"/>
        <d v="2015-06-16T18:11:00"/>
        <d v="2016-08-07T21:42:08"/>
        <d v="2015-05-12T09:29:57"/>
        <d v="2015-06-11T12:47:45"/>
        <d v="2014-10-02T10:29:35"/>
        <d v="2015-10-06T12:00:09"/>
        <d v="2016-08-28T19:14:02"/>
        <d v="2016-01-30T16:54:32"/>
        <d v="2015-01-12T21:07:51"/>
        <d v="2016-02-25T22:47:59"/>
        <d v="2014-10-18T16:23:26"/>
        <d v="2015-04-29T20:21:43"/>
        <d v="2016-03-01T02:27:39"/>
        <d v="2015-04-26T18:09:58"/>
        <d v="2015-08-02T00:28:25"/>
        <d v="2016-03-15T04:39:48"/>
        <d v="2016-01-09T17:51:38"/>
        <d v="2016-01-10T21:14:13"/>
        <d v="2017-01-26T22:37:06"/>
        <d v="2016-07-15T20:09:42"/>
        <d v="2015-11-02T18:00:28"/>
        <d v="2016-05-14T18:35:15"/>
        <d v="2017-01-22T08:50:02"/>
        <d v="2017-02-08T12:21:31"/>
        <d v="2015-08-15T16:51:40"/>
        <d v="2015-10-04T18:29:08"/>
        <d v="2017-02-01T10:12:32"/>
        <d v="2015-05-16T12:59:14"/>
        <d v="2016-08-26T10:37:09"/>
        <d v="2015-10-31T18:09:32"/>
        <d v="2015-07-07T18:30:56"/>
        <d v="2015-08-22T22:59:28"/>
        <d v="2015-09-13T22:01:03"/>
        <d v="2015-04-07T17:51:02"/>
        <d v="2016-06-16T17:39:36"/>
        <d v="2016-11-06T08:26:16"/>
        <d v="2015-02-20T15:38:04"/>
        <d v="2016-11-21T14:59:12"/>
        <d v="2015-06-30T20:32:28"/>
        <d v="2016-05-02T05:15:42"/>
        <d v="2016-04-14T01:22:19"/>
        <d v="2016-03-22T21:02:45"/>
        <d v="2016-09-14T15:36:18"/>
        <d v="2015-09-05T22:17:05"/>
        <d v="2015-09-16T07:00:10"/>
        <d v="2016-10-20T19:25:46"/>
        <d v="2016-01-12T05:51:57"/>
        <d v="2015-04-10T06:25:11"/>
        <d v="2016-04-05T07:17:21"/>
        <d v="2014-07-05T20:54:35"/>
        <d v="2016-05-08T00:57:04"/>
        <d v="2016-03-01T07:14:53"/>
        <d v="2014-12-16T14:03:06"/>
        <d v="2016-05-22T01:05:57"/>
        <d v="2014-10-01T02:24:25"/>
        <d v="2016-05-30T00:14:56"/>
        <d v="2016-08-25T08:46:48"/>
        <d v="2016-05-21T13:59:50"/>
        <d v="2015-02-28T18:51:17"/>
        <d v="2015-02-05T17:08:25"/>
        <d v="2016-04-07T08:59:26"/>
        <d v="2014-07-01T13:48:03"/>
        <d v="2014-07-16T07:45:08"/>
        <d v="2015-03-01T21:17:48"/>
        <d v="2015-08-31T16:44:46"/>
        <d v="2014-06-18T20:38:50"/>
        <d v="2015-05-23T16:14:40"/>
        <d v="2015-06-29T12:30:22"/>
        <d v="2014-07-06T16:10:46"/>
        <d v="2016-03-07T09:34:06"/>
        <d v="2014-09-18T06:46:07"/>
        <d v="2017-02-02T13:48:00"/>
        <d v="2016-06-27T15:58:38"/>
        <d v="2016-11-10T23:22:34"/>
        <d v="2016-05-19T19:10:21"/>
        <d v="2015-02-26T07:06:50"/>
        <d v="2016-03-22T21:59:44"/>
        <d v="2014-07-30T04:48:13"/>
        <d v="2015-02-17T02:32:48"/>
        <d v="2015-02-18T00:35:10"/>
        <d v="2016-04-23T13:14:14"/>
        <d v="2016-04-05T13:24:40"/>
        <d v="2016-05-22T02:39:32"/>
        <d v="2015-10-24T16:50:11"/>
        <d v="2014-06-15T09:29:25"/>
        <d v="2016-05-04T23:49:38"/>
        <d v="2016-04-18T10:22:30"/>
        <d v="2015-09-22T17:26:46"/>
        <d v="2016-04-28T14:52:07"/>
        <d v="2016-06-14T19:34:32"/>
        <d v="2014-07-01T10:01:50"/>
        <d v="2014-10-19T07:27:59"/>
        <d v="2017-01-10T01:22:14"/>
        <d v="2016-11-22T01:59:03"/>
        <d v="2014-08-14T00:36:30"/>
        <d v="2015-02-20T02:11:57"/>
        <d v="2014-07-30T18:30:45"/>
        <d v="2016-02-21T23:27:29"/>
        <d v="2015-11-12T02:26:32"/>
        <d v="2015-04-12T01:37:17"/>
        <d v="2015-07-06T22:24:54"/>
        <d v="2014-11-25T04:47:39"/>
        <d v="2016-11-15T00:59:40"/>
        <d v="2016-11-15T08:01:25"/>
        <d v="2015-11-03T20:59:25"/>
        <d v="2014-08-03T13:09:16"/>
        <d v="2015-06-23T20:30:40"/>
        <d v="2015-09-27T17:33:36"/>
        <d v="2014-05-05T14:39:33"/>
        <d v="2015-02-23T16:49:54"/>
        <d v="2015-02-17T17:34:59"/>
        <d v="2014-08-06T08:31:46"/>
        <d v="2015-08-08T12:20:00"/>
        <d v="2014-10-24T22:52:58"/>
        <d v="2015-02-08T04:26:23"/>
        <d v="2016-07-07T10:20:56"/>
        <d v="2016-06-02T18:47:00"/>
        <d v="2015-10-14T02:06:08"/>
        <d v="2014-11-09T20:49:12"/>
        <d v="2014-11-02T15:28:26"/>
        <d v="2014-11-03T18:18:08"/>
        <d v="2015-05-18T11:04:01"/>
        <d v="2016-05-03T13:31:22"/>
        <d v="2014-06-24T18:35:45"/>
        <d v="2014-07-09T13:05:48"/>
        <d v="2016-03-16T20:17:35"/>
        <d v="2014-10-10T22:07:10"/>
        <d v="2014-06-26T14:17:25"/>
        <d v="2015-05-15T17:05:44"/>
        <d v="2014-05-04T10:43:09"/>
        <d v="2016-01-08T11:28:49"/>
        <d v="2014-10-28T18:02:56"/>
        <d v="2015-01-21T22:05:25"/>
        <d v="2014-07-13T22:53:34"/>
        <d v="2015-07-07T17:22:26"/>
        <d v="2015-10-12T14:50:43"/>
        <d v="2015-05-25T11:05:24"/>
        <d v="2015-05-27T12:05:02"/>
        <d v="2016-02-09T00:24:46"/>
        <d v="2014-05-31T11:49:36"/>
        <d v="2014-06-05T10:08:09"/>
        <d v="2014-06-17T23:48:24"/>
        <d v="2016-06-22T19:32:38"/>
        <d v="2016-05-09T00:59:50"/>
        <d v="2015-09-17T00:32:52"/>
        <d v="2014-08-27T23:01:02"/>
        <d v="2015-02-17T17:35:38"/>
        <d v="2016-10-31T19:58:45"/>
        <d v="2016-04-06T03:27:36"/>
        <d v="2015-03-25T09:54:05"/>
        <d v="2014-09-11T21:55:48"/>
        <d v="2014-04-22T20:01:47"/>
        <d v="2016-03-18T19:43:05"/>
        <d v="2016-02-04T02:10:02"/>
        <d v="2015-02-01T18:59:23"/>
        <d v="2015-11-14T13:29:36"/>
        <d v="2015-03-24T21:52:21"/>
        <d v="2015-01-13T16:14:44"/>
        <d v="2014-09-01T14:48:56"/>
        <d v="2014-09-01T01:21:43"/>
        <d v="2014-06-01T15:29:12"/>
        <d v="2015-02-02T17:17:27"/>
        <d v="2016-10-18T00:31:01"/>
        <d v="2014-06-29T22:41:41"/>
        <d v="2014-07-18T17:32:33"/>
        <d v="2016-01-10T13:56:54"/>
        <d v="2014-05-16T01:30:55"/>
        <d v="2014-06-09T09:07:49"/>
        <d v="2016-07-20T14:48:13"/>
        <d v="2014-07-30T12:59:53"/>
        <d v="2015-07-19T17:03:40"/>
        <d v="2015-04-05T22:16:07"/>
        <d v="2016-01-04T21:52:10"/>
        <d v="2014-06-18T02:57:08"/>
        <d v="2015-10-16T10:18:41"/>
        <d v="2015-04-29T20:11:12"/>
        <d v="2014-08-09T12:35:46"/>
        <d v="2016-05-30T06:59:46"/>
        <d v="2015-09-24T12:43:56"/>
        <d v="2015-01-11T19:58:45"/>
        <d v="2016-02-01T21:20:12"/>
        <d v="2014-11-16T02:51:29"/>
        <d v="2016-06-10T01:15:38"/>
        <d v="2015-01-31T16:54:31"/>
        <d v="2015-03-24T17:22:07"/>
        <d v="2014-06-29T15:20:26"/>
        <d v="2016-06-13T23:29:16"/>
        <d v="2014-06-30T16:45:59"/>
        <d v="2016-09-12T18:00:27"/>
        <d v="2014-06-30T04:56:07"/>
        <d v="2015-01-11T16:57:37"/>
        <d v="2015-01-06T04:51:43"/>
        <d v="2016-04-19T11:31:00"/>
        <d v="2014-07-31T12:39:12"/>
        <d v="2016-09-29T15:11:19"/>
        <d v="2015-06-23T21:33:48"/>
        <d v="2016-08-29T22:03:05"/>
        <d v="2016-07-23T03:07:17"/>
        <d v="2015-07-14T15:01:12"/>
        <d v="2016-02-19T00:27:30"/>
        <d v="2015-02-17T16:07:12"/>
        <d v="2016-08-22T18:22:09"/>
        <d v="2016-03-28T15:24:05"/>
        <d v="2016-06-07T00:31:42"/>
        <d v="2014-07-20T19:41:30"/>
        <d v="2014-10-15T04:05:31"/>
        <d v="2015-02-26T20:01:36"/>
        <d v="2016-06-19T12:02:11"/>
        <d v="2014-10-05T21:08:24"/>
        <d v="2014-10-08T06:43:10"/>
        <d v="2015-05-03T17:40:43"/>
        <d v="2015-02-17T22:00:22"/>
        <d v="2014-05-21T20:31:20"/>
        <d v="2015-06-15T07:37:07"/>
        <d v="2014-12-15T05:56:28"/>
        <d v="2014-06-05T18:31:06"/>
        <d v="2014-06-02T16:03:01"/>
        <d v="2016-05-15T18:14:59"/>
        <d v="2016-01-02T16:38:00"/>
        <d v="2015-05-01T21:00:01"/>
        <d v="2015-05-24T22:34:12"/>
        <d v="2015-03-23T18:26:00"/>
        <d v="2014-04-23T15:15:31"/>
        <d v="2016-03-13T19:15:24"/>
        <d v="2015-04-26T05:59:44"/>
        <d v="2015-09-20T00:13:17"/>
        <d v="2014-07-27T20:47:16"/>
        <d v="2016-11-14T05:09:35"/>
        <d v="2014-10-02T18:18:29"/>
        <d v="2016-08-01T20:19:26"/>
        <d v="2016-05-20T17:48:24"/>
        <d v="2016-03-29T03:48:24"/>
        <d v="2015-05-07T00:52:05"/>
        <d v="2016-02-18T22:03:58"/>
        <d v="2015-08-16T18:19:55"/>
        <d v="2016-02-29T20:08:44"/>
        <d v="2016-06-23T11:28:48"/>
        <d v="2015-10-19T17:58:11"/>
        <d v="2014-04-30T22:27:25"/>
        <d v="2014-07-08T17:37:20"/>
        <d v="2016-04-30T22:08:57"/>
        <d v="2016-04-16T17:30:53"/>
        <d v="2014-11-06T20:37:46"/>
        <d v="2014-06-11T14:54:06"/>
        <d v="2014-10-14T20:58:15"/>
        <d v="2015-02-21T12:53:12"/>
        <d v="2014-05-21T02:18:32"/>
        <d v="2015-01-15T20:19:12"/>
        <d v="2015-04-30T18:32:51"/>
        <d v="2014-08-04T00:14:30"/>
        <d v="2014-06-03T19:37:14"/>
        <d v="2014-09-10T18:48:19"/>
        <d v="2015-02-01T14:22:30"/>
        <d v="2015-08-10T19:46:52"/>
        <d v="2014-08-29T08:40:20"/>
        <d v="2015-08-17T18:57:26"/>
        <d v="2016-07-29T09:32:28"/>
        <d v="2014-08-28T18:19:33"/>
        <d v="2015-07-28T16:41:46"/>
        <d v="2016-03-30T08:02:51"/>
        <d v="2015-06-11T00:33:25"/>
        <d v="2016-12-28T12:01:58"/>
        <d v="2015-06-21T18:16:58"/>
        <d v="2016-03-12T14:57:37"/>
        <d v="2016-05-30T15:42:14"/>
        <d v="2014-09-01T14:23:47"/>
        <d v="2015-10-11T18:16:07"/>
        <d v="2015-08-26T15:00:23"/>
        <d v="2015-08-31T15:21:50"/>
        <d v="2015-11-19T17:27:05"/>
        <d v="2014-10-10T08:30:16"/>
        <d v="2016-07-19T10:05:40"/>
        <d v="2016-08-17T18:08:42"/>
        <d v="2016-05-26T00:04:51"/>
        <d v="2015-08-05T17:31:15"/>
        <d v="2014-07-08T14:23:42"/>
        <d v="2015-05-25T18:07:39"/>
        <d v="2015-02-04T19:57:37"/>
        <d v="2015-03-11T19:22:39"/>
        <d v="2015-03-09T15:51:24"/>
        <d v="2016-04-19T01:53:21"/>
        <d v="2016-02-10T22:36:54"/>
        <d v="2015-08-06T09:27:53"/>
        <d v="2016-04-01T21:26:38"/>
        <d v="2014-04-23T12:22:50"/>
        <d v="2014-05-28T14:05:24"/>
        <d v="2015-07-10T00:41:20"/>
        <d v="2015-01-11T01:12:39"/>
        <d v="2016-10-17T10:36:34"/>
        <d v="2014-06-17T15:35:24"/>
        <d v="2014-03-31T06:38:31"/>
        <d v="2015-05-14T19:36:15"/>
        <d v="2015-07-08T02:18:28"/>
        <d v="2015-04-20T21:21:06"/>
        <d v="2015-07-17T16:19:38"/>
        <d v="2016-03-03T18:17:07"/>
        <d v="2016-07-03T16:07:36"/>
        <d v="2015-08-19T14:57:29"/>
        <d v="2014-11-30T17:50:08"/>
        <d v="2014-12-23T12:11:23"/>
        <d v="2015-05-10T19:27:24"/>
        <d v="2014-08-17T17:46:34"/>
        <d v="2014-12-08T16:31:36"/>
        <d v="2014-12-02T07:58:03"/>
        <d v="2014-09-29T20:36:53"/>
        <d v="2015-05-21T13:41:22"/>
        <d v="2014-10-08T09:00:46"/>
        <d v="2014-10-13T22:37:28"/>
        <d v="2016-07-09T18:48:47"/>
        <d v="2016-10-05T13:10:54"/>
        <d v="2015-03-29T18:53:03"/>
        <d v="2016-03-30T17:36:17"/>
        <d v="2016-02-29T18:17:36"/>
        <d v="2015-01-21T04:13:42"/>
        <d v="2014-07-15T11:18:30"/>
        <d v="2016-03-21T02:18:02"/>
        <d v="2016-02-17T10:13:25"/>
        <d v="2015-06-12T07:35:44"/>
        <d v="2014-11-20T17:11:30"/>
        <d v="2016-07-24T16:44:30"/>
        <d v="2016-05-12T12:57:34"/>
        <d v="2015-04-06T19:53:30"/>
        <d v="2015-04-30T15:32:27"/>
        <d v="2014-09-19T08:00:34"/>
        <d v="2014-12-29T22:45:44"/>
        <d v="2014-12-14T19:55:07"/>
        <d v="2014-11-30T21:33:59"/>
        <d v="2016-08-09T01:36:22"/>
        <d v="2015-02-14T00:12:03"/>
        <d v="2014-08-04T17:09:42"/>
        <d v="2016-02-16T14:03:10"/>
        <d v="2014-08-14T19:10:22"/>
        <d v="2015-08-03T19:04:37"/>
        <d v="2016-09-14T20:22:44"/>
        <d v="2014-12-16T23:58:02"/>
        <d v="2016-03-17T21:27:59"/>
        <d v="2015-10-05T20:44:40"/>
        <d v="2016-04-22T00:22:36"/>
        <d v="2016-01-13T19:02:06"/>
        <d v="2016-07-14T14:30:57"/>
        <d v="2015-11-29T23:08:02"/>
        <d v="2016-05-15T17:01:30"/>
        <d v="2016-02-28T23:48:05"/>
        <d v="2015-07-17T10:22:16"/>
        <d v="2015-03-08T08:53:21"/>
        <d v="2014-05-29T17:26:51"/>
        <d v="2014-05-28T14:09:34"/>
        <d v="2015-05-19T01:00:16"/>
        <d v="2015-11-09T14:14:56"/>
        <d v="2015-02-16T22:47:44"/>
        <d v="2017-02-12T14:38:49"/>
        <d v="2015-05-03T15:04:10"/>
        <d v="2016-10-17T03:10:26"/>
        <d v="2015-02-01T22:31:01"/>
        <d v="2016-09-05T22:27:24"/>
        <d v="2014-08-25T05:19:31"/>
        <d v="2014-07-07T17:41:10"/>
        <d v="2016-06-23T18:34:50"/>
        <d v="2015-06-01T15:39:37"/>
        <d v="2014-07-25T16:00:57"/>
        <d v="2016-03-30T17:48:07"/>
        <d v="2015-10-13T19:59:56"/>
        <d v="2016-03-07T02:16:04"/>
        <d v="2014-10-29T20:19:50"/>
        <d v="2014-08-28T18:04:57"/>
        <d v="2014-11-02T22:29:09"/>
        <d v="2016-10-05T14:57:47"/>
        <d v="2016-11-26T03:59:34"/>
        <d v="2016-03-20T21:11:16"/>
        <d v="2015-08-09T16:40:29"/>
        <d v="2014-12-01T16:48:55"/>
        <d v="2015-02-17T16:08:52"/>
        <d v="2016-08-07T16:15:06"/>
        <d v="2015-04-09T18:45:30"/>
        <d v="2014-09-16T15:02:59"/>
        <d v="2015-10-19T19:35:27"/>
        <d v="2015-10-07T03:27:19"/>
        <d v="2016-02-08T05:48:07"/>
        <d v="2016-10-21T23:17:18"/>
        <d v="2015-05-15T10:06:42"/>
        <d v="2016-08-15T17:58:47"/>
        <d v="2014-09-04T07:00:45"/>
        <d v="2014-05-20T17:06:34"/>
        <d v="2016-01-11T11:29:44"/>
        <d v="2014-07-07T15:30:42"/>
        <d v="2016-08-13T15:28:22"/>
        <d v="2015-07-05T08:43:27"/>
        <d v="2016-03-10T09:59:46"/>
        <d v="2015-06-17T19:16:38"/>
        <d v="2017-01-01T21:50:36"/>
        <d v="2016-05-08T15:06:59"/>
        <d v="2014-05-15T20:36:20"/>
        <d v="2015-02-19T06:39:10"/>
        <d v="2014-11-27T21:08:45"/>
        <d v="2016-03-17T21:31:12"/>
        <d v="2015-02-28T05:16:54"/>
        <d v="2016-10-21T10:50:30"/>
        <d v="2016-06-01T05:58:09"/>
        <d v="2015-10-16T19:23:42"/>
        <d v="2014-07-01T21:43:02"/>
        <d v="2015-06-17T23:16:59"/>
        <d v="2015-06-29T13:20:52"/>
        <d v="2015-05-11T16:12:17"/>
        <d v="2015-05-17T12:20:11"/>
        <d v="2014-06-29T15:04:27"/>
        <d v="2014-08-26T22:43:04"/>
        <d v="2014-10-01T07:04:57"/>
        <d v="2016-07-04T20:57:09"/>
        <d v="2016-05-02T14:19:42"/>
        <d v="2014-08-24T19:34:44"/>
        <d v="2014-06-11T13:46:58"/>
        <d v="2015-04-25T12:44:58"/>
        <d v="2014-05-26T18:16:21"/>
        <d v="2016-09-13T10:53:54"/>
        <d v="2016-01-04T15:38:10"/>
        <d v="2014-05-12T16:26:58"/>
        <d v="2016-09-19T02:48:16"/>
        <d v="2015-08-02T04:19:46"/>
        <d v="2014-04-23T14:14:19"/>
        <d v="2015-08-13T15:54:20"/>
        <d v="2014-05-27T05:14:15"/>
        <d v="2014-07-08T18:53:24"/>
        <d v="2015-05-22T19:50:39"/>
        <d v="2014-10-27T14:21:23"/>
        <d v="2015-01-15T16:48:49"/>
        <d v="2014-09-08T23:09:39"/>
        <d v="2015-10-31T04:35:29"/>
        <d v="2016-04-29T03:12:47"/>
        <d v="2014-12-21T20:53:30"/>
        <d v="2014-12-14T14:48:36"/>
        <d v="2016-04-18T11:10:48"/>
        <d v="2016-01-31T19:21:27"/>
        <d v="2014-09-14T14:26:56"/>
        <d v="2014-08-30T14:03:20"/>
        <d v="2015-05-04T12:59:53"/>
        <d v="2016-06-02T12:54:44"/>
        <d v="2016-07-04T12:06:28"/>
        <d v="2016-03-31T16:33:14"/>
        <d v="2014-06-01T13:01:54"/>
        <d v="2014-08-27T21:55:49"/>
        <d v="2016-06-30T01:09:38"/>
        <d v="2014-06-19T03:24:46"/>
        <d v="2014-05-25T16:59:06"/>
        <d v="2015-03-08T13:49:48"/>
        <d v="2014-05-19T17:22:53"/>
        <d v="2015-05-09T04:07:47"/>
        <d v="2016-05-14T17:42:46"/>
        <d v="2015-04-23T13:21:07"/>
        <d v="2015-01-31T23:53:39"/>
        <d v="2015-12-21T21:18:29"/>
        <d v="2015-04-07T20:47:29"/>
        <d v="2015-01-27T17:11:15"/>
        <d v="2015-05-22T17:31:06"/>
        <d v="2015-06-09T23:50:06"/>
        <d v="2014-10-14T22:28:04"/>
        <d v="2016-01-11T16:07:27"/>
        <d v="2014-10-30T18:04:22"/>
        <d v="2016-04-04T11:47:40"/>
        <d v="2016-01-31T22:41:07"/>
        <d v="2016-04-01T03:22:51"/>
        <d v="2016-09-18T08:21:34"/>
        <d v="2015-07-19T04:06:16"/>
        <d v="2015-02-05T04:55:12"/>
        <d v="2015-07-17T16:15:59"/>
        <d v="2014-12-09T18:04:06"/>
        <d v="2014-11-24T16:15:33"/>
        <d v="2015-04-08T00:35:08"/>
        <d v="2015-03-25T21:38:16"/>
        <d v="2015-04-27T16:38:09"/>
        <d v="2015-02-12T17:04:53"/>
        <d v="2015-10-19T16:35:03"/>
        <d v="2014-06-22T22:31:45"/>
        <d v="2016-06-26T10:47:48"/>
        <d v="2014-07-12T02:09:15"/>
        <d v="2015-11-16T22:05:50"/>
        <d v="2014-08-06T05:09:04"/>
        <d v="2014-06-02T17:02:44"/>
        <d v="2014-06-02T19:32:32"/>
        <d v="2014-07-10T16:45:02"/>
        <d v="2016-09-07T09:20:39"/>
        <d v="2015-06-08T07:11:36"/>
        <d v="2016-01-25T16:57:16"/>
        <d v="2016-03-28T03:03:08"/>
        <d v="2015-01-11T23:33:28"/>
        <d v="2016-02-02T00:51:13"/>
        <d v="2016-09-05T19:15:35"/>
        <d v="2015-05-03T19:46:40"/>
        <d v="2014-06-17T21:08:57"/>
        <d v="2016-03-15T20:48:27"/>
        <d v="2014-05-11T19:33:18"/>
        <d v="2014-11-10T20:25:15"/>
        <d v="2014-04-17T11:18:58"/>
        <d v="2015-06-26T02:35:53"/>
        <d v="2014-04-09T12:36:26"/>
        <d v="2015-06-17T11:12:17"/>
        <d v="2015-07-07T19:31:29"/>
        <d v="2015-03-01T18:00:26"/>
        <d v="2016-05-08T20:13:52"/>
        <d v="2014-06-29T18:38:02"/>
        <d v="2014-05-28T04:00:45"/>
        <d v="2015-02-14T00:28:17"/>
        <d v="2014-05-12T17:28:10"/>
        <d v="2016-03-15T14:21:19"/>
        <d v="2015-05-13T22:20:10"/>
        <d v="2016-05-02T20:34:12"/>
        <d v="2016-11-07T14:48:26"/>
        <d v="2016-10-12T00:07:27"/>
        <d v="2015-03-23T19:00:55"/>
        <d v="2015-03-11T22:37:23"/>
        <d v="2014-06-23T08:49:38"/>
        <d v="2014-09-04T02:40:21"/>
        <d v="2014-12-15T19:39:40"/>
        <d v="2016-02-24T17:39:00"/>
        <d v="2015-06-10T05:16:25"/>
        <d v="2014-08-13T21:11:25"/>
        <d v="2016-06-24T20:41:37"/>
        <d v="2016-02-19T03:22:00"/>
        <d v="2016-06-09T23:32:12"/>
        <d v="2016-06-26T15:19:29"/>
        <d v="2016-04-26T00:54:35"/>
        <d v="2015-06-11T12:50:06"/>
        <d v="2015-11-24T16:41:59"/>
        <d v="2015-05-13T19:10:18"/>
        <d v="2016-10-22T16:00:23"/>
        <d v="2014-05-06T16:36:32"/>
        <d v="2015-06-14T10:43:42"/>
        <d v="2014-11-24T22:32:09"/>
        <d v="2015-05-07T13:55:54"/>
        <d v="2015-07-15T10:28:10"/>
        <d v="2016-11-14T00:42:36"/>
        <d v="2015-03-20T21:09:25"/>
        <d v="2014-07-10T17:20:48"/>
        <d v="2016-02-09T22:20:43"/>
        <d v="2014-12-08T17:41:23"/>
        <d v="2014-12-01T16:13:36"/>
        <d v="2015-09-21T03:01:46"/>
        <d v="2016-02-02T23:19:28"/>
        <d v="2016-06-05T00:13:44"/>
        <d v="2014-07-28T21:17:20"/>
        <d v="2014-06-08T06:13:01"/>
        <d v="2015-03-26T21:48:59"/>
        <d v="2015-02-23T10:53:39"/>
        <d v="2014-06-09T12:38:27"/>
        <d v="2015-02-18T20:22:38"/>
        <d v="2016-04-26T15:02:53"/>
        <d v="2015-04-14T18:01:48"/>
        <d v="2016-05-06T06:37:01"/>
        <d v="2015-02-22T21:41:52"/>
        <d v="2015-07-21T06:14:17"/>
        <d v="2014-06-16T16:33:43"/>
        <d v="2015-10-06T16:43:36"/>
        <d v="2015-02-09T20:13:02"/>
        <d v="2015-06-28T05:01:44"/>
        <d v="2015-06-04T15:38:37"/>
        <d v="2015-12-02T04:20:07"/>
        <d v="2015-11-20T20:06:57"/>
        <d v="2015-06-14T21:50:44"/>
        <d v="2016-07-19T15:01:43"/>
        <d v="2015-05-26T01:40:14"/>
        <d v="2015-04-06T10:09:54"/>
        <d v="2015-01-29T22:16:41"/>
        <d v="2014-10-31T12:39:47"/>
        <d v="2016-08-10T20:46:11"/>
        <d v="2016-05-12T17:46:51"/>
        <d v="2014-10-14T20:22:25"/>
        <d v="2016-01-05T02:45:35"/>
        <d v="2014-11-19T20:56:12"/>
        <d v="2015-05-18T10:41:07"/>
        <d v="2016-03-30T22:36:48"/>
        <d v="2016-07-01T22:14:12"/>
        <d v="2015-05-27T18:22:38"/>
        <d v="2015-04-21T17:03:29"/>
        <d v="2015-05-30T03:25:24"/>
        <d v="2016-03-02T16:50:29"/>
        <d v="2014-05-20T18:51:27"/>
        <d v="2014-04-10T11:50:52"/>
        <d v="2014-05-06T01:44:24"/>
        <d v="2014-05-06T14:48:54"/>
        <d v="2015-08-31T15:02:54"/>
        <d v="2014-09-02T05:19:02"/>
        <d v="2015-06-03T05:23:11"/>
        <d v="2015-09-17T19:36:29"/>
        <d v="2015-05-11T18:24:44"/>
        <d v="2014-12-01T02:59:03"/>
        <d v="2015-06-16T10:32:59"/>
        <d v="2015-03-01T04:34:36"/>
        <d v="2014-07-27T20:09:38"/>
        <d v="2015-04-08T21:14:18"/>
        <d v="2015-02-23T23:17:51"/>
        <d v="2015-02-05T17:50:03"/>
        <d v="2014-07-08T17:41:30"/>
        <d v="2015-05-03T10:20:44"/>
        <d v="2014-05-29T21:26:47"/>
        <d v="2014-07-12T15:51:50"/>
        <d v="2014-10-01T14:09:37"/>
        <d v="2016-08-28T06:15:56"/>
        <d v="2015-09-05T15:11:45"/>
        <d v="2015-10-17T21:24:14"/>
        <d v="2014-07-20T15:38:18"/>
        <d v="2016-02-01T22:43:41"/>
        <d v="2016-05-18T19:32:19"/>
        <d v="2014-08-13T15:50:05"/>
        <d v="2015-02-11T17:23:12"/>
        <d v="2014-06-02T04:07:58"/>
        <d v="2017-01-27T18:44:10"/>
        <d v="2015-06-24T03:29:56"/>
        <d v="2015-09-07T16:42:15"/>
        <d v="2015-01-02T00:23:42"/>
        <d v="2016-09-01T08:19:25"/>
        <d v="2016-01-02T14:58:48"/>
        <d v="2016-11-07T16:15:52"/>
        <d v="2015-05-29T19:39:06"/>
        <d v="2014-12-25T20:39:56"/>
        <d v="2014-06-24T19:33:40"/>
        <d v="2017-01-20T00:26:39"/>
        <d v="2016-01-03T23:36:10"/>
        <d v="2014-08-02T14:27:49"/>
        <d v="2015-03-01T18:59:52"/>
        <d v="2016-04-08T22:49:51"/>
        <d v="2014-11-10T05:28:22"/>
        <d v="2015-03-15T20:35:29"/>
        <d v="2017-01-26T13:05:58"/>
        <d v="2014-12-03T00:07:10"/>
        <d v="2015-06-15T18:12:24"/>
        <d v="2015-02-20T03:10:44"/>
        <d v="2014-08-15T15:39:17"/>
        <d v="2014-05-19T15:47:20"/>
        <d v="2016-11-04T23:00:12"/>
        <d v="2015-01-27T06:00:18"/>
        <d v="2014-06-02T04:36:18"/>
        <d v="2014-12-08T20:58:03"/>
        <d v="2015-07-07T11:34:30"/>
        <d v="2014-07-22T18:36:01"/>
        <d v="2015-05-11T02:13:11"/>
        <d v="2015-11-08T19:49:59"/>
        <d v="2016-10-19T11:14:02"/>
        <d v="2015-06-30T00:16:05"/>
        <d v="2015-03-31T05:30:00"/>
        <d v="2015-04-29T14:58:23"/>
        <d v="2015-05-18T22:01:33"/>
        <d v="2014-09-23T19:40:06"/>
        <d v="2014-07-13T03:14:56"/>
        <d v="2014-08-11T08:37:22"/>
        <d v="2015-08-07T18:09:57"/>
        <d v="2014-10-26T19:29:37"/>
        <d v="2015-02-23T06:28:50"/>
        <d v="2015-10-30T05:04:09"/>
        <d v="2015-04-19T19:39:16"/>
        <d v="2016-05-01T23:38:29"/>
        <d v="2016-05-03T11:19:12"/>
        <d v="2014-08-11T12:39:21"/>
        <d v="2014-07-22T15:57:03"/>
        <d v="2015-12-19T16:26:13"/>
        <d v="2016-10-13T09:17:40"/>
        <d v="2014-10-13T13:00:55"/>
        <d v="2015-01-15T18:26:50"/>
        <d v="2015-03-11T23:31:11"/>
        <d v="2014-05-26T23:02:02"/>
        <d v="2014-06-29T20:53:59"/>
        <d v="2014-11-26T02:02:28"/>
        <d v="2014-07-09T06:25:04"/>
        <d v="2015-09-17T16:23:47"/>
        <d v="2016-08-18T19:51:05"/>
        <d v="2016-03-03T08:07:48"/>
        <d v="2015-08-11T03:38:27"/>
        <d v="2016-02-14T04:02:44"/>
        <d v="2016-06-16T23:14:22"/>
        <d v="2015-08-16T16:07:19"/>
        <d v="2015-08-04T15:45:46"/>
        <d v="2016-10-31T06:18:40"/>
        <d v="2016-06-12T15:09:20"/>
        <d v="2015-05-26T21:44:14"/>
        <d v="2014-10-02T09:36:19"/>
        <d v="2014-11-17T11:49:11"/>
        <d v="2014-10-27T14:05:37"/>
        <d v="2015-04-16T21:41:54"/>
        <d v="2015-10-01T18:41:08"/>
        <d v="2015-07-27T15:54:35"/>
        <d v="2015-04-14T19:14:28"/>
        <d v="2015-01-26T20:00:22"/>
        <d v="2016-09-01T03:25:44"/>
        <d v="2014-07-08T07:48:43"/>
        <d v="2015-01-11T02:53:41"/>
        <d v="2016-03-09T16:51:20"/>
        <d v="2016-03-03T19:49:02"/>
        <d v="2015-08-26T18:58:10"/>
        <d v="2016-06-28T01:09:46"/>
        <d v="2014-05-14T15:37:44"/>
        <d v="2015-10-28T20:22:21"/>
        <d v="2016-03-27T22:22:07"/>
        <d v="2016-05-22T23:25:54"/>
        <d v="2014-06-25T22:48:32"/>
        <d v="2014-08-28T18:55:56"/>
        <d v="2015-12-03T20:17:36"/>
        <d v="2014-04-15T21:23:30"/>
        <d v="2015-11-02T14:54:54"/>
        <d v="2015-10-18T03:41:57"/>
        <d v="2015-02-17T17:19:46"/>
        <d v="2016-02-13T05:39:40"/>
        <d v="2014-06-10T17:04:38"/>
        <d v="2017-02-03T06:58:27"/>
        <d v="2016-03-22T19:34:33"/>
        <d v="2016-08-18T20:30:46"/>
        <d v="2016-03-17T20:43:31"/>
        <d v="2014-06-20T12:52:06"/>
        <d v="2014-12-07T01:37:14"/>
        <d v="2016-04-08T16:25:10"/>
        <d v="2016-05-02T13:07:28"/>
        <d v="2016-06-12T20:48:18"/>
        <d v="2014-07-09T20:36:01"/>
        <d v="2016-06-21T18:55:32"/>
        <d v="2014-12-01T15:25:53"/>
        <d v="2015-03-05T21:40:57"/>
        <d v="2014-06-04T14:22:27"/>
        <d v="2016-05-17T04:19:09"/>
        <d v="2015-05-07T19:26:20"/>
        <d v="2014-04-17T20:52:36"/>
        <d v="2014-10-07T23:07:24"/>
        <d v="2016-01-29T16:58:40"/>
        <d v="2016-04-06T13:09:54"/>
        <d v="2014-05-05T22:11:30"/>
        <d v="2015-08-13T01:56:53"/>
        <d v="2015-10-08T17:59:41"/>
        <d v="2016-01-31T16:08:13"/>
        <d v="2015-04-30T15:28:02"/>
        <d v="2015-10-11T22:34:19"/>
        <d v="2015-04-12T20:45:12"/>
        <d v="2014-06-18T09:21:30"/>
        <d v="2015-01-14T16:24:37"/>
        <d v="2014-11-06T06:24:24"/>
        <d v="2015-03-05T09:23:41"/>
        <d v="2015-02-25T23:07:06"/>
        <d v="2014-07-21T19:53:18"/>
        <d v="2016-03-07T15:29:18"/>
        <d v="2017-02-08T23:08:28"/>
        <d v="2014-08-27T01:02:41"/>
        <d v="2015-01-15T14:05:47"/>
        <d v="2014-09-07T03:54:17"/>
        <d v="2014-08-20T19:23:05"/>
        <d v="2016-01-21T18:33:07"/>
        <d v="2014-07-27T18:33:01"/>
        <d v="2015-06-21T23:08:27"/>
        <d v="2014-07-30T16:49:20"/>
        <d v="2014-10-08T18:29:26"/>
        <d v="2014-12-28T13:04:38"/>
        <d v="2015-04-01T13:04:09"/>
        <d v="2015-01-16T07:13:43"/>
        <d v="2016-02-18T05:54:29"/>
        <d v="2015-06-18T18:44:23"/>
        <d v="2014-08-17T20:56:40"/>
        <d v="2014-08-04T16:07:54"/>
        <d v="2016-09-06T21:51:48"/>
        <d v="2016-02-16T16:13:16"/>
        <d v="2015-02-21T04:34:59"/>
        <d v="2014-08-26T21:52:38"/>
        <d v="2014-12-16T14:01:07"/>
        <d v="2016-02-07T23:59:23"/>
        <d v="2015-07-31T16:04:57"/>
        <d v="2015-05-26T05:42:16"/>
        <d v="2015-10-04T15:43:59"/>
        <d v="2017-02-01T23:18:01"/>
        <d v="2014-05-05T22:31:40"/>
        <d v="2015-11-13T00:36:10"/>
        <d v="2016-01-04T15:43:19"/>
        <d v="2014-10-28T14:02:44"/>
        <d v="2015-10-15T19:25:16"/>
        <d v="2016-08-31T06:27:04"/>
        <d v="2015-03-03T22:44:10"/>
        <d v="2014-09-20T21:11:27"/>
        <d v="2014-06-13T22:29:24"/>
        <d v="2016-05-06T01:41:55"/>
        <d v="2014-08-17T19:10:10"/>
        <d v="2015-10-27T16:06:07"/>
        <d v="2015-05-19T05:33:24"/>
        <d v="2016-07-07T11:22:34"/>
        <d v="2014-12-21T02:01:04"/>
        <d v="2014-11-04T22:58:45"/>
        <d v="2015-03-10T05:16:22"/>
        <d v="2014-07-21T04:49:49"/>
        <d v="2014-09-21T15:36:50"/>
        <d v="2014-12-17T00:32:23"/>
        <d v="2016-03-06T12:13:07"/>
        <d v="2015-06-13T23:00:15"/>
        <d v="2014-09-22T15:16:31"/>
        <d v="2014-05-01T19:26:37"/>
        <d v="2014-08-13T21:05:16"/>
        <d v="2014-10-15T16:33:48"/>
        <d v="2016-08-30T20:11:25"/>
        <d v="2014-05-19T15:33:51"/>
        <d v="2016-06-12T22:23:59"/>
        <d v="2015-11-01T23:14:40"/>
        <d v="2016-03-16T01:27:24"/>
        <d v="2014-08-14T15:22:32"/>
        <d v="2014-05-19T16:40:56"/>
        <d v="2016-02-20T03:23:43"/>
        <d v="2016-06-01T17:44:28"/>
        <d v="2014-05-27T16:21:24"/>
        <d v="2015-03-29T14:07:06"/>
        <d v="2014-07-12T22:50:11"/>
        <d v="2016-04-18T00:56:28"/>
        <d v="2015-08-18T02:49:10"/>
        <d v="2016-12-13T23:07:35"/>
        <d v="2015-01-17T15:52:36"/>
        <d v="2015-01-26T16:00:20"/>
        <d v="2016-11-25T19:18:51"/>
        <d v="2014-06-21T18:35:11"/>
        <d v="2015-03-14T08:17:06"/>
        <d v="2015-10-05T13:16:15"/>
        <d v="2014-05-19T01:06:09"/>
        <d v="2014-09-22T19:05:49"/>
        <d v="2016-11-20T17:03:14"/>
        <d v="2016-12-27T18:54:02"/>
        <d v="2016-05-19T22:32:01"/>
        <d v="2016-05-20T16:45:16"/>
        <d v="2015-02-05T13:57:05"/>
        <d v="2015-10-29T04:32:33"/>
        <d v="2015-12-14T18:16:56"/>
        <d v="2016-09-08T10:28:26"/>
        <d v="2015-02-22T14:29:35"/>
        <d v="2015-10-26T22:34:59"/>
        <d v="2016-06-16T17:49:46"/>
        <d v="2014-12-16T14:42:04"/>
        <d v="2015-04-27T17:34:48"/>
        <d v="2015-07-23T16:08:57"/>
        <d v="2014-12-16T12:09:11"/>
        <d v="2015-02-03T04:40:47"/>
        <d v="2015-06-22T19:34:53"/>
        <d v="2014-09-07T02:05:00"/>
        <d v="2016-11-18T00:45:50"/>
        <d v="2017-01-14T12:43:39"/>
        <d v="2015-12-05T19:47:17"/>
        <d v="2016-05-04T17:19:57"/>
        <d v="2016-07-18T20:24:33"/>
        <d v="2014-10-14T02:59:50"/>
        <d v="2016-12-25T21:41:22"/>
        <d v="2016-04-14T20:21:13"/>
        <d v="2015-07-02T19:59:26"/>
        <d v="2016-09-26T06:40:34"/>
        <d v="2016-11-22T00:15:09"/>
        <d v="2015-02-17T01:11:06"/>
        <d v="2014-08-31T22:00:01"/>
        <d v="2017-01-31T00:45:37"/>
        <d v="2015-10-29T12:56:44"/>
        <d v="2016-05-21T15:02:31"/>
        <d v="2015-01-24T03:15:40"/>
        <d v="2016-01-30T22:43:06"/>
        <d v="2015-12-19T13:45:23"/>
      </sharedItems>
      <fieldGroup par="22" base="18">
        <rangePr groupBy="months" startDate="2009-05-16T03:55:13" endDate="2017-03-14T15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2017"/>
        </groupItems>
      </fieldGroup>
    </cacheField>
    <cacheField name="Date Ended Conversion" numFmtId="165">
      <sharedItems containsSemiMixedTypes="0" containsNonDate="0" containsDate="1" containsString="0" minDate="2009-08-09T19:26:00" maxDate="2017-05-02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6T03:55:13" endDate="2017-03-14T15:30:07"/>
        <groupItems count="6">
          <s v="&lt;5/16/2009"/>
          <s v="Qtr1"/>
          <s v="Qtr2"/>
          <s v="Qtr3"/>
          <s v="Qtr4"/>
          <s v="&gt;3/14/2017"/>
        </groupItems>
      </fieldGroup>
    </cacheField>
    <cacheField name="Years2" numFmtId="0" databaseField="0">
      <fieldGroup base="18">
        <rangePr groupBy="years" startDate="2009-05-16T03:55:13" endDate="2017-03-14T15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4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2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1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4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6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8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8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3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4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4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6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4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1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5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2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2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6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5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3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6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19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2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5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4-12-3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29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4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8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6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5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5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1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0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4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2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7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4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7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3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6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0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4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8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4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7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2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6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6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4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8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2-28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3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29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09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6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3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4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6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7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4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8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3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2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2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7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7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0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7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4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2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1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3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7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4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0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2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6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0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8-3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4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09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3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8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1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4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2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6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2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1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1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1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6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1-3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2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6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5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7-3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1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6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1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3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3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2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6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3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1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3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0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5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3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0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2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5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2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3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7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8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8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2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2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7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09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7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4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2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0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2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19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29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5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5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6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0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3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6-30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5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1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3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1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19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0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5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2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2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0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7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7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6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4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5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7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2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1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2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2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2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5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1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2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4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1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5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09-30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8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1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3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8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7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29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1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8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7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7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8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4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3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5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2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1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6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5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8-3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7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2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0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4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2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5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1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6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7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5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09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09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6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4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8-3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4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7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7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8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3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5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5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3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5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09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09-30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8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5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5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5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6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1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4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3-3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19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7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1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09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7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0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8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5-3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2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3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1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6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8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0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8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4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7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29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7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4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0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19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1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5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5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7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5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6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1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5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5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5-3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4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6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5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5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8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7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7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6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6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5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6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0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09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2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4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6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1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4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1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7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2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4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09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7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2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1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6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29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09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1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5-3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0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8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4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1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5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1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1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4-30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8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19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8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0-3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6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4-30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8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6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3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8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3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1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8-3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09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19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6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09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2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19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1-12-3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3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0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2-28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1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0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0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5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1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7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2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0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7-3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19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3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1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3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6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6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6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7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6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4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7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2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3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2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8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7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09-30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8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3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5-3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19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3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3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0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3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0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6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7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8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7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1-30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5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3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4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3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2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2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7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1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0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7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19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4-30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4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4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5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1-3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4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7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5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2-28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4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3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4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2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2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2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5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8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5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0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09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4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7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6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7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7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7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6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6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6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8-3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8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3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6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6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4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09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4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5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8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8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4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1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7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1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4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8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1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6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7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7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2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8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3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0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0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4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5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6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2-29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1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5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6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0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4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0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0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1-30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2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0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7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7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6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3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1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8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09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4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0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3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2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3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6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3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4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2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8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5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6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1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5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3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2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5-3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1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09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3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7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6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6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7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0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4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5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8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2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6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6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5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2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7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3-3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0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8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09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3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8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4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6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5-3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4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8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4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1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6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2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19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2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5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09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4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2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1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7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8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7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6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09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4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09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8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4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7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2-29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5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19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4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8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8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6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1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5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4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09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0-3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19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0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5-3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2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6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6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0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0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3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6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2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5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0-3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5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2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3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2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3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8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2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0-3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3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4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6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09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8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7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0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7-3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8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3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8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1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5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1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3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2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6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5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7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6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1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09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3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4-12-3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5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5-12-3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7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6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3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7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8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2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7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19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6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4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1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1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4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8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5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1-30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4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5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6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7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7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1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2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5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5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3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1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0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4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7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8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5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7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3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7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2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3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1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4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8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1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8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1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09-30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3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4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4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7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8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4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4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6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6-30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7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3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5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4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3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2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3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5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7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4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6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5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1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5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4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4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2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3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2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8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0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8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1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0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6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3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5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8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2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1-30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19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7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1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6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2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5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2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8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2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5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7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2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2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6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8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0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5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8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3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4-12-3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8-3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1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4-12-3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6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7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0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2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6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5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3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0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4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1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2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4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4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7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8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6-30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1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29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1-3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0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4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2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7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1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09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2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3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0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19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0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3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6-12-3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2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4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19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3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3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4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7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4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1-30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4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7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2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8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7-3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7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29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29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2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1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3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0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8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6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1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8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19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8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3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0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3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1-30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0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0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0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0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5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2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2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2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4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09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7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3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3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5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3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4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19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7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5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7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8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5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1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3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4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09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8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5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0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5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5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3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29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0-3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09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2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5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0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0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29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4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2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7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4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6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6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7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0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0-3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6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0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1-3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2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6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2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4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6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4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8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29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6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0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6-30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6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8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2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5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6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2-28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8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8-3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09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2-28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19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0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0-3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8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0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6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0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8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3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4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1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7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8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4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3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4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2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1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6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0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8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6-30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8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6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4-30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6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1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3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09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3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7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0-3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4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09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09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3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5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4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0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3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5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7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3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4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4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4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3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1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5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0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1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5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5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7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1-30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6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7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8-3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8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09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0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3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0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3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8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2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29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3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5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1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2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4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6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8-3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4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0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0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7-3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3-3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4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4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7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7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4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7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29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7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29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2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2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3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2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0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6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2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3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0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4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4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2-29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1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3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1-30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8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3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1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09-30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1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2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6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7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3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7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8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4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5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1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3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8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7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2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1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29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0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09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7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8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7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7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8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29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1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0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6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3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7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4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1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2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5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6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09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8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3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19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0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6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8-3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5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5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1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4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8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2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5-3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3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8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4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7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3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0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4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19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29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8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1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2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7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0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09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2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09-30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7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2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1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6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1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29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8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6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7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8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2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4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29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6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5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7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1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3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7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8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4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7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3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8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4-12-3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4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6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0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3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3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1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6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6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19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0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5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0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2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5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3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1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5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2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1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4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0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6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7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8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2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6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0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1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19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4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2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5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4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4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1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3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6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5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09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3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3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5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2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4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1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1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0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6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8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3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0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09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5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09-30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6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4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5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3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5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0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3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1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3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0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7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09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1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7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3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3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4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3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5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8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09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5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0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8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29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3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1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2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2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3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3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8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7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0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3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3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2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2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7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6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7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8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3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8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29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8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4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4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5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7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2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29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8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29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4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3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3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6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4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5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3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6-12-3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0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8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5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8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2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0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4-12-3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5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8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6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6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8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1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1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8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1-30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5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7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6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4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7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5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3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3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4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8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29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7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4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8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7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5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5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1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1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1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29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2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19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2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7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4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5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4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5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7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7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2-28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1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1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5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7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5-3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6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7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8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0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19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0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8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7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19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7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2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0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7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5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4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6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0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3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2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0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0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3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4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0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8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6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0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8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29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1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3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0-3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19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4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3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3-3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09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5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1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0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6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7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5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3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7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5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0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1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4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7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3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5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4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1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2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0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7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1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3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5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5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2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6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5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4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3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2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0-12-3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1-30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1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2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0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8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5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8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5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8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8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29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0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3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19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5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4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2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4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0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29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6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8-3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3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4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3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2-28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7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8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0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0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19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6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1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09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3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2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6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5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3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8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8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3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4-30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7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3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5-3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0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0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2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0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3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6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7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4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8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29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7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0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5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7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0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0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0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29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2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0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5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2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29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4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8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3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1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1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6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6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5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4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6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2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1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7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4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09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6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8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29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3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6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6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7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5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5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1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4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0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0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29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4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2-28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4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5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1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0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6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4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6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5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6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3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4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0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5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6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1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29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4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4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2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2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7-3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4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8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8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5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2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4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8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8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2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6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2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6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1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2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7-3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2-28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3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2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6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4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6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1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4-30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5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1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7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1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1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2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4-12-3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2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5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3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19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2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5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0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4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4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8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7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7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0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5-12-3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4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8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3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7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1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09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5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19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09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7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0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0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2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6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6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5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0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4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1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1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3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0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7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1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09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19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8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7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4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3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4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2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0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0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1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29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0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09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6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5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1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1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4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1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4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8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5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2-29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2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19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09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2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3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09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5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1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6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1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0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19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6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1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4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4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1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4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7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5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2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6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5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0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2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4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4-30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7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4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2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09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1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3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4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6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3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8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7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4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5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6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5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5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5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0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19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8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6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6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2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19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7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8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3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1-3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8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2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1-30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4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1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3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2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6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5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1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2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5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0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29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1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3-3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1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6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2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7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2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1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6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09-30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1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1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6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3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19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7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8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2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6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1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3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7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7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6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3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4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7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8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7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3-3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6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8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29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3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1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7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0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8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5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4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29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4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4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2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0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8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2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2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7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7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4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7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2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19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5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7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4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4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3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7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6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7-3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3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3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3-12-3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1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4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4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1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1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2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2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1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0-3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4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2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7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6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6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8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0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1-30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5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6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19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1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1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3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5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0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1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0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7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2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8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3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3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1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7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3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8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19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2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8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5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3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3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7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4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2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3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7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6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29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6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0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1-3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5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1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7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0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7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0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4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7-3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3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5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7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5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0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5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5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1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1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8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3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6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6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3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6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09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8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5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5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2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5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8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6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09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3-3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8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5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0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3-3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4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29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0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5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8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2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7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4-30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0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7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8-3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29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4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4-30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0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8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0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3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6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8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0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2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6-30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29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3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6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4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0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09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4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0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5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2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7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6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7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19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1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3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5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09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6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6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7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1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3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2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1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2-28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8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8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3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0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2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4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8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7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3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4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4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1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2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2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2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4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2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6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2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3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2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5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8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8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3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8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19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6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1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1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4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0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0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0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5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4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3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0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1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4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8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09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6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0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3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3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4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3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0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09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4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6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3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3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1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29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7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0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2-28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0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3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2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7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7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6-30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4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29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2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29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3-3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2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0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3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7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0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6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8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0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3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1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3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1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3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0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6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7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09-30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09-30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6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19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1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19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0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6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4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0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0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6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09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7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4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3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3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5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1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5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1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5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5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7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1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3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5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2-28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4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4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3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0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19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29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7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7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5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5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2-28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2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3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29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09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09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7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6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09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1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2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5-3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0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4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1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6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5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1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19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1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3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1-3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4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5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1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3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6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6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2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2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8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2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0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8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3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7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0-3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1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6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09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1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8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0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3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1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6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4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0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1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7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6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4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6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1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6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4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0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5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4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1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09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4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4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3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0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4-30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1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19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2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5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09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1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6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5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1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1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2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7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6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2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09-30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0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5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2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5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1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1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3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4-30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2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4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19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4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7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5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8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09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2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8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1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8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2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8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3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1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29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1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3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2-28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19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0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2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2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7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0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6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5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09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5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7-3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2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5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2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1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09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5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2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3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8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2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7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0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4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7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4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8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8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3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2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1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3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3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0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0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2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0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0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29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4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6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8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8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4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5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6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8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8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29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6-30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1-30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4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09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1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0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2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8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2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6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2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1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0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5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19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4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1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2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6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5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1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0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2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0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3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4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0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4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2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3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19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7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1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6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7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5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4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2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4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7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4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0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5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3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3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3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4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3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7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0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1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3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2-28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6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1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4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1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5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1-30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7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1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29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2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4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8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0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0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5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1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09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4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7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4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4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2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8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19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1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6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3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5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3-12-3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0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6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4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29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4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7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1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0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09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5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1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2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3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6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3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8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4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8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2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0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3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29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0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6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0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5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1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0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2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8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4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09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7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0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5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2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3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5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8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2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7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4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7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4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4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09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1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1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1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7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09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4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0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1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5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7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0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2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0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1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8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4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5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6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2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4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0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2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3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4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0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5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0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1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7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3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4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5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5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0-3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3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8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5-3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5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5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6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3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3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09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3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4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5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2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2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1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8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8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6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2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7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6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8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0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1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2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5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2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4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4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8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3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4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7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1-3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1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09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1-30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1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1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6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2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5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0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3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8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3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1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2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5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5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7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3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6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1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8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0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7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5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3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7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2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1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6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0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1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6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09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09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6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1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2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1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4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6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2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3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6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4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3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8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1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8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5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5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5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1-30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2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7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4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19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5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2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3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5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5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7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0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0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2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0-12-3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7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4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8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8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0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6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7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2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6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4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8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4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5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4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1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3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8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19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5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8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29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5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3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6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4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7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5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8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4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0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7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5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8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8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29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1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5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7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3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0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6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4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19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0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2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29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5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0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09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1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4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6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0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2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6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29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0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8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5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6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0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4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3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09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7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4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3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8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1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8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09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4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5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4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09-30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09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3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1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3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4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09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1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4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4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3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0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8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7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5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09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4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1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1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7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3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4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2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29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2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2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8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0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5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7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6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4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5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0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1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4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3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09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3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7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09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0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0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0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6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6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7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2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1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4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1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7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7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6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3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4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8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6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6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7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2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2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8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4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4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5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5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1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0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7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4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8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1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0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19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4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3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8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2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2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09-30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8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5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29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2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8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09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7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7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3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4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3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09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0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09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2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1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2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7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09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29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7-3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4-30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4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1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1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6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5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8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2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5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5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8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2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5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8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4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6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0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2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6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0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6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4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3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2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0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3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19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3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1-3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2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5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19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1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8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8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2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8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4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1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7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0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7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7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7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19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4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19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4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5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2-28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09-12-3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1-30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2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7-3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3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1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8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5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09-30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1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7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6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4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3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29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0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7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0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4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0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5-3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3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4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4-30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4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5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2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0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29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7-3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8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0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2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8-3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6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7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8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2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2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1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09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3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8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4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5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5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8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5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4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4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4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29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0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2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5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2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4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4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6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3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6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8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2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2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4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2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1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2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8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6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1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4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4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1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1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8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0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29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29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4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19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1-30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2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0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0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29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1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2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8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2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5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29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3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29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29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8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6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8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8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5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1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4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8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7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4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4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0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09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7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8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3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8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1-3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0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6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09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2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0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8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1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2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29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3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4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0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3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8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3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4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09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8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09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8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8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7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8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4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09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1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2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3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7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5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09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1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2-28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8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6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29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8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3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29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2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09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4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2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5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3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4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6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7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7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6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4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1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4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3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5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6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0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3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8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19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2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3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3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0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7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5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2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6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0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5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8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0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2-28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1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6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29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4-30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1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7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7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09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2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2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2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4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5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4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0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19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4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8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8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3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8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5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1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3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29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6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7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5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0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7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0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5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09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5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19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2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7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3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29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7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0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5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8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4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7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1-3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4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3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7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1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6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4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1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09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1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6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2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8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4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8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7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8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1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0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8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1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0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2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5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4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7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0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6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3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09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5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5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8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1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4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8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1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29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5-3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2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5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3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8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6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1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7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2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3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5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2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6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0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2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3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09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2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1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1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1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5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2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0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29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4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7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8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2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4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7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2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0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2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3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7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8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2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8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2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5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8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0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3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6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8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7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19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4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5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8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3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3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8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6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5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3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3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4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8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6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0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19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7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6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4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5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29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2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19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19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2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4-30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5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4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3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0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7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8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8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4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4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8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2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1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1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0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0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3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8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6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3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8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8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6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7-3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3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7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4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1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6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4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5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3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5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8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5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8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4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4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4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7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8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0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2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4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4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6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4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0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3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4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8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2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2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29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7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7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2-28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5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2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6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3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4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3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8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2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4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6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7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5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5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3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6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7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6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0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5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2-28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1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5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6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5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8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6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2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7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0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4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5-12-3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5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6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2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2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19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5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3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2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0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0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3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0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4-30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2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19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0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6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6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8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19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2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8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5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6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5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2-28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0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2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5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2-29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4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5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3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0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5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0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2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09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0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4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0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7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19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19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6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3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1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6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0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5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29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2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19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4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7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5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3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0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7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0-3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3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5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1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3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8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5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19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5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5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1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1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09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6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0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3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4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7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7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1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1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8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8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2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19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7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7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2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29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1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1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29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09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8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5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3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6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0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29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3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09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8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8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5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1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6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19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4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8-3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4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8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6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0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7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8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4-30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3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4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5-3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19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7-3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19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6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7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1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19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5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2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1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2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8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5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0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7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7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8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0-3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6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0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4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3-3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6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1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6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4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5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8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8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1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6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6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2-28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5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7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3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7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0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3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6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3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0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2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2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4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6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5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8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8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8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6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5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6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09-30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4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09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1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4-30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3-3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19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5-3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8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1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7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2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4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6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4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8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2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5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1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2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2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1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5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3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5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4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6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7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0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5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5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19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4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0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2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6-30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5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5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3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09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3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8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5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7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19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6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1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7-3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3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5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5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29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3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4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6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4-30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8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2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19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5-3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4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7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5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4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09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0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3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0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1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1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4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3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19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09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2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29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6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6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19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09-30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5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3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1-3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6-30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7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8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6-30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4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5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3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8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8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1-30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1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1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1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3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19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4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0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6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7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5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6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0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1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7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09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29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5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1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29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7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2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1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6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3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5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1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1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5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3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4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8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3-3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7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29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3-3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5-3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8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09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8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7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4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7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19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19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0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6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3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3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5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5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1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6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2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3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7-3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6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7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1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0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09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4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2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5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5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6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0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6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7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5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7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7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0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0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1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5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1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4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4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4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7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7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4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6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3-3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5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8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4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29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2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4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09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3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7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5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1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3-3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2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29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5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7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29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2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8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2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6-30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1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8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09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4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7-3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8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4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3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8-3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6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8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4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2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2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7-3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4-12-3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4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6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1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4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7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7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7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4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19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0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5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8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0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7-3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2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0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09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2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3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7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2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09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7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5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5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6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29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5-3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7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0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0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7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6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1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4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6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2-29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5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5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7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0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5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7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6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7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1-30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6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2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5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2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5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3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3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3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3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4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3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0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1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7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1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29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7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4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6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09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6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0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8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1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8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0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2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29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8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7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2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4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7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6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8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1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0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2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2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0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2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7-3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1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2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19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4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8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09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0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2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8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8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19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0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7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4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0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5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19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19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2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6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5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0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09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1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5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2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4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2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3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6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3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2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5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6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5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0-3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0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1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7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6-30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6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0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5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3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8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2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2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0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09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0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1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6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2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3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1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0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7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3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1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3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5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8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4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4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2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8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7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0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7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2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09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29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0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09-30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1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19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6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6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7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5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0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6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4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6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0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3-3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3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4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3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1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1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7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1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0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6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6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4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5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0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6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4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2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7-3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4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0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2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09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6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7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0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29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0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7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2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0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4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5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29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0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2-28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29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4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7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2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0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2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6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8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5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19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3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0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4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3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2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5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2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2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29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2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5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6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4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8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2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3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4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6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29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6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7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8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7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8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09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8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7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2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8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4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29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7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5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2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1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5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0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2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4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8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2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2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8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3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19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3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4-12-3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8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6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09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4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29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6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7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1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5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29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4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5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09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4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4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2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7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1-3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5-3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1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8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2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09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0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0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5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7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3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7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2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0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0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0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5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4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2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4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1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2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0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6-30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4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5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19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1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8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8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6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7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0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6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1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8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29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5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0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2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09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4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29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3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09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2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0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2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1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1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3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4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2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4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0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3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5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0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0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8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6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1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1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4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0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29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3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7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8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19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8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2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6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09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3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7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4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7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2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1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4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6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1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6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5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2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4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09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7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4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5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09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1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5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2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5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4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0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1-30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8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5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4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09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1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3-3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8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29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2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2-28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1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4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2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7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8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4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8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8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7-3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6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3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5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2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7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3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4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09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1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6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0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2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1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5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4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6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7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3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19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09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0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1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1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0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6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8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2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4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29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0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0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5-3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3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3-3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19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6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3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1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6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4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8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19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7-3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6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6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6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0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0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6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4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19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1-30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7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0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2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2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1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29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7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19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0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5-3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2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09-30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3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8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7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0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4-12-3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6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6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8-3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8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5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7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7-3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1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4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1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1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1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4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6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29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2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7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7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3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8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3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7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3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2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1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7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29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4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29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0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1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6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8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0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4-30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5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3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4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2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3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6-30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5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7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6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7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6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1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0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8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3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3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4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0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5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5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8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0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6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5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4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29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09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5-3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2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0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3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7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2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5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8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5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29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6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8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5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7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3-3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5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5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6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09-30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3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1-30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0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6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6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1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4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5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6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4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7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1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6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0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7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2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5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8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3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7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4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7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1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7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2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7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7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7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8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3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3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5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1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8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6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0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5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8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1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2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7-3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1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0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8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4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6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6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19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7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19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5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5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8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7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1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0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0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2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8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3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19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4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7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0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6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2-28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6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4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7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19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5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5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1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8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5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7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1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5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4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8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6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3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6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4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3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5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1-3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3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0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5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3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2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4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3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2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7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4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1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2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0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6-30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3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6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1-30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7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5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19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19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09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0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1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0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0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3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2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8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2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4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09-30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8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2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4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3-3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5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2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0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1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6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8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1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8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7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2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7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2-28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5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0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8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4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29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0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0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6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8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3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7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3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3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8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3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0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6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5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0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6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5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4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1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1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8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7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0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3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1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4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4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4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5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6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5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1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3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2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8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0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3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7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7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2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1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4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6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8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8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3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4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4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6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4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1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5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2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2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6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5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3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6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19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2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5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4-12-3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29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4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8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6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5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5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1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0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4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2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7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4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7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3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6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0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4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8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4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7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2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6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6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4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8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2-28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3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29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09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6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3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4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6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7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4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8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3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2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5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2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7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7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0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7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4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2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1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3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7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4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0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2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6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0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8-3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4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09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3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8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1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4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2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6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1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1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1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6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1-3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2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6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5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7-3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1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6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1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3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3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2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6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3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1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3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0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5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3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0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2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5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2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3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7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8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8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2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7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09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7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4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2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0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2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19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29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5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6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0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3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6-30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5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1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3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1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0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5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2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0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7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7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6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4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5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7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1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2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2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5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2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4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1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5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8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1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3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8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7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29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8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7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7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8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4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3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5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2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1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5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7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2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0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2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5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1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6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7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5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09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09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6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4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4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7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7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8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3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5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3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5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09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09-30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8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5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5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5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6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1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7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4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3-3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19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7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7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0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8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5-3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2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3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1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6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8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8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7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29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7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4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0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19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1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5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5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7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5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6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1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5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5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5-3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4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6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5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5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8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7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7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6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6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5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6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0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09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2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4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6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1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4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1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7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2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4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09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7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2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1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6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29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09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1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5-3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0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8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4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1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5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1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1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4-30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8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19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8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0-3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6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4-30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8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6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3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8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3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1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8-3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09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19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6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09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2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19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1-12-3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3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0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2-28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1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0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0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5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1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1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7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2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0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7-3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19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3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1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3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6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6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6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7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6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4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7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2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3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8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7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09-30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8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3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5-3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19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3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3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0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3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0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6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7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8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7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1-30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5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3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4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3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2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2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7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1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0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7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19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4-30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4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4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5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1-3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4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7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5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2-28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4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3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4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2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2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29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5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8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5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0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09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4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7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6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7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7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7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09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6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6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6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8-3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8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3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6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6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4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09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4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8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8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4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1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7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1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4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8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1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6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7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7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2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8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3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0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0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4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5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6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2-29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1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5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4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0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0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1-30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2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0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7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7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6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3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1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8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4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0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3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2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3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6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3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4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2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8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5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1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5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3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2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1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3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7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6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7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4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8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2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6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6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2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7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3-3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0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8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09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3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8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4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6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5-3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4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4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1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6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19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2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5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09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4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2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1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7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7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6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09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4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09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8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4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7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5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19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4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8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8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6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1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5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4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09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0-3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19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0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5-3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2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6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6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0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0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3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6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2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5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0-3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5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2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3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2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4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3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2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3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4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6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09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8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7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0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7-3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8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3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8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1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5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1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3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2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6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5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7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1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09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3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4-12-3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5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5-12-3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7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3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7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8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2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7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19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6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4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1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4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8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5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4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5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6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7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7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1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2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5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5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1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0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4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7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8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5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7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3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2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3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1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4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1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8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09-30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4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7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8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4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4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6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6-30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3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5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4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3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2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3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5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7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4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6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5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5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4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4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2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3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2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8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0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8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1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0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6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3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5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8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2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1-30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19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7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1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6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2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5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2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8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2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5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7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2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2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6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8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0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5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8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3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3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8-3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4-12-3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6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7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0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2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6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5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3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0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4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1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2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4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7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8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1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29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1-3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0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4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2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7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1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09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2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3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0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0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3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6-12-3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2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3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3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4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7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1-30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4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7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8T15:34:51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7-3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7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29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2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1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3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0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6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1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8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19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8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3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0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3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1-30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0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0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0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0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5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2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2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2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4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09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7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3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3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5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3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4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19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7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5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7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8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5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1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3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4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8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5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5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3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29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09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2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0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0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29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4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2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7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4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6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7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0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0-3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6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0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1-3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2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6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2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4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6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4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8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29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6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0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6-30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6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8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2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5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6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2-28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1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8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3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09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2-28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19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0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0-3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8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0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6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0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8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3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4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1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7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8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4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3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4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2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1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6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0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8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8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6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4-30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6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1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3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09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3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7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0-3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4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09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09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3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5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4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0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3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5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7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3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4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4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4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3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1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5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0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5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5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7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1-30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7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8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09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0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3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0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3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8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2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8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29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3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5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1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29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4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6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8-3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4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0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0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7-3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3-3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4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4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7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7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4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29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7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29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2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3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2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4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4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2-29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1-30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8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3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1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09-30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2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6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7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3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4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5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1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3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8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7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2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1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29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0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09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7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8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7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7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8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29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1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6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3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7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19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2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5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6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09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8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3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19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0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6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8-3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5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5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1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4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8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5-3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3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8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4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7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0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4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19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29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8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1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2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7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0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09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2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09-30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7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2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1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6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1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29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8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6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7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8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2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29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6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5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7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29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1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3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7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8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7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3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8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4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6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0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3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3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6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6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19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0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5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0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2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5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3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1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5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2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1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4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0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6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7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8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2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6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1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19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4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2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5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4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1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3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5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09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6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3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3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2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4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1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6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8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3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0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09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5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6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4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5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3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5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0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3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3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0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7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09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1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7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3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3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4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3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5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09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0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8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29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3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1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2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2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3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8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7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0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3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2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2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7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6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8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3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8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29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8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4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4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5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7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2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29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8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29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4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3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3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6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4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5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3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6-12-3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0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5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8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2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0T21:45:31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4-12-3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5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8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1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1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8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1-30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5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7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4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7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5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3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4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8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29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7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8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4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8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7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5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5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1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1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29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2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19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7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4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5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4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5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7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7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2-28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1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1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5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7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5-3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6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7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8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0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19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0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8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7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19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7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2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0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7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5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4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6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0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3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2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0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0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3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4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0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8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6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0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8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29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1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3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0-3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19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4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3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3-3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09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5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1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0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6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7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5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3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5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0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1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7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3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5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4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1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2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0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7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1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3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5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5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2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6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5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4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3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2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0-12-3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1-30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1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2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0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8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5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8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5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8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8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29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0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3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19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5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4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2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4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0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29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6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8-3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3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4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3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2-28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7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8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0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0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19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6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1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09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3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2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6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5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3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8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8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3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4-30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7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3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5-3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0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0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2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0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3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6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7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4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8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29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7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2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0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5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7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0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0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0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29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2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0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5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2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4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8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3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1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6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0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4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6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2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1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7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4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09-30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6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8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29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3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6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6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7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5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5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1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4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0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0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29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4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2-28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4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5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1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0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6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4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6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5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6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3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4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0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6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1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29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4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4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2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2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7-3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4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8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5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2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4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8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8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2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6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2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6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1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2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7-3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2-28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3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2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6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4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6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1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5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4-30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5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1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7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1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1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2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2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5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3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19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2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5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0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4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4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8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7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7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0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5-12-3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4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3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7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1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8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5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19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09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7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0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0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2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6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6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5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0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4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1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1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3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0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7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09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7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4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3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4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2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0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1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29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0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09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6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5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1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1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4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1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4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7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8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5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2-29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2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19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09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2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3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09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5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1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6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0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19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1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4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4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1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4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7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5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2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6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5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0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2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4-30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7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4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2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09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1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3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4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6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3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8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7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4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5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6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5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5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5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0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19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8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6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6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2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19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7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8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3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1-31T00:00:00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8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2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1-30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4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1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3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2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6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5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1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2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5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0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29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1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1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6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2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7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2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1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6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09-30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1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1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6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3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19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7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3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7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7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6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6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4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7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8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7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3-3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6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8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29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3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7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8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5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4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29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4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2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0T20:12:00"/>
    <x v="3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8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2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2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7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4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7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2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19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5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7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4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4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3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7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6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7-3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3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3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3-12-3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1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4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4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1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1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2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2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1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0-3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7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4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2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7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6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6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8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0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1-30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5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6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19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1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1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3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5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1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0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1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0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7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2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2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8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3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3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1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7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3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8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19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2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8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5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3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3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7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4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2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3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7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6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29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6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0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5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1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7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0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7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0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4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7-3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3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5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7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5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0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5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5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1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8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6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6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3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6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09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8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5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5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2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5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8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09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8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0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3-3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4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29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0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5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8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2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7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4-30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0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7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8-3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29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4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4-30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8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0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6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8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0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6-30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29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3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6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4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0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0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2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6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7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19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1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3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5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09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6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6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7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1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3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2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1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2-28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8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8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3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0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2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4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7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3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4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4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1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0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2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2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2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4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2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6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2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3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2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5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8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8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3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8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19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6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1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1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4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0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0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0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5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4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3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0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1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4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8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09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6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0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3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3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4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3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0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09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4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6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3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3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1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29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7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0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2-28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0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3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2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7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7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6-30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4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29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29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3-3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2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0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3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0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6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2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8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0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3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1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3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1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3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0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6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7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09-30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09-30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6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19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1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19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6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4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0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0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6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09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7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4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3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3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5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7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1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5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1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5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5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7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1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3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5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4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4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0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19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29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7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7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5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5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3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29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09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09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7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6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09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1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2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5-3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0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4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1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6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5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1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19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1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3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1-3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4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5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1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3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6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1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6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2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2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8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2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0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3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7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6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09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1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8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0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3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1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6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4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0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1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7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6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6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1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3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6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4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5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4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1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09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4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4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3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0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4-30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1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19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2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5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09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1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6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5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1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1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2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7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6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2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09-30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0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5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2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5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1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1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3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4-30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2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4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19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4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7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5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8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09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2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8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1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8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2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8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3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1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29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1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3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2-28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19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0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2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0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5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09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5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7-3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2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5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1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2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1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09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5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2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3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8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2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7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0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4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7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4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8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8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3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2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1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3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3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0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0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2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0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0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29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4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6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8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8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4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5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6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8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8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29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6-30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1-30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4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09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1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0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2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8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2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6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2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1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0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5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19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4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1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2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6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5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1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0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2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0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3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4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0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4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2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3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19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1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7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1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6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7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5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4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2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4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7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4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0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5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3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3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3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4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3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0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1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3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2-28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6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1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4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1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5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1-30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7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1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29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2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4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8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0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5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1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09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4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7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4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4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2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8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19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1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6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3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5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3-12-3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0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6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4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29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4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7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1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0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09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1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2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3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6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3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8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4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8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2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0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3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29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0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3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6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0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5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1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2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8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4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09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7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0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5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2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3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5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8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2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3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7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4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7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4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09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1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1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1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7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09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4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0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1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5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7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0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2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0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1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8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4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5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6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2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4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0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2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3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4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0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5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0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1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7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3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4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5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5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0-3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3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8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5-3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5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5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6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3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3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09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3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4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5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2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2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1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8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8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6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2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7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6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8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0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1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2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5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2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4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4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8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3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4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7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1-3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1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09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1-30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1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1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6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2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5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0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3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8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3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1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2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5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5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7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3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6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1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8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0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7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5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3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7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0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2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1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6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0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1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6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09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09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6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1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2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1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4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6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2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3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6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4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3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8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1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8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5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2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5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5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1-30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2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7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4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19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5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2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3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5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5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7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0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0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2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0-12-3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7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09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4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8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8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0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6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7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2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6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4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8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4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5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4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1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3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8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19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5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8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29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5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3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6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4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7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5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8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4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0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7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5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8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8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29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1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7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3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0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6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4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19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0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2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29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5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0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09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1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4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6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2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6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29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0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5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6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0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4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3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09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4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8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1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8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09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4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09-30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09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4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09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1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4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4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3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0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7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5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09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4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1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1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7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3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4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2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29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2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8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0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7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6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4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5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0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1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4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3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09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3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7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09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0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0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0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6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6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2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1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4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7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6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4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8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6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6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7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2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2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8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4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4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5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5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1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0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7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4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8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1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0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19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4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3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8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2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2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09-30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8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5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29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2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8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09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7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7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3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4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3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09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0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09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2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1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2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7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09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29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7-3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4-30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4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1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1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6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5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8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2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5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8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2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5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8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4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6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0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2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6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0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6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2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3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19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3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1-3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2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19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1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8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8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2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4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2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1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7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0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7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7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7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19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4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19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4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5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2-28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2-3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1-30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7-3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3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1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8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5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09-30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1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7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6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4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3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29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0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0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4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0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5-3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7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3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4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4-30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4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5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2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0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8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0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2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8-3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7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8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2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7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09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3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8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4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5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8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5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4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4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29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0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2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5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2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4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4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6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3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6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8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2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2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4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2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1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2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8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6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8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1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4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4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1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1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8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0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29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4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19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1-30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2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0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0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29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1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2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8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2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5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29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3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29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29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8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6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8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8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1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4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8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7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4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4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0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09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7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8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3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8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1-3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0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6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09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2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0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8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1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2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29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3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4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0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3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8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3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4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09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8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8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8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7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8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4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09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1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2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3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09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1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2-28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8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6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29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8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3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29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2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09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4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2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3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4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1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6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7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7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6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4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1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4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3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5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6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0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3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8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19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2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3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3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0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7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5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2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6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0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5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8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0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4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2-28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1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6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29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4-30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1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7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7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09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2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2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2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4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5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4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0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4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8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8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3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8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1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3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29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6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7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5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0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7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0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5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09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5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19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7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3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29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7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0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5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8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4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7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1-3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4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3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7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1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6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4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1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09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1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6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2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8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4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8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8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1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0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8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1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0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2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5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4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7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0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6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3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09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5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5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8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1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4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8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1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29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5-3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2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5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3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8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6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1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7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2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3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2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6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0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2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3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09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2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1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1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1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5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2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0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29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4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7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8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2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4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7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2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0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3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7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8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2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8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2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5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8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0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6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8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7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19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4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5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8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3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3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8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6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3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4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8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6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0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7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6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4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5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29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2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19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19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2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4-30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4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0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8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4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4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2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1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1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0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0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8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6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3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8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6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7-3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3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7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4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1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6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4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5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3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5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8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5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8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4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4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4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7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8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0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2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4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3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4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6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4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0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3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4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8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2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2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29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7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2-28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5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6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4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3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1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8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2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4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6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7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5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5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3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6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7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0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2-28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1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5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6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5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8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6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2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7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0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4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5-12-3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5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6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2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2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19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5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3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2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0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0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3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0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4-30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2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19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6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6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8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19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2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8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5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5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0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2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5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2-29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4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5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3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0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5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0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2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09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0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4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7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19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19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6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3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1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6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0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5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29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2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19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4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7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5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3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7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0-3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3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5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1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3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8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5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19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5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5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1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1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09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6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0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3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4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7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7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1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8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8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2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19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7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7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2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29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1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1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09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8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5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3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6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0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3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09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8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1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5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1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6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4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8-3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4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8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6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7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8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4-30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3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4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5-3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19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19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6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7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19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5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2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8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5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0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7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7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3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0-3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6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0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4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3-3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6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1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4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5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8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8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1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6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2-28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5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7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7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0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3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6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3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0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2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2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6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5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8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8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8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6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5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6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09-30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4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09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1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4-30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3-3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19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5-3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8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1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7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2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4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6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4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8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2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5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1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2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1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5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3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5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4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6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7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0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5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5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19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4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0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2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6-30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5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5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3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09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3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5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7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19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1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7-3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3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5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5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29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0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3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4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6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4-30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8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2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7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19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5-3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4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7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5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4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09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0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3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0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1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1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4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3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19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09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2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29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6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6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19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09-30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5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3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1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1-3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6-30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7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8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6-30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4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5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3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8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8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1-30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1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1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1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3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19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4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0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6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7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5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6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0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1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7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09-30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29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5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1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29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7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2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1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6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3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5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1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1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5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3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4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8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7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29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3-3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5-3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1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8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09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8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7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4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7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19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19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0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6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3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3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5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5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1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6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2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3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8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7-3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6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7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1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0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09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4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2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5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5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6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0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6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7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5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7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7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0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1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1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4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4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4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7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7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4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6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3-3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5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8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4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29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2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4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09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3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7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5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1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3-3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2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29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5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7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29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2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8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2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6-30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1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09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4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7-3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8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4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3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8-3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8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4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2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2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7-3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4-12-3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4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6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1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4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7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7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7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4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19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0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5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8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0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7-3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2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0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09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2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3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7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2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09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7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5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5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6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29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5-3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7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0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0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7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6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1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4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6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2-29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5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5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7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0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5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7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6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7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1-30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6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2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5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2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5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3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3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3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3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4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3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0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1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7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29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7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4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6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09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6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0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8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1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8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0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2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29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8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7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2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4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7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6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1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0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2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2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0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2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7-3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1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2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19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4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8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09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0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2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8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8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19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0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7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4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0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5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19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19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6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5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0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09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1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5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2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4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1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2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3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6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3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2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7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5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6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5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0-3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0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1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7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6-30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6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0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3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8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2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2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0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09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0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1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6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2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3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0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7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3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1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3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5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8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4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4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2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8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0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7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2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09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29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7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0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09-30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1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19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6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6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7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5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0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6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4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6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0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3-3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3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4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3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1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1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7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1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0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6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6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4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5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0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6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4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2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7-3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4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0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2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09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6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7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0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29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0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7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2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0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4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5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29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0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2-28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29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4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7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2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0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2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6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8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5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19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3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0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4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3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2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5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2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2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29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2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5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6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4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8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2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3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6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29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6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7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8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7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8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09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8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7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2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8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4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29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7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5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2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1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5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0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2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4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8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2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2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8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3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19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3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4-12-3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8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6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09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29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7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5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29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4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5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1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09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4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4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2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7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1-3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5-3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8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2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0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5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7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3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7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2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0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0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5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4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2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4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1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2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0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4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4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5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19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1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8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8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6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7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0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6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1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8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29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5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0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2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09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1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4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29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3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09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2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0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2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1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1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3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4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2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4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0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3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5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0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0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8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6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1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1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4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0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29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3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7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8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19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8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6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09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3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7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4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7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2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1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4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6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1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6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2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09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7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4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5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09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1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5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2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5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4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0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1-30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8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5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4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09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1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3-3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8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29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2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2-28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1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4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2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7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8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4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8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8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7-3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6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3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5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2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7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3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4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09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1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6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2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4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1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5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4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5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6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7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19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09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0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0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1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3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0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6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8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2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4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29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0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0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5-3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3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3-3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19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6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1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6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4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3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8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19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7-3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6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6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6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0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0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6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4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19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1-30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7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0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2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2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1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29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7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19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0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5-3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2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09-30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3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8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7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0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6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8-3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8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5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7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7-3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1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4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1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1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1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4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6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29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7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7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3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8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7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2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1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7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4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29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0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1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6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8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4-30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5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3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4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2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3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6-30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5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7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7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6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1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8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3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3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4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0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5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5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0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6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5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29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09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5-3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2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0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3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2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5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1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8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5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29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8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7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3-3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6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09-30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3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1-30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0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6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1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5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1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6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4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7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6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0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7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2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5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8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3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7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7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1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7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2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7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7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8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5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1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8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6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0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5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8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1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2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7-3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1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0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8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4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6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19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19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5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5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7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1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0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0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2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8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3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19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4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7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0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6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2-28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4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19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5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5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1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8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5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7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1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5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8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6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3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6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4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3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5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1-3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3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0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3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2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4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2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7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4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1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2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0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6-30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3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6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5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19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19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09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1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0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3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2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8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2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4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8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2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4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5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2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1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6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8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1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7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2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7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5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0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4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29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0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0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6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8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3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7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3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3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8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6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5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0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6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5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1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7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0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3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1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4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4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5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6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5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1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3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2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8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0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3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7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953522-E875-4D0A-B200-61C732949862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154E08-0C5D-4EC9-BC6C-3BE19C5C082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5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33EBB4-B918-40C1-82AC-670FDAA6D7C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CAE936-1002-4265-866E-5A1CA86320E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0C6FD3-FF00-4F76-BB63-D48C4E833FB5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4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20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18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U2" sqref="U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7109375" style="6" customWidth="1"/>
    <col min="5" max="5" width="14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20.28515625" bestFit="1" customWidth="1"/>
    <col min="18" max="18" width="16.85546875" bestFit="1" customWidth="1"/>
    <col min="19" max="19" width="28.42578125" style="15" bestFit="1" customWidth="1"/>
    <col min="20" max="20" width="27" style="15" bestFit="1" customWidth="1"/>
    <col min="21" max="21" width="8.28515625" bestFit="1" customWidth="1"/>
  </cols>
  <sheetData>
    <row r="1" spans="1:21" s="17" customForma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s="17" t="s">
        <v>8359</v>
      </c>
      <c r="S1" s="14" t="s">
        <v>8365</v>
      </c>
      <c r="T1" s="14" t="s">
        <v>8366</v>
      </c>
      <c r="U1" s="17" t="s">
        <v>8397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8313</v>
      </c>
      <c r="R2" t="s">
        <v>8314</v>
      </c>
      <c r="S2" s="15">
        <f>(((J2/60)/60)/24)+DATE(1970,1,)</f>
        <v>42176.007071759261</v>
      </c>
      <c r="T2" s="15">
        <f>(((I2/60)/60)/24)+DATE(1970,1,)</f>
        <v>42207.125</v>
      </c>
      <c r="U2">
        <f t="shared" ref="U2:U65" si="2"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8313</v>
      </c>
      <c r="R3" t="s">
        <v>8314</v>
      </c>
      <c r="S3" s="15">
        <f t="shared" ref="S3:S66" si="3">(((J3/60)/60)/24)+DATE(1970,1,)</f>
        <v>42765.600497685184</v>
      </c>
      <c r="T3" s="15">
        <f t="shared" ref="T3:T66" si="4">(((I3/60)/60)/24)+DATE(1970,1,)</f>
        <v>42795.600497685184</v>
      </c>
      <c r="U3">
        <f t="shared" si="2"/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8313</v>
      </c>
      <c r="R4" t="s">
        <v>8314</v>
      </c>
      <c r="S4" s="15">
        <f t="shared" si="3"/>
        <v>42404.702349537038</v>
      </c>
      <c r="T4" s="15">
        <f t="shared" si="4"/>
        <v>42414.702349537038</v>
      </c>
      <c r="U4">
        <f t="shared" si="2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8313</v>
      </c>
      <c r="R5" t="s">
        <v>8314</v>
      </c>
      <c r="S5" s="15">
        <f t="shared" si="3"/>
        <v>41827.515127314815</v>
      </c>
      <c r="T5" s="15">
        <f t="shared" si="4"/>
        <v>41857.515127314815</v>
      </c>
      <c r="U5">
        <f t="shared" si="2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8313</v>
      </c>
      <c r="R6" t="s">
        <v>8314</v>
      </c>
      <c r="S6" s="15">
        <f t="shared" si="3"/>
        <v>42326.834247685183</v>
      </c>
      <c r="T6" s="15">
        <f t="shared" si="4"/>
        <v>42356.834247685183</v>
      </c>
      <c r="U6">
        <f t="shared" si="2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8313</v>
      </c>
      <c r="R7" t="s">
        <v>8314</v>
      </c>
      <c r="S7" s="15">
        <f t="shared" si="3"/>
        <v>42562.932951388888</v>
      </c>
      <c r="T7" s="15">
        <f t="shared" si="4"/>
        <v>42579.232638888891</v>
      </c>
      <c r="U7">
        <f t="shared" si="2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8313</v>
      </c>
      <c r="R8" t="s">
        <v>8314</v>
      </c>
      <c r="S8" s="15">
        <f t="shared" si="3"/>
        <v>41793.072337962964</v>
      </c>
      <c r="T8" s="15">
        <f t="shared" si="4"/>
        <v>41803.072337962964</v>
      </c>
      <c r="U8">
        <f t="shared" si="2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8313</v>
      </c>
      <c r="R9" t="s">
        <v>8314</v>
      </c>
      <c r="S9" s="15">
        <f t="shared" si="3"/>
        <v>42515.047071759262</v>
      </c>
      <c r="T9" s="15">
        <f t="shared" si="4"/>
        <v>42555.047071759262</v>
      </c>
      <c r="U9">
        <f t="shared" si="2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8313</v>
      </c>
      <c r="R10" t="s">
        <v>8314</v>
      </c>
      <c r="S10" s="15">
        <f t="shared" si="3"/>
        <v>42467.94458333333</v>
      </c>
      <c r="T10" s="15">
        <f t="shared" si="4"/>
        <v>42474.875</v>
      </c>
      <c r="U10">
        <f t="shared" si="2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8313</v>
      </c>
      <c r="R11" t="s">
        <v>8314</v>
      </c>
      <c r="S11" s="15">
        <f t="shared" si="3"/>
        <v>42446.103518518517</v>
      </c>
      <c r="T11" s="15">
        <f t="shared" si="4"/>
        <v>42476.103518518517</v>
      </c>
      <c r="U11">
        <f t="shared" si="2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8313</v>
      </c>
      <c r="R12" t="s">
        <v>8314</v>
      </c>
      <c r="S12" s="15">
        <f t="shared" si="3"/>
        <v>41779.068043981482</v>
      </c>
      <c r="T12" s="15">
        <f t="shared" si="4"/>
        <v>41814.068043981482</v>
      </c>
      <c r="U12">
        <f t="shared" si="2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8313</v>
      </c>
      <c r="R13" t="s">
        <v>8314</v>
      </c>
      <c r="S13" s="15">
        <f t="shared" si="3"/>
        <v>42571.778495370367</v>
      </c>
      <c r="T13" s="15">
        <f t="shared" si="4"/>
        <v>42603.125</v>
      </c>
      <c r="U13">
        <f t="shared" si="2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8313</v>
      </c>
      <c r="R14" t="s">
        <v>8314</v>
      </c>
      <c r="S14" s="15">
        <f t="shared" si="3"/>
        <v>41790.713252314818</v>
      </c>
      <c r="T14" s="15">
        <f t="shared" si="4"/>
        <v>41835.125</v>
      </c>
      <c r="U14">
        <f t="shared" si="2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8313</v>
      </c>
      <c r="R15" t="s">
        <v>8314</v>
      </c>
      <c r="S15" s="15">
        <f t="shared" si="3"/>
        <v>42507.677187499998</v>
      </c>
      <c r="T15" s="15">
        <f t="shared" si="4"/>
        <v>42543.852083333331</v>
      </c>
      <c r="U15">
        <f t="shared" si="2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8313</v>
      </c>
      <c r="R16" t="s">
        <v>8314</v>
      </c>
      <c r="S16" s="15">
        <f t="shared" si="3"/>
        <v>41807.02648148148</v>
      </c>
      <c r="T16" s="15">
        <f t="shared" si="4"/>
        <v>41832.582638888889</v>
      </c>
      <c r="U16">
        <f t="shared" si="2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8313</v>
      </c>
      <c r="R17" t="s">
        <v>8314</v>
      </c>
      <c r="S17" s="15">
        <f t="shared" si="3"/>
        <v>42255.391875000001</v>
      </c>
      <c r="T17" s="15">
        <f t="shared" si="4"/>
        <v>42273.843055555553</v>
      </c>
      <c r="U17">
        <f t="shared" si="2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8313</v>
      </c>
      <c r="R18" t="s">
        <v>8314</v>
      </c>
      <c r="S18" s="15">
        <f t="shared" si="3"/>
        <v>41759.796423611115</v>
      </c>
      <c r="T18" s="15">
        <f t="shared" si="4"/>
        <v>41805.229166666664</v>
      </c>
      <c r="U18">
        <f t="shared" si="2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8313</v>
      </c>
      <c r="R19" t="s">
        <v>8314</v>
      </c>
      <c r="S19" s="15">
        <f t="shared" si="3"/>
        <v>41916.731736111113</v>
      </c>
      <c r="T19" s="15">
        <f t="shared" si="4"/>
        <v>41946.773402777777</v>
      </c>
      <c r="U19">
        <f t="shared" si="2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8313</v>
      </c>
      <c r="R20" t="s">
        <v>8314</v>
      </c>
      <c r="S20" s="15">
        <f t="shared" si="3"/>
        <v>41868.542314814818</v>
      </c>
      <c r="T20" s="15">
        <f t="shared" si="4"/>
        <v>41898.542314814818</v>
      </c>
      <c r="U20">
        <f t="shared" si="2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8313</v>
      </c>
      <c r="R21" t="s">
        <v>8314</v>
      </c>
      <c r="S21" s="15">
        <f t="shared" si="3"/>
        <v>42174.816365740742</v>
      </c>
      <c r="T21" s="15">
        <f t="shared" si="4"/>
        <v>42204.816365740742</v>
      </c>
      <c r="U21">
        <f t="shared" si="2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8313</v>
      </c>
      <c r="R22" t="s">
        <v>8314</v>
      </c>
      <c r="S22" s="15">
        <f t="shared" si="3"/>
        <v>42199.758240740746</v>
      </c>
      <c r="T22" s="15">
        <f t="shared" si="4"/>
        <v>42259.758240740746</v>
      </c>
      <c r="U22">
        <f t="shared" si="2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8313</v>
      </c>
      <c r="R23" t="s">
        <v>8314</v>
      </c>
      <c r="S23" s="15">
        <f t="shared" si="3"/>
        <v>41877.627187500002</v>
      </c>
      <c r="T23" s="15">
        <f t="shared" si="4"/>
        <v>41907.627187500002</v>
      </c>
      <c r="U23">
        <f t="shared" si="2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8313</v>
      </c>
      <c r="R24" t="s">
        <v>8314</v>
      </c>
      <c r="S24" s="15">
        <f t="shared" si="3"/>
        <v>41988.91134259259</v>
      </c>
      <c r="T24" s="15">
        <f t="shared" si="4"/>
        <v>42004.332638888889</v>
      </c>
      <c r="U24">
        <f t="shared" si="2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8313</v>
      </c>
      <c r="R25" t="s">
        <v>8314</v>
      </c>
      <c r="S25" s="15">
        <f t="shared" si="3"/>
        <v>42096.778946759259</v>
      </c>
      <c r="T25" s="15">
        <f t="shared" si="4"/>
        <v>42123.638888888891</v>
      </c>
      <c r="U25">
        <f t="shared" si="2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8313</v>
      </c>
      <c r="R26" t="s">
        <v>8314</v>
      </c>
      <c r="S26" s="15">
        <f t="shared" si="3"/>
        <v>42228.820173611108</v>
      </c>
      <c r="T26" s="15">
        <f t="shared" si="4"/>
        <v>42261.818750000006</v>
      </c>
      <c r="U26">
        <f t="shared" si="2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8313</v>
      </c>
      <c r="R27" t="s">
        <v>8314</v>
      </c>
      <c r="S27" s="15">
        <f t="shared" si="3"/>
        <v>42317.025011574078</v>
      </c>
      <c r="T27" s="15">
        <f t="shared" si="4"/>
        <v>42377.025011574078</v>
      </c>
      <c r="U27">
        <f t="shared" si="2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8313</v>
      </c>
      <c r="R28" t="s">
        <v>8314</v>
      </c>
      <c r="S28" s="15">
        <f t="shared" si="3"/>
        <v>41827.515555555554</v>
      </c>
      <c r="T28" s="15">
        <f t="shared" si="4"/>
        <v>41867.515555555554</v>
      </c>
      <c r="U28">
        <f t="shared" si="2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8313</v>
      </c>
      <c r="R29" t="s">
        <v>8314</v>
      </c>
      <c r="S29" s="15">
        <f t="shared" si="3"/>
        <v>41928.164733796293</v>
      </c>
      <c r="T29" s="15">
        <f t="shared" si="4"/>
        <v>41958.206400462965</v>
      </c>
      <c r="U29">
        <f t="shared" si="2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8313</v>
      </c>
      <c r="R30" t="s">
        <v>8314</v>
      </c>
      <c r="S30" s="15">
        <f t="shared" si="3"/>
        <v>42323.96393518518</v>
      </c>
      <c r="T30" s="15">
        <f t="shared" si="4"/>
        <v>42353.96393518518</v>
      </c>
      <c r="U30">
        <f t="shared" si="2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8313</v>
      </c>
      <c r="R31" t="s">
        <v>8314</v>
      </c>
      <c r="S31" s="15">
        <f t="shared" si="3"/>
        <v>41811.67324074074</v>
      </c>
      <c r="T31" s="15">
        <f t="shared" si="4"/>
        <v>41841.67324074074</v>
      </c>
      <c r="U31">
        <f t="shared" si="2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8313</v>
      </c>
      <c r="R32" t="s">
        <v>8314</v>
      </c>
      <c r="S32" s="15">
        <f t="shared" si="3"/>
        <v>41841.292997685188</v>
      </c>
      <c r="T32" s="15">
        <f t="shared" si="4"/>
        <v>41871.292997685188</v>
      </c>
      <c r="U32">
        <f t="shared" si="2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8313</v>
      </c>
      <c r="R33" t="s">
        <v>8314</v>
      </c>
      <c r="S33" s="15">
        <f t="shared" si="3"/>
        <v>42375.79206018518</v>
      </c>
      <c r="T33" s="15">
        <f t="shared" si="4"/>
        <v>42393.79206018518</v>
      </c>
      <c r="U33">
        <f t="shared" si="2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8313</v>
      </c>
      <c r="R34" t="s">
        <v>8314</v>
      </c>
      <c r="S34" s="15">
        <f t="shared" si="3"/>
        <v>42460.627511574072</v>
      </c>
      <c r="T34" s="15">
        <f t="shared" si="4"/>
        <v>42502.165972222225</v>
      </c>
      <c r="U34">
        <f t="shared" si="2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8313</v>
      </c>
      <c r="R35" t="s">
        <v>8314</v>
      </c>
      <c r="S35" s="15">
        <f t="shared" si="3"/>
        <v>42285.660891203705</v>
      </c>
      <c r="T35" s="15">
        <f t="shared" si="4"/>
        <v>42315.702557870376</v>
      </c>
      <c r="U35">
        <f t="shared" si="2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8313</v>
      </c>
      <c r="R36" t="s">
        <v>8314</v>
      </c>
      <c r="S36" s="15">
        <f t="shared" si="3"/>
        <v>41840.321770833332</v>
      </c>
      <c r="T36" s="15">
        <f t="shared" si="4"/>
        <v>41855.321770833332</v>
      </c>
      <c r="U36">
        <f t="shared" si="2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8313</v>
      </c>
      <c r="R37" t="s">
        <v>8314</v>
      </c>
      <c r="S37" s="15">
        <f t="shared" si="3"/>
        <v>42097.291828703703</v>
      </c>
      <c r="T37" s="15">
        <f t="shared" si="4"/>
        <v>42121</v>
      </c>
      <c r="U37">
        <f t="shared" si="2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8313</v>
      </c>
      <c r="R38" t="s">
        <v>8314</v>
      </c>
      <c r="S38" s="15">
        <f t="shared" si="3"/>
        <v>42067.307002314818</v>
      </c>
      <c r="T38" s="15">
        <f t="shared" si="4"/>
        <v>42097.265335648146</v>
      </c>
      <c r="U38">
        <f t="shared" si="2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8313</v>
      </c>
      <c r="R39" t="s">
        <v>8314</v>
      </c>
      <c r="S39" s="15">
        <f t="shared" si="3"/>
        <v>42031.693043981482</v>
      </c>
      <c r="T39" s="15">
        <f t="shared" si="4"/>
        <v>42061.693043981482</v>
      </c>
      <c r="U39">
        <f t="shared" si="2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8313</v>
      </c>
      <c r="R40" t="s">
        <v>8314</v>
      </c>
      <c r="S40" s="15">
        <f t="shared" si="3"/>
        <v>41374.057222222218</v>
      </c>
      <c r="T40" s="15">
        <f t="shared" si="4"/>
        <v>41404.057222222218</v>
      </c>
      <c r="U40">
        <f t="shared" si="2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8313</v>
      </c>
      <c r="R41" t="s">
        <v>8314</v>
      </c>
      <c r="S41" s="15">
        <f t="shared" si="3"/>
        <v>41753.047083333331</v>
      </c>
      <c r="T41" s="15">
        <f t="shared" si="4"/>
        <v>41783.957638888889</v>
      </c>
      <c r="U41">
        <f t="shared" si="2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8313</v>
      </c>
      <c r="R42" t="s">
        <v>8314</v>
      </c>
      <c r="S42" s="15">
        <f t="shared" si="3"/>
        <v>41788.21398148148</v>
      </c>
      <c r="T42" s="15">
        <f t="shared" si="4"/>
        <v>41808.166666666664</v>
      </c>
      <c r="U42">
        <f t="shared" si="2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8313</v>
      </c>
      <c r="R43" t="s">
        <v>8314</v>
      </c>
      <c r="S43" s="15">
        <f t="shared" si="3"/>
        <v>41886.568912037037</v>
      </c>
      <c r="T43" s="15">
        <f t="shared" si="4"/>
        <v>41916.568912037037</v>
      </c>
      <c r="U43">
        <f t="shared" si="2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8313</v>
      </c>
      <c r="R44" t="s">
        <v>8314</v>
      </c>
      <c r="S44" s="15">
        <f t="shared" si="3"/>
        <v>41970.639189814814</v>
      </c>
      <c r="T44" s="15">
        <f t="shared" si="4"/>
        <v>42000.639189814814</v>
      </c>
      <c r="U44">
        <f t="shared" si="2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8313</v>
      </c>
      <c r="R45" t="s">
        <v>8314</v>
      </c>
      <c r="S45" s="15">
        <f t="shared" si="3"/>
        <v>41801.790347222224</v>
      </c>
      <c r="T45" s="15">
        <f t="shared" si="4"/>
        <v>41832</v>
      </c>
      <c r="U45">
        <f t="shared" si="2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8313</v>
      </c>
      <c r="R46" t="s">
        <v>8314</v>
      </c>
      <c r="S46" s="15">
        <f t="shared" si="3"/>
        <v>41873.098807870374</v>
      </c>
      <c r="T46" s="15">
        <f t="shared" si="4"/>
        <v>41918.098807870374</v>
      </c>
      <c r="U46">
        <f t="shared" si="2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8313</v>
      </c>
      <c r="R47" t="s">
        <v>8314</v>
      </c>
      <c r="S47" s="15">
        <f t="shared" si="3"/>
        <v>42456.623923611114</v>
      </c>
      <c r="T47" s="15">
        <f t="shared" si="4"/>
        <v>42486.623923611114</v>
      </c>
      <c r="U47">
        <f t="shared" si="2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8313</v>
      </c>
      <c r="R48" t="s">
        <v>8314</v>
      </c>
      <c r="S48" s="15">
        <f t="shared" si="3"/>
        <v>42322.964976851858</v>
      </c>
      <c r="T48" s="15">
        <f t="shared" si="4"/>
        <v>42352.964976851858</v>
      </c>
      <c r="U48">
        <f t="shared" si="2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8313</v>
      </c>
      <c r="R49" t="s">
        <v>8314</v>
      </c>
      <c r="S49" s="15">
        <f t="shared" si="3"/>
        <v>41931.819525462961</v>
      </c>
      <c r="T49" s="15">
        <f t="shared" si="4"/>
        <v>41991.861192129625</v>
      </c>
      <c r="U49">
        <f t="shared" si="2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8313</v>
      </c>
      <c r="R50" t="s">
        <v>8314</v>
      </c>
      <c r="S50" s="15">
        <f t="shared" si="3"/>
        <v>42032.516898148147</v>
      </c>
      <c r="T50" s="15">
        <f t="shared" si="4"/>
        <v>42063.5</v>
      </c>
      <c r="U50">
        <f t="shared" si="2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8313</v>
      </c>
      <c r="R51" t="s">
        <v>8314</v>
      </c>
      <c r="S51" s="15">
        <f t="shared" si="3"/>
        <v>42270.176446759258</v>
      </c>
      <c r="T51" s="15">
        <f t="shared" si="4"/>
        <v>42300.176446759258</v>
      </c>
      <c r="U51">
        <f t="shared" si="2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8313</v>
      </c>
      <c r="R52" t="s">
        <v>8314</v>
      </c>
      <c r="S52" s="15">
        <f t="shared" si="3"/>
        <v>41994.752986111111</v>
      </c>
      <c r="T52" s="15">
        <f t="shared" si="4"/>
        <v>42033.708333333328</v>
      </c>
      <c r="U52">
        <f t="shared" si="2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8313</v>
      </c>
      <c r="R53" t="s">
        <v>8314</v>
      </c>
      <c r="S53" s="15">
        <f t="shared" si="3"/>
        <v>42195.928668981483</v>
      </c>
      <c r="T53" s="15">
        <f t="shared" si="4"/>
        <v>42225.928668981483</v>
      </c>
      <c r="U53">
        <f t="shared" si="2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8313</v>
      </c>
      <c r="R54" t="s">
        <v>8314</v>
      </c>
      <c r="S54" s="15">
        <f t="shared" si="3"/>
        <v>41806.701921296299</v>
      </c>
      <c r="T54" s="15">
        <f t="shared" si="4"/>
        <v>41836.701921296299</v>
      </c>
      <c r="U54">
        <f t="shared" si="2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8313</v>
      </c>
      <c r="R55" t="s">
        <v>8314</v>
      </c>
      <c r="S55" s="15">
        <f t="shared" si="3"/>
        <v>41718.549131944441</v>
      </c>
      <c r="T55" s="15">
        <f t="shared" si="4"/>
        <v>41732.916666666664</v>
      </c>
      <c r="U55">
        <f t="shared" si="2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8313</v>
      </c>
      <c r="R56" t="s">
        <v>8314</v>
      </c>
      <c r="S56" s="15">
        <f t="shared" si="3"/>
        <v>42332.713206018518</v>
      </c>
      <c r="T56" s="15">
        <f t="shared" si="4"/>
        <v>42362.713206018518</v>
      </c>
      <c r="U56">
        <f t="shared" si="2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8313</v>
      </c>
      <c r="R57" t="s">
        <v>8314</v>
      </c>
      <c r="S57" s="15">
        <f t="shared" si="3"/>
        <v>42495.968935185185</v>
      </c>
      <c r="T57" s="15">
        <f t="shared" si="4"/>
        <v>42516.968935185185</v>
      </c>
      <c r="U57">
        <f t="shared" si="2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8313</v>
      </c>
      <c r="R58" t="s">
        <v>8314</v>
      </c>
      <c r="S58" s="15">
        <f t="shared" si="3"/>
        <v>42148.548888888887</v>
      </c>
      <c r="T58" s="15">
        <f t="shared" si="4"/>
        <v>42162.666666666672</v>
      </c>
      <c r="U58">
        <f t="shared" si="2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8313</v>
      </c>
      <c r="R59" t="s">
        <v>8314</v>
      </c>
      <c r="S59" s="15">
        <f t="shared" si="3"/>
        <v>42088.83289351852</v>
      </c>
      <c r="T59" s="15">
        <f t="shared" si="4"/>
        <v>42118.83289351852</v>
      </c>
      <c r="U59">
        <f t="shared" si="2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8313</v>
      </c>
      <c r="R60" t="s">
        <v>8314</v>
      </c>
      <c r="S60" s="15">
        <f t="shared" si="3"/>
        <v>41931.745046296295</v>
      </c>
      <c r="T60" s="15">
        <f t="shared" si="4"/>
        <v>41961.786712962959</v>
      </c>
      <c r="U60">
        <f t="shared" si="2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8313</v>
      </c>
      <c r="R61" t="s">
        <v>8314</v>
      </c>
      <c r="S61" s="15">
        <f t="shared" si="3"/>
        <v>42229.23583333334</v>
      </c>
      <c r="T61" s="15">
        <f t="shared" si="4"/>
        <v>42260.875</v>
      </c>
      <c r="U61">
        <f t="shared" si="2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8313</v>
      </c>
      <c r="R62" t="s">
        <v>8315</v>
      </c>
      <c r="S62" s="15">
        <f t="shared" si="3"/>
        <v>41700.901817129627</v>
      </c>
      <c r="T62" s="15">
        <f t="shared" si="4"/>
        <v>41720</v>
      </c>
      <c r="U62">
        <f t="shared" si="2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8313</v>
      </c>
      <c r="R63" t="s">
        <v>8315</v>
      </c>
      <c r="S63" s="15">
        <f t="shared" si="3"/>
        <v>41408.814317129632</v>
      </c>
      <c r="T63" s="15">
        <f t="shared" si="4"/>
        <v>41430.814317129632</v>
      </c>
      <c r="U63">
        <f t="shared" si="2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8313</v>
      </c>
      <c r="R64" t="s">
        <v>8315</v>
      </c>
      <c r="S64" s="15">
        <f t="shared" si="3"/>
        <v>41310.799513888887</v>
      </c>
      <c r="T64" s="15">
        <f t="shared" si="4"/>
        <v>41335.799513888887</v>
      </c>
      <c r="U64">
        <f t="shared" si="2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8313</v>
      </c>
      <c r="R65" t="s">
        <v>8315</v>
      </c>
      <c r="S65" s="15">
        <f t="shared" si="3"/>
        <v>41611.912187499998</v>
      </c>
      <c r="T65" s="15">
        <f t="shared" si="4"/>
        <v>41635.207638888889</v>
      </c>
      <c r="U65">
        <f t="shared" si="2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0" t="s">
        <v>8313</v>
      </c>
      <c r="R66" t="s">
        <v>8315</v>
      </c>
      <c r="S66" s="15">
        <f t="shared" si="3"/>
        <v>41432.01829861111</v>
      </c>
      <c r="T66" s="15">
        <f t="shared" si="4"/>
        <v>41462.01829861111</v>
      </c>
      <c r="U66">
        <f t="shared" ref="U66:U129" si="7">YEAR(S66)</f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8313</v>
      </c>
      <c r="R67" t="s">
        <v>8315</v>
      </c>
      <c r="S67" s="15">
        <f t="shared" ref="S67:S130" si="8">(((J67/60)/60)/24)+DATE(1970,1,)</f>
        <v>41834.821226851855</v>
      </c>
      <c r="T67" s="15">
        <f t="shared" ref="T67:T130" si="9">(((I67/60)/60)/24)+DATE(1970,1,)</f>
        <v>41861.249305555553</v>
      </c>
      <c r="U67">
        <f t="shared" si="7"/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8313</v>
      </c>
      <c r="R68" t="s">
        <v>8315</v>
      </c>
      <c r="S68" s="15">
        <f t="shared" si="8"/>
        <v>42538.849768518514</v>
      </c>
      <c r="T68" s="15">
        <f t="shared" si="9"/>
        <v>42568.849768518514</v>
      </c>
      <c r="U68">
        <f t="shared" si="7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8313</v>
      </c>
      <c r="R69" t="s">
        <v>8315</v>
      </c>
      <c r="S69" s="15">
        <f t="shared" si="8"/>
        <v>41074.583379629628</v>
      </c>
      <c r="T69" s="15">
        <f t="shared" si="9"/>
        <v>41104.583379629628</v>
      </c>
      <c r="U69">
        <f t="shared" si="7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8313</v>
      </c>
      <c r="R70" t="s">
        <v>8315</v>
      </c>
      <c r="S70" s="15">
        <f t="shared" si="8"/>
        <v>41662.569340277776</v>
      </c>
      <c r="T70" s="15">
        <f t="shared" si="9"/>
        <v>41692.569340277776</v>
      </c>
      <c r="U70">
        <f t="shared" si="7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8313</v>
      </c>
      <c r="R71" t="s">
        <v>8315</v>
      </c>
      <c r="S71" s="15">
        <f t="shared" si="8"/>
        <v>40785.187789351854</v>
      </c>
      <c r="T71" s="15">
        <f t="shared" si="9"/>
        <v>40817.290972222225</v>
      </c>
      <c r="U71">
        <f t="shared" si="7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8313</v>
      </c>
      <c r="R72" t="s">
        <v>8315</v>
      </c>
      <c r="S72" s="15">
        <f t="shared" si="8"/>
        <v>40729.896354166667</v>
      </c>
      <c r="T72" s="15">
        <f t="shared" si="9"/>
        <v>40789.896354166667</v>
      </c>
      <c r="U72">
        <f t="shared" si="7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8313</v>
      </c>
      <c r="R73" t="s">
        <v>8315</v>
      </c>
      <c r="S73" s="15">
        <f t="shared" si="8"/>
        <v>40996.271493055552</v>
      </c>
      <c r="T73" s="15">
        <f t="shared" si="9"/>
        <v>41056.271493055552</v>
      </c>
      <c r="U73">
        <f t="shared" si="7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8313</v>
      </c>
      <c r="R74" t="s">
        <v>8315</v>
      </c>
      <c r="S74" s="15">
        <f t="shared" si="8"/>
        <v>41207.010196759256</v>
      </c>
      <c r="T74" s="15">
        <f t="shared" si="9"/>
        <v>41227</v>
      </c>
      <c r="U74">
        <f t="shared" si="7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8313</v>
      </c>
      <c r="R75" t="s">
        <v>8315</v>
      </c>
      <c r="S75" s="15">
        <f t="shared" si="8"/>
        <v>40586.75675925926</v>
      </c>
      <c r="T75" s="15">
        <f t="shared" si="9"/>
        <v>40665.165972222225</v>
      </c>
      <c r="U75">
        <f t="shared" si="7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8313</v>
      </c>
      <c r="R76" t="s">
        <v>8315</v>
      </c>
      <c r="S76" s="15">
        <f t="shared" si="8"/>
        <v>42359.487210648149</v>
      </c>
      <c r="T76" s="15">
        <f t="shared" si="9"/>
        <v>42389.487210648149</v>
      </c>
      <c r="U76">
        <f t="shared" si="7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8313</v>
      </c>
      <c r="R77" t="s">
        <v>8315</v>
      </c>
      <c r="S77" s="15">
        <f t="shared" si="8"/>
        <v>41356.209166666667</v>
      </c>
      <c r="T77" s="15">
        <f t="shared" si="9"/>
        <v>41386.209166666667</v>
      </c>
      <c r="U77">
        <f t="shared" si="7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8313</v>
      </c>
      <c r="R78" t="s">
        <v>8315</v>
      </c>
      <c r="S78" s="15">
        <f t="shared" si="8"/>
        <v>40843.691643518519</v>
      </c>
      <c r="T78" s="15">
        <f t="shared" si="9"/>
        <v>40903.733310185184</v>
      </c>
      <c r="U78">
        <f t="shared" si="7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8313</v>
      </c>
      <c r="R79" t="s">
        <v>8315</v>
      </c>
      <c r="S79" s="15">
        <f t="shared" si="8"/>
        <v>40996.144872685189</v>
      </c>
      <c r="T79" s="15">
        <f t="shared" si="9"/>
        <v>41049.124305555553</v>
      </c>
      <c r="U79">
        <f t="shared" si="7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8313</v>
      </c>
      <c r="R80" t="s">
        <v>8315</v>
      </c>
      <c r="S80" s="15">
        <f t="shared" si="8"/>
        <v>42603.730567129634</v>
      </c>
      <c r="T80" s="15">
        <f t="shared" si="9"/>
        <v>42613.730567129634</v>
      </c>
      <c r="U80">
        <f t="shared" si="7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8313</v>
      </c>
      <c r="R81" t="s">
        <v>8315</v>
      </c>
      <c r="S81" s="15">
        <f t="shared" si="8"/>
        <v>41723.776539351849</v>
      </c>
      <c r="T81" s="15">
        <f t="shared" si="9"/>
        <v>41753.776539351849</v>
      </c>
      <c r="U81">
        <f t="shared" si="7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8313</v>
      </c>
      <c r="R82" t="s">
        <v>8315</v>
      </c>
      <c r="S82" s="15">
        <f t="shared" si="8"/>
        <v>41582.083981481483</v>
      </c>
      <c r="T82" s="15">
        <f t="shared" si="9"/>
        <v>41617.083981481483</v>
      </c>
      <c r="U82">
        <f t="shared" si="7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8313</v>
      </c>
      <c r="R83" t="s">
        <v>8315</v>
      </c>
      <c r="S83" s="15">
        <f t="shared" si="8"/>
        <v>41099.158877314818</v>
      </c>
      <c r="T83" s="15">
        <f t="shared" si="9"/>
        <v>41103.126388888886</v>
      </c>
      <c r="U83">
        <f t="shared" si="7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8313</v>
      </c>
      <c r="R84" t="s">
        <v>8315</v>
      </c>
      <c r="S84" s="15">
        <f t="shared" si="8"/>
        <v>40794.820150462961</v>
      </c>
      <c r="T84" s="15">
        <f t="shared" si="9"/>
        <v>40824.820150462961</v>
      </c>
      <c r="U84">
        <f t="shared" si="7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8313</v>
      </c>
      <c r="R85" t="s">
        <v>8315</v>
      </c>
      <c r="S85" s="15">
        <f t="shared" si="8"/>
        <v>42041.615613425922</v>
      </c>
      <c r="T85" s="15">
        <f t="shared" si="9"/>
        <v>42056.479166666672</v>
      </c>
      <c r="U85">
        <f t="shared" si="7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8313</v>
      </c>
      <c r="R86" t="s">
        <v>8315</v>
      </c>
      <c r="S86" s="15">
        <f t="shared" si="8"/>
        <v>40647.757939814815</v>
      </c>
      <c r="T86" s="15">
        <f t="shared" si="9"/>
        <v>40677.757939814815</v>
      </c>
      <c r="U86">
        <f t="shared" si="7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8313</v>
      </c>
      <c r="R87" t="s">
        <v>8315</v>
      </c>
      <c r="S87" s="15">
        <f t="shared" si="8"/>
        <v>40778.125428240739</v>
      </c>
      <c r="T87" s="15">
        <f t="shared" si="9"/>
        <v>40808.125428240739</v>
      </c>
      <c r="U87">
        <f t="shared" si="7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8313</v>
      </c>
      <c r="R88" t="s">
        <v>8315</v>
      </c>
      <c r="S88" s="15">
        <f t="shared" si="8"/>
        <v>42290.556076388893</v>
      </c>
      <c r="T88" s="15">
        <f t="shared" si="9"/>
        <v>42364.59774305555</v>
      </c>
      <c r="U88">
        <f t="shared" si="7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8313</v>
      </c>
      <c r="R89" t="s">
        <v>8315</v>
      </c>
      <c r="S89" s="15">
        <f t="shared" si="8"/>
        <v>40321.53938657407</v>
      </c>
      <c r="T89" s="15">
        <f t="shared" si="9"/>
        <v>40331.070138888892</v>
      </c>
      <c r="U89">
        <f t="shared" si="7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8313</v>
      </c>
      <c r="R90" t="s">
        <v>8315</v>
      </c>
      <c r="S90" s="15">
        <f t="shared" si="8"/>
        <v>41785.65892361111</v>
      </c>
      <c r="T90" s="15">
        <f t="shared" si="9"/>
        <v>41811.65892361111</v>
      </c>
      <c r="U90">
        <f t="shared" si="7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8313</v>
      </c>
      <c r="R91" t="s">
        <v>8315</v>
      </c>
      <c r="S91" s="15">
        <f t="shared" si="8"/>
        <v>41401.752222222225</v>
      </c>
      <c r="T91" s="15">
        <f t="shared" si="9"/>
        <v>41426.752222222225</v>
      </c>
      <c r="U91">
        <f t="shared" si="7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8313</v>
      </c>
      <c r="R92" t="s">
        <v>8315</v>
      </c>
      <c r="S92" s="15">
        <f t="shared" si="8"/>
        <v>40705.297442129631</v>
      </c>
      <c r="T92" s="15">
        <f t="shared" si="9"/>
        <v>40735.297442129631</v>
      </c>
      <c r="U92">
        <f t="shared" si="7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8313</v>
      </c>
      <c r="R93" t="s">
        <v>8315</v>
      </c>
      <c r="S93" s="15">
        <f t="shared" si="8"/>
        <v>40618.402361111112</v>
      </c>
      <c r="T93" s="15">
        <f t="shared" si="9"/>
        <v>40679.402361111112</v>
      </c>
      <c r="U93">
        <f t="shared" si="7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8313</v>
      </c>
      <c r="R94" t="s">
        <v>8315</v>
      </c>
      <c r="S94" s="15">
        <f t="shared" si="8"/>
        <v>42720.198877314819</v>
      </c>
      <c r="T94" s="15">
        <f t="shared" si="9"/>
        <v>42766.333333333328</v>
      </c>
      <c r="U94">
        <f t="shared" si="7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8313</v>
      </c>
      <c r="R95" t="s">
        <v>8315</v>
      </c>
      <c r="S95" s="15">
        <f t="shared" si="8"/>
        <v>41064.858067129629</v>
      </c>
      <c r="T95" s="15">
        <f t="shared" si="9"/>
        <v>41092.875</v>
      </c>
      <c r="U95">
        <f t="shared" si="7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8313</v>
      </c>
      <c r="R96" t="s">
        <v>8315</v>
      </c>
      <c r="S96" s="15">
        <f t="shared" si="8"/>
        <v>41715.717847222222</v>
      </c>
      <c r="T96" s="15">
        <f t="shared" si="9"/>
        <v>41735.717847222222</v>
      </c>
      <c r="U96">
        <f t="shared" si="7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8313</v>
      </c>
      <c r="R97" t="s">
        <v>8315</v>
      </c>
      <c r="S97" s="15">
        <f t="shared" si="8"/>
        <v>40934.005104166667</v>
      </c>
      <c r="T97" s="15">
        <f t="shared" si="9"/>
        <v>40964.005104166667</v>
      </c>
      <c r="U97">
        <f t="shared" si="7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8313</v>
      </c>
      <c r="R98" t="s">
        <v>8315</v>
      </c>
      <c r="S98" s="15">
        <f t="shared" si="8"/>
        <v>40323.662511574075</v>
      </c>
      <c r="T98" s="15">
        <f t="shared" si="9"/>
        <v>40390.125</v>
      </c>
      <c r="U98">
        <f t="shared" si="7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8313</v>
      </c>
      <c r="R99" t="s">
        <v>8315</v>
      </c>
      <c r="S99" s="15">
        <f t="shared" si="8"/>
        <v>40705.135208333333</v>
      </c>
      <c r="T99" s="15">
        <f t="shared" si="9"/>
        <v>40735.135208333333</v>
      </c>
      <c r="U99">
        <f t="shared" si="7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8313</v>
      </c>
      <c r="R100" t="s">
        <v>8315</v>
      </c>
      <c r="S100" s="15">
        <f t="shared" si="8"/>
        <v>41213.79483796296</v>
      </c>
      <c r="T100" s="15">
        <f t="shared" si="9"/>
        <v>41249.979166666664</v>
      </c>
      <c r="U100">
        <f t="shared" si="7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8313</v>
      </c>
      <c r="R101" t="s">
        <v>8315</v>
      </c>
      <c r="S101" s="15">
        <f t="shared" si="8"/>
        <v>41630.902766203704</v>
      </c>
      <c r="T101" s="15">
        <f t="shared" si="9"/>
        <v>41660.902766203704</v>
      </c>
      <c r="U101">
        <f t="shared" si="7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8313</v>
      </c>
      <c r="R102" t="s">
        <v>8315</v>
      </c>
      <c r="S102" s="15">
        <f t="shared" si="8"/>
        <v>41196.753310185188</v>
      </c>
      <c r="T102" s="15">
        <f t="shared" si="9"/>
        <v>41216.794976851852</v>
      </c>
      <c r="U102">
        <f t="shared" si="7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8313</v>
      </c>
      <c r="R103" t="s">
        <v>8315</v>
      </c>
      <c r="S103" s="15">
        <f t="shared" si="8"/>
        <v>41273.776736111111</v>
      </c>
      <c r="T103" s="15">
        <f t="shared" si="9"/>
        <v>41297.776736111111</v>
      </c>
      <c r="U103">
        <f t="shared" si="7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8313</v>
      </c>
      <c r="R104" t="s">
        <v>8315</v>
      </c>
      <c r="S104" s="15">
        <f t="shared" si="8"/>
        <v>40504.131168981483</v>
      </c>
      <c r="T104" s="15">
        <f t="shared" si="9"/>
        <v>40534.131168981483</v>
      </c>
      <c r="U104">
        <f t="shared" si="7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8313</v>
      </c>
      <c r="R105" t="s">
        <v>8315</v>
      </c>
      <c r="S105" s="15">
        <f t="shared" si="8"/>
        <v>41681.805902777778</v>
      </c>
      <c r="T105" s="15">
        <f t="shared" si="9"/>
        <v>41704.805902777778</v>
      </c>
      <c r="U105">
        <f t="shared" si="7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8313</v>
      </c>
      <c r="R106" t="s">
        <v>8315</v>
      </c>
      <c r="S106" s="15">
        <f t="shared" si="8"/>
        <v>40611.695208333331</v>
      </c>
      <c r="T106" s="15">
        <f t="shared" si="9"/>
        <v>40635.041666666664</v>
      </c>
      <c r="U106">
        <f t="shared" si="7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8313</v>
      </c>
      <c r="R107" t="s">
        <v>8315</v>
      </c>
      <c r="S107" s="15">
        <f t="shared" si="8"/>
        <v>42484.724768518514</v>
      </c>
      <c r="T107" s="15">
        <f t="shared" si="9"/>
        <v>42503</v>
      </c>
      <c r="U107">
        <f t="shared" si="7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8313</v>
      </c>
      <c r="R108" t="s">
        <v>8315</v>
      </c>
      <c r="S108" s="15">
        <f t="shared" si="8"/>
        <v>40986.776631944449</v>
      </c>
      <c r="T108" s="15">
        <f t="shared" si="9"/>
        <v>41000.776631944449</v>
      </c>
      <c r="U108">
        <f t="shared" si="7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8313</v>
      </c>
      <c r="R109" t="s">
        <v>8315</v>
      </c>
      <c r="S109" s="15">
        <f t="shared" si="8"/>
        <v>40634.982488425929</v>
      </c>
      <c r="T109" s="15">
        <f t="shared" si="9"/>
        <v>40656.982488425929</v>
      </c>
      <c r="U109">
        <f t="shared" si="7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8313</v>
      </c>
      <c r="R110" t="s">
        <v>8315</v>
      </c>
      <c r="S110" s="15">
        <f t="shared" si="8"/>
        <v>41364.613078703704</v>
      </c>
      <c r="T110" s="15">
        <f t="shared" si="9"/>
        <v>41424.613078703704</v>
      </c>
      <c r="U110">
        <f t="shared" si="7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8313</v>
      </c>
      <c r="R111" t="s">
        <v>8315</v>
      </c>
      <c r="S111" s="15">
        <f t="shared" si="8"/>
        <v>40569.025810185187</v>
      </c>
      <c r="T111" s="15">
        <f t="shared" si="9"/>
        <v>40599.025810185187</v>
      </c>
      <c r="U111">
        <f t="shared" si="7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8313</v>
      </c>
      <c r="R112" t="s">
        <v>8315</v>
      </c>
      <c r="S112" s="15">
        <f t="shared" si="8"/>
        <v>41556.949687500004</v>
      </c>
      <c r="T112" s="15">
        <f t="shared" si="9"/>
        <v>41591.249305555553</v>
      </c>
      <c r="U112">
        <f t="shared" si="7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8313</v>
      </c>
      <c r="R113" t="s">
        <v>8315</v>
      </c>
      <c r="S113" s="15">
        <f t="shared" si="8"/>
        <v>42124.333182870367</v>
      </c>
      <c r="T113" s="15">
        <f t="shared" si="9"/>
        <v>42154.333182870367</v>
      </c>
      <c r="U113">
        <f t="shared" si="7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8313</v>
      </c>
      <c r="R114" t="s">
        <v>8315</v>
      </c>
      <c r="S114" s="15">
        <f t="shared" si="8"/>
        <v>41717.043032407404</v>
      </c>
      <c r="T114" s="15">
        <f t="shared" si="9"/>
        <v>41741.083333333336</v>
      </c>
      <c r="U114">
        <f t="shared" si="7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8313</v>
      </c>
      <c r="R115" t="s">
        <v>8315</v>
      </c>
      <c r="S115" s="15">
        <f t="shared" si="8"/>
        <v>40752.758425925924</v>
      </c>
      <c r="T115" s="15">
        <f t="shared" si="9"/>
        <v>40760.625</v>
      </c>
      <c r="U115">
        <f t="shared" si="7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8313</v>
      </c>
      <c r="R116" t="s">
        <v>8315</v>
      </c>
      <c r="S116" s="15">
        <f t="shared" si="8"/>
        <v>40860.27416666667</v>
      </c>
      <c r="T116" s="15">
        <f t="shared" si="9"/>
        <v>40920.27416666667</v>
      </c>
      <c r="U116">
        <f t="shared" si="7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8313</v>
      </c>
      <c r="R117" t="s">
        <v>8315</v>
      </c>
      <c r="S117" s="15">
        <f t="shared" si="8"/>
        <v>40917.738935185182</v>
      </c>
      <c r="T117" s="15">
        <f t="shared" si="9"/>
        <v>40942.738935185182</v>
      </c>
      <c r="U117">
        <f t="shared" si="7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8313</v>
      </c>
      <c r="R118" t="s">
        <v>8315</v>
      </c>
      <c r="S118" s="15">
        <f t="shared" si="8"/>
        <v>40594.497164351851</v>
      </c>
      <c r="T118" s="15">
        <f t="shared" si="9"/>
        <v>40640.455497685187</v>
      </c>
      <c r="U118">
        <f t="shared" si="7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8313</v>
      </c>
      <c r="R119" t="s">
        <v>8315</v>
      </c>
      <c r="S119" s="15">
        <f t="shared" si="8"/>
        <v>40247.834999999999</v>
      </c>
      <c r="T119" s="15">
        <f t="shared" si="9"/>
        <v>40337.791666666664</v>
      </c>
      <c r="U119">
        <f t="shared" si="7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8313</v>
      </c>
      <c r="R120" t="s">
        <v>8315</v>
      </c>
      <c r="S120" s="15">
        <f t="shared" si="8"/>
        <v>40722.053657407407</v>
      </c>
      <c r="T120" s="15">
        <f t="shared" si="9"/>
        <v>40752.053657407407</v>
      </c>
      <c r="U120">
        <f t="shared" si="7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8313</v>
      </c>
      <c r="R121" t="s">
        <v>8315</v>
      </c>
      <c r="S121" s="15">
        <f t="shared" si="8"/>
        <v>40738.069282407407</v>
      </c>
      <c r="T121" s="15">
        <f t="shared" si="9"/>
        <v>40767.958333333336</v>
      </c>
      <c r="U121">
        <f t="shared" si="7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8313</v>
      </c>
      <c r="R122" t="s">
        <v>8316</v>
      </c>
      <c r="S122" s="15">
        <f t="shared" si="8"/>
        <v>42615.049849537041</v>
      </c>
      <c r="T122" s="15">
        <f t="shared" si="9"/>
        <v>42645.049849537041</v>
      </c>
      <c r="U122">
        <f t="shared" si="7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8313</v>
      </c>
      <c r="R123" t="s">
        <v>8316</v>
      </c>
      <c r="S123" s="15">
        <f t="shared" si="8"/>
        <v>42095.704976851848</v>
      </c>
      <c r="T123" s="15">
        <f t="shared" si="9"/>
        <v>42111.427777777775</v>
      </c>
      <c r="U123">
        <f t="shared" si="7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8313</v>
      </c>
      <c r="R124" t="s">
        <v>8316</v>
      </c>
      <c r="S124" s="15">
        <f t="shared" si="8"/>
        <v>42592.431793981479</v>
      </c>
      <c r="T124" s="15">
        <f t="shared" si="9"/>
        <v>42652.431793981479</v>
      </c>
      <c r="U124">
        <f t="shared" si="7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8313</v>
      </c>
      <c r="R125" t="s">
        <v>8316</v>
      </c>
      <c r="S125" s="15">
        <f t="shared" si="8"/>
        <v>41903.781990740739</v>
      </c>
      <c r="T125" s="15">
        <f t="shared" si="9"/>
        <v>41939.916666666664</v>
      </c>
      <c r="U125">
        <f t="shared" si="7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8313</v>
      </c>
      <c r="R126" t="s">
        <v>8316</v>
      </c>
      <c r="S126" s="15">
        <f t="shared" si="8"/>
        <v>42113.928726851853</v>
      </c>
      <c r="T126" s="15">
        <f t="shared" si="9"/>
        <v>42138.928726851853</v>
      </c>
      <c r="U126">
        <f t="shared" si="7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8313</v>
      </c>
      <c r="R127" t="s">
        <v>8316</v>
      </c>
      <c r="S127" s="15">
        <f t="shared" si="8"/>
        <v>42708.993981481486</v>
      </c>
      <c r="T127" s="15">
        <f t="shared" si="9"/>
        <v>42768.993981481486</v>
      </c>
      <c r="U127">
        <f t="shared" si="7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8313</v>
      </c>
      <c r="R128" t="s">
        <v>8316</v>
      </c>
      <c r="S128" s="15">
        <f t="shared" si="8"/>
        <v>42134.589548611111</v>
      </c>
      <c r="T128" s="15">
        <f t="shared" si="9"/>
        <v>42165.083333333328</v>
      </c>
      <c r="U128">
        <f t="shared" si="7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8313</v>
      </c>
      <c r="R129" t="s">
        <v>8316</v>
      </c>
      <c r="S129" s="15">
        <f t="shared" si="8"/>
        <v>42066.62431712963</v>
      </c>
      <c r="T129" s="15">
        <f t="shared" si="9"/>
        <v>42096.582650462966</v>
      </c>
      <c r="U129">
        <f t="shared" si="7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0" t="s">
        <v>8313</v>
      </c>
      <c r="R130" t="s">
        <v>8316</v>
      </c>
      <c r="S130" s="15">
        <f t="shared" si="8"/>
        <v>42627.22792824074</v>
      </c>
      <c r="T130" s="15">
        <f t="shared" si="9"/>
        <v>42662.22792824074</v>
      </c>
      <c r="U130">
        <f t="shared" ref="U130:U193" si="12">YEAR(S130)</f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0" t="s">
        <v>8313</v>
      </c>
      <c r="R131" t="s">
        <v>8316</v>
      </c>
      <c r="S131" s="15">
        <f t="shared" ref="S131:S194" si="13">(((J131/60)/60)/24)+DATE(1970,1,)</f>
        <v>41881.937303240738</v>
      </c>
      <c r="T131" s="15">
        <f t="shared" ref="T131:T194" si="14">(((I131/60)/60)/24)+DATE(1970,1,)</f>
        <v>41941.937303240738</v>
      </c>
      <c r="U131">
        <f t="shared" si="12"/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8313</v>
      </c>
      <c r="R132" t="s">
        <v>8316</v>
      </c>
      <c r="S132" s="15">
        <f t="shared" si="13"/>
        <v>41777.915416666663</v>
      </c>
      <c r="T132" s="15">
        <f t="shared" si="14"/>
        <v>41805.844444444447</v>
      </c>
      <c r="U132">
        <f t="shared" si="12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8313</v>
      </c>
      <c r="R133" t="s">
        <v>8316</v>
      </c>
      <c r="S133" s="15">
        <f t="shared" si="13"/>
        <v>42540.837511574078</v>
      </c>
      <c r="T133" s="15">
        <f t="shared" si="14"/>
        <v>42556</v>
      </c>
      <c r="U133">
        <f t="shared" si="12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8313</v>
      </c>
      <c r="R134" t="s">
        <v>8316</v>
      </c>
      <c r="S134" s="15">
        <f t="shared" si="13"/>
        <v>41904.812581018516</v>
      </c>
      <c r="T134" s="15">
        <f t="shared" si="14"/>
        <v>41949.854247685187</v>
      </c>
      <c r="U134">
        <f t="shared" si="12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8313</v>
      </c>
      <c r="R135" t="s">
        <v>8316</v>
      </c>
      <c r="S135" s="15">
        <f t="shared" si="13"/>
        <v>42490.80768518518</v>
      </c>
      <c r="T135" s="15">
        <f t="shared" si="14"/>
        <v>42520.729861111111</v>
      </c>
      <c r="U135">
        <f t="shared" si="12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8313</v>
      </c>
      <c r="R136" t="s">
        <v>8316</v>
      </c>
      <c r="S136" s="15">
        <f t="shared" si="13"/>
        <v>42220.909930555557</v>
      </c>
      <c r="T136" s="15">
        <f t="shared" si="14"/>
        <v>42250.708333333328</v>
      </c>
      <c r="U136">
        <f t="shared" si="12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8313</v>
      </c>
      <c r="R137" t="s">
        <v>8316</v>
      </c>
      <c r="S137" s="15">
        <f t="shared" si="13"/>
        <v>41787.381909722222</v>
      </c>
      <c r="T137" s="15">
        <f t="shared" si="14"/>
        <v>41820.791666666664</v>
      </c>
      <c r="U137">
        <f t="shared" si="12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8313</v>
      </c>
      <c r="R138" t="s">
        <v>8316</v>
      </c>
      <c r="S138" s="15">
        <f t="shared" si="13"/>
        <v>42095.410115740742</v>
      </c>
      <c r="T138" s="15">
        <f t="shared" si="14"/>
        <v>42139.427777777775</v>
      </c>
      <c r="U138">
        <f t="shared" si="12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8313</v>
      </c>
      <c r="R139" t="s">
        <v>8316</v>
      </c>
      <c r="S139" s="15">
        <f t="shared" si="13"/>
        <v>42238.573993055557</v>
      </c>
      <c r="T139" s="15">
        <f t="shared" si="14"/>
        <v>42288.573993055557</v>
      </c>
      <c r="U139">
        <f t="shared" si="12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8313</v>
      </c>
      <c r="R140" t="s">
        <v>8316</v>
      </c>
      <c r="S140" s="15">
        <f t="shared" si="13"/>
        <v>42185.257418981477</v>
      </c>
      <c r="T140" s="15">
        <f t="shared" si="14"/>
        <v>42216.207638888889</v>
      </c>
      <c r="U140">
        <f t="shared" si="12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8313</v>
      </c>
      <c r="R141" t="s">
        <v>8316</v>
      </c>
      <c r="S141" s="15">
        <f t="shared" si="13"/>
        <v>42186.920972222222</v>
      </c>
      <c r="T141" s="15">
        <f t="shared" si="14"/>
        <v>42196.920972222222</v>
      </c>
      <c r="U141">
        <f t="shared" si="12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8313</v>
      </c>
      <c r="R142" t="s">
        <v>8316</v>
      </c>
      <c r="S142" s="15">
        <f t="shared" si="13"/>
        <v>42052.198287037041</v>
      </c>
      <c r="T142" s="15">
        <f t="shared" si="14"/>
        <v>42082.15662037037</v>
      </c>
      <c r="U142">
        <f t="shared" si="12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8313</v>
      </c>
      <c r="R143" t="s">
        <v>8316</v>
      </c>
      <c r="S143" s="15">
        <f t="shared" si="13"/>
        <v>42109.153043981481</v>
      </c>
      <c r="T143" s="15">
        <f t="shared" si="14"/>
        <v>42154.153043981481</v>
      </c>
      <c r="U143">
        <f t="shared" si="12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8313</v>
      </c>
      <c r="R144" t="s">
        <v>8316</v>
      </c>
      <c r="S144" s="15">
        <f t="shared" si="13"/>
        <v>41937.893263888887</v>
      </c>
      <c r="T144" s="15">
        <f t="shared" si="14"/>
        <v>41958.934930555552</v>
      </c>
      <c r="U144">
        <f t="shared" si="12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8313</v>
      </c>
      <c r="R145" t="s">
        <v>8316</v>
      </c>
      <c r="S145" s="15">
        <f t="shared" si="13"/>
        <v>42558.064143518524</v>
      </c>
      <c r="T145" s="15">
        <f t="shared" si="14"/>
        <v>42615.246527777781</v>
      </c>
      <c r="U145">
        <f t="shared" si="12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8313</v>
      </c>
      <c r="R146" t="s">
        <v>8316</v>
      </c>
      <c r="S146" s="15">
        <f t="shared" si="13"/>
        <v>42046.762407407412</v>
      </c>
      <c r="T146" s="15">
        <f t="shared" si="14"/>
        <v>42106.72074074074</v>
      </c>
      <c r="U146">
        <f t="shared" si="12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8313</v>
      </c>
      <c r="R147" t="s">
        <v>8316</v>
      </c>
      <c r="S147" s="15">
        <f t="shared" si="13"/>
        <v>42199.542268518519</v>
      </c>
      <c r="T147" s="15">
        <f t="shared" si="14"/>
        <v>42226.542268518519</v>
      </c>
      <c r="U147">
        <f t="shared" si="12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8313</v>
      </c>
      <c r="R148" t="s">
        <v>8316</v>
      </c>
      <c r="S148" s="15">
        <f t="shared" si="13"/>
        <v>42692.016180555554</v>
      </c>
      <c r="T148" s="15">
        <f t="shared" si="14"/>
        <v>42752.016180555554</v>
      </c>
      <c r="U148">
        <f t="shared" si="12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8313</v>
      </c>
      <c r="R149" t="s">
        <v>8316</v>
      </c>
      <c r="S149" s="15">
        <f t="shared" si="13"/>
        <v>41968.767824074079</v>
      </c>
      <c r="T149" s="15">
        <f t="shared" si="14"/>
        <v>42011.762499999997</v>
      </c>
      <c r="U149">
        <f t="shared" si="12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8313</v>
      </c>
      <c r="R150" t="s">
        <v>8316</v>
      </c>
      <c r="S150" s="15">
        <f t="shared" si="13"/>
        <v>42396.281666666662</v>
      </c>
      <c r="T150" s="15">
        <f t="shared" si="14"/>
        <v>42426.281666666662</v>
      </c>
      <c r="U150">
        <f t="shared" si="12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8313</v>
      </c>
      <c r="R151" t="s">
        <v>8316</v>
      </c>
      <c r="S151" s="15">
        <f t="shared" si="13"/>
        <v>41967.172106481477</v>
      </c>
      <c r="T151" s="15">
        <f t="shared" si="14"/>
        <v>41997.333333333328</v>
      </c>
      <c r="U151">
        <f t="shared" si="12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8313</v>
      </c>
      <c r="R152" t="s">
        <v>8316</v>
      </c>
      <c r="S152" s="15">
        <f t="shared" si="13"/>
        <v>42089.161828703705</v>
      </c>
      <c r="T152" s="15">
        <f t="shared" si="14"/>
        <v>42149.161828703705</v>
      </c>
      <c r="U152">
        <f t="shared" si="12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8313</v>
      </c>
      <c r="R153" t="s">
        <v>8316</v>
      </c>
      <c r="S153" s="15">
        <f t="shared" si="13"/>
        <v>42112.550821759258</v>
      </c>
      <c r="T153" s="15">
        <f t="shared" si="14"/>
        <v>42172.550821759258</v>
      </c>
      <c r="U153">
        <f t="shared" si="12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8313</v>
      </c>
      <c r="R154" t="s">
        <v>8316</v>
      </c>
      <c r="S154" s="15">
        <f t="shared" si="13"/>
        <v>41874.077546296299</v>
      </c>
      <c r="T154" s="15">
        <f t="shared" si="14"/>
        <v>41904.077546296299</v>
      </c>
      <c r="U154">
        <f t="shared" si="12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8313</v>
      </c>
      <c r="R155" t="s">
        <v>8316</v>
      </c>
      <c r="S155" s="15">
        <f t="shared" si="13"/>
        <v>41932.586157407408</v>
      </c>
      <c r="T155" s="15">
        <f t="shared" si="14"/>
        <v>41974.627824074079</v>
      </c>
      <c r="U155">
        <f t="shared" si="12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8313</v>
      </c>
      <c r="R156" t="s">
        <v>8316</v>
      </c>
      <c r="S156" s="15">
        <f t="shared" si="13"/>
        <v>42114.547395833331</v>
      </c>
      <c r="T156" s="15">
        <f t="shared" si="14"/>
        <v>42157.547395833331</v>
      </c>
      <c r="U156">
        <f t="shared" si="12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8313</v>
      </c>
      <c r="R157" t="s">
        <v>8316</v>
      </c>
      <c r="S157" s="15">
        <f t="shared" si="13"/>
        <v>42167.559432870374</v>
      </c>
      <c r="T157" s="15">
        <f t="shared" si="14"/>
        <v>42207.559432870374</v>
      </c>
      <c r="U157">
        <f t="shared" si="12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8313</v>
      </c>
      <c r="R158" t="s">
        <v>8316</v>
      </c>
      <c r="S158" s="15">
        <f t="shared" si="13"/>
        <v>41793.124953703707</v>
      </c>
      <c r="T158" s="15">
        <f t="shared" si="14"/>
        <v>41853.124953703707</v>
      </c>
      <c r="U158">
        <f t="shared" si="12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8313</v>
      </c>
      <c r="R159" t="s">
        <v>8316</v>
      </c>
      <c r="S159" s="15">
        <f t="shared" si="13"/>
        <v>42395.911712962959</v>
      </c>
      <c r="T159" s="15">
        <f t="shared" si="14"/>
        <v>42425.911712962959</v>
      </c>
      <c r="U159">
        <f t="shared" si="12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8313</v>
      </c>
      <c r="R160" t="s">
        <v>8316</v>
      </c>
      <c r="S160" s="15">
        <f t="shared" si="13"/>
        <v>41903.07671296296</v>
      </c>
      <c r="T160" s="15">
        <f t="shared" si="14"/>
        <v>41933.07671296296</v>
      </c>
      <c r="U160">
        <f t="shared" si="12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8313</v>
      </c>
      <c r="R161" t="s">
        <v>8316</v>
      </c>
      <c r="S161" s="15">
        <f t="shared" si="13"/>
        <v>42513.434548611112</v>
      </c>
      <c r="T161" s="15">
        <f t="shared" si="14"/>
        <v>42553.434548611112</v>
      </c>
      <c r="U161">
        <f t="shared" si="12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8313</v>
      </c>
      <c r="R162" t="s">
        <v>8317</v>
      </c>
      <c r="S162" s="15">
        <f t="shared" si="13"/>
        <v>42170.913090277783</v>
      </c>
      <c r="T162" s="15">
        <f t="shared" si="14"/>
        <v>42230.913090277783</v>
      </c>
      <c r="U162">
        <f t="shared" si="12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8313</v>
      </c>
      <c r="R163" t="s">
        <v>8317</v>
      </c>
      <c r="S163" s="15">
        <f t="shared" si="13"/>
        <v>41791.687442129631</v>
      </c>
      <c r="T163" s="15">
        <f t="shared" si="14"/>
        <v>41821.687442129631</v>
      </c>
      <c r="U163">
        <f t="shared" si="12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8313</v>
      </c>
      <c r="R164" t="s">
        <v>8317</v>
      </c>
      <c r="S164" s="15">
        <f t="shared" si="13"/>
        <v>41834.126805555556</v>
      </c>
      <c r="T164" s="15">
        <f t="shared" si="14"/>
        <v>41866.987500000003</v>
      </c>
      <c r="U164">
        <f t="shared" si="12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8313</v>
      </c>
      <c r="R165" t="s">
        <v>8317</v>
      </c>
      <c r="S165" s="15">
        <f t="shared" si="13"/>
        <v>42242.961273148147</v>
      </c>
      <c r="T165" s="15">
        <f t="shared" si="14"/>
        <v>42277</v>
      </c>
      <c r="U165">
        <f t="shared" si="12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8313</v>
      </c>
      <c r="R166" t="s">
        <v>8317</v>
      </c>
      <c r="S166" s="15">
        <f t="shared" si="13"/>
        <v>41840.762743055559</v>
      </c>
      <c r="T166" s="15">
        <f t="shared" si="14"/>
        <v>41900.762743055559</v>
      </c>
      <c r="U166">
        <f t="shared" si="12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8313</v>
      </c>
      <c r="R167" t="s">
        <v>8317</v>
      </c>
      <c r="S167" s="15">
        <f t="shared" si="13"/>
        <v>42350.658842592587</v>
      </c>
      <c r="T167" s="15">
        <f t="shared" si="14"/>
        <v>42380.658842592587</v>
      </c>
      <c r="U167">
        <f t="shared" si="12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8313</v>
      </c>
      <c r="R168" t="s">
        <v>8317</v>
      </c>
      <c r="S168" s="15">
        <f t="shared" si="13"/>
        <v>42720.075949074075</v>
      </c>
      <c r="T168" s="15">
        <f t="shared" si="14"/>
        <v>42750.075949074075</v>
      </c>
      <c r="U168">
        <f t="shared" si="12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8313</v>
      </c>
      <c r="R169" t="s">
        <v>8317</v>
      </c>
      <c r="S169" s="15">
        <f t="shared" si="13"/>
        <v>42159.927488425921</v>
      </c>
      <c r="T169" s="15">
        <f t="shared" si="14"/>
        <v>42219.927488425921</v>
      </c>
      <c r="U169">
        <f t="shared" si="12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8313</v>
      </c>
      <c r="R170" t="s">
        <v>8317</v>
      </c>
      <c r="S170" s="15">
        <f t="shared" si="13"/>
        <v>42051.83530092593</v>
      </c>
      <c r="T170" s="15">
        <f t="shared" si="14"/>
        <v>42081.793634259258</v>
      </c>
      <c r="U170">
        <f t="shared" si="12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8313</v>
      </c>
      <c r="R171" t="s">
        <v>8317</v>
      </c>
      <c r="S171" s="15">
        <f t="shared" si="13"/>
        <v>41899.505312499998</v>
      </c>
      <c r="T171" s="15">
        <f t="shared" si="14"/>
        <v>41929.505312499998</v>
      </c>
      <c r="U171">
        <f t="shared" si="12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8313</v>
      </c>
      <c r="R172" t="s">
        <v>8317</v>
      </c>
      <c r="S172" s="15">
        <f t="shared" si="13"/>
        <v>42215.977812500001</v>
      </c>
      <c r="T172" s="15">
        <f t="shared" si="14"/>
        <v>42245.227777777778</v>
      </c>
      <c r="U172">
        <f t="shared" si="12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8313</v>
      </c>
      <c r="R173" t="s">
        <v>8317</v>
      </c>
      <c r="S173" s="15">
        <f t="shared" si="13"/>
        <v>42533.180717592593</v>
      </c>
      <c r="T173" s="15">
        <f t="shared" si="14"/>
        <v>42593.180717592593</v>
      </c>
      <c r="U173">
        <f t="shared" si="12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8313</v>
      </c>
      <c r="R174" t="s">
        <v>8317</v>
      </c>
      <c r="S174" s="15">
        <f t="shared" si="13"/>
        <v>42046.394942129627</v>
      </c>
      <c r="T174" s="15">
        <f t="shared" si="14"/>
        <v>42081.353275462956</v>
      </c>
      <c r="U174">
        <f t="shared" si="12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8313</v>
      </c>
      <c r="R175" t="s">
        <v>8317</v>
      </c>
      <c r="S175" s="15">
        <f t="shared" si="13"/>
        <v>42032.573009259257</v>
      </c>
      <c r="T175" s="15">
        <f t="shared" si="14"/>
        <v>42062.573009259257</v>
      </c>
      <c r="U175">
        <f t="shared" si="12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8313</v>
      </c>
      <c r="R176" t="s">
        <v>8317</v>
      </c>
      <c r="S176" s="15">
        <f t="shared" si="13"/>
        <v>42071.758981481486</v>
      </c>
      <c r="T176" s="15">
        <f t="shared" si="14"/>
        <v>42131.758981481486</v>
      </c>
      <c r="U176">
        <f t="shared" si="12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8313</v>
      </c>
      <c r="R177" t="s">
        <v>8317</v>
      </c>
      <c r="S177" s="15">
        <f t="shared" si="13"/>
        <v>41854.777905092589</v>
      </c>
      <c r="T177" s="15">
        <f t="shared" si="14"/>
        <v>41879.777905092589</v>
      </c>
      <c r="U177">
        <f t="shared" si="12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8313</v>
      </c>
      <c r="R178" t="s">
        <v>8317</v>
      </c>
      <c r="S178" s="15">
        <f t="shared" si="13"/>
        <v>42190.824062500003</v>
      </c>
      <c r="T178" s="15">
        <f t="shared" si="14"/>
        <v>42220.824062500003</v>
      </c>
      <c r="U178">
        <f t="shared" si="12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8313</v>
      </c>
      <c r="R179" t="s">
        <v>8317</v>
      </c>
      <c r="S179" s="15">
        <f t="shared" si="13"/>
        <v>42069.047754629632</v>
      </c>
      <c r="T179" s="15">
        <f t="shared" si="14"/>
        <v>42086.00608796296</v>
      </c>
      <c r="U179">
        <f t="shared" si="12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8313</v>
      </c>
      <c r="R180" t="s">
        <v>8317</v>
      </c>
      <c r="S180" s="15">
        <f t="shared" si="13"/>
        <v>42303.955381944441</v>
      </c>
      <c r="T180" s="15">
        <f t="shared" si="14"/>
        <v>42333.997048611112</v>
      </c>
      <c r="U180">
        <f t="shared" si="12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8313</v>
      </c>
      <c r="R181" t="s">
        <v>8317</v>
      </c>
      <c r="S181" s="15">
        <f t="shared" si="13"/>
        <v>42402.080497685187</v>
      </c>
      <c r="T181" s="15">
        <f t="shared" si="14"/>
        <v>42432.080497685187</v>
      </c>
      <c r="U181">
        <f t="shared" si="12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8313</v>
      </c>
      <c r="R182" t="s">
        <v>8317</v>
      </c>
      <c r="S182" s="15">
        <f t="shared" si="13"/>
        <v>42066.991238425922</v>
      </c>
      <c r="T182" s="15">
        <f t="shared" si="14"/>
        <v>42106.791666666672</v>
      </c>
      <c r="U182">
        <f t="shared" si="12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8313</v>
      </c>
      <c r="R183" t="s">
        <v>8317</v>
      </c>
      <c r="S183" s="15">
        <f t="shared" si="13"/>
        <v>42146.741840277777</v>
      </c>
      <c r="T183" s="15">
        <f t="shared" si="14"/>
        <v>42176.741840277777</v>
      </c>
      <c r="U183">
        <f t="shared" si="12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8313</v>
      </c>
      <c r="R184" t="s">
        <v>8317</v>
      </c>
      <c r="S184" s="15">
        <f t="shared" si="13"/>
        <v>42711.011944444443</v>
      </c>
      <c r="T184" s="15">
        <f t="shared" si="14"/>
        <v>42741.011944444443</v>
      </c>
      <c r="U184">
        <f t="shared" si="12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8313</v>
      </c>
      <c r="R185" t="s">
        <v>8317</v>
      </c>
      <c r="S185" s="15">
        <f t="shared" si="13"/>
        <v>41938.810300925928</v>
      </c>
      <c r="T185" s="15">
        <f t="shared" si="14"/>
        <v>41968.851967592593</v>
      </c>
      <c r="U185">
        <f t="shared" si="12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8313</v>
      </c>
      <c r="R186" t="s">
        <v>8317</v>
      </c>
      <c r="S186" s="15">
        <f t="shared" si="13"/>
        <v>41824.791226851856</v>
      </c>
      <c r="T186" s="15">
        <f t="shared" si="14"/>
        <v>41882.165972222225</v>
      </c>
      <c r="U186">
        <f t="shared" si="12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8313</v>
      </c>
      <c r="R187" t="s">
        <v>8317</v>
      </c>
      <c r="S187" s="15">
        <f t="shared" si="13"/>
        <v>42569.91133101852</v>
      </c>
      <c r="T187" s="15">
        <f t="shared" si="14"/>
        <v>42599.91133101852</v>
      </c>
      <c r="U187">
        <f t="shared" si="12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8313</v>
      </c>
      <c r="R188" t="s">
        <v>8317</v>
      </c>
      <c r="S188" s="15">
        <f t="shared" si="13"/>
        <v>42766.812893518523</v>
      </c>
      <c r="T188" s="15">
        <f t="shared" si="14"/>
        <v>42796.833333333328</v>
      </c>
      <c r="U188">
        <f t="shared" si="12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8313</v>
      </c>
      <c r="R189" t="s">
        <v>8317</v>
      </c>
      <c r="S189" s="15">
        <f t="shared" si="13"/>
        <v>42181.234456018516</v>
      </c>
      <c r="T189" s="15">
        <f t="shared" si="14"/>
        <v>42205.290972222225</v>
      </c>
      <c r="U189">
        <f t="shared" si="12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8313</v>
      </c>
      <c r="R190" t="s">
        <v>8317</v>
      </c>
      <c r="S190" s="15">
        <f t="shared" si="13"/>
        <v>41856.18304398148</v>
      </c>
      <c r="T190" s="15">
        <f t="shared" si="14"/>
        <v>41886.18304398148</v>
      </c>
      <c r="U190">
        <f t="shared" si="12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8313</v>
      </c>
      <c r="R191" t="s">
        <v>8317</v>
      </c>
      <c r="S191" s="15">
        <f t="shared" si="13"/>
        <v>42555.690706018519</v>
      </c>
      <c r="T191" s="15">
        <f t="shared" si="14"/>
        <v>42615.690706018519</v>
      </c>
      <c r="U191">
        <f t="shared" si="12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8313</v>
      </c>
      <c r="R192" t="s">
        <v>8317</v>
      </c>
      <c r="S192" s="15">
        <f t="shared" si="13"/>
        <v>42526.650995370372</v>
      </c>
      <c r="T192" s="15">
        <f t="shared" si="14"/>
        <v>42536.650995370372</v>
      </c>
      <c r="U192">
        <f t="shared" si="12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8313</v>
      </c>
      <c r="R193" t="s">
        <v>8317</v>
      </c>
      <c r="S193" s="15">
        <f t="shared" si="13"/>
        <v>42238.441412037035</v>
      </c>
      <c r="T193" s="15">
        <f t="shared" si="14"/>
        <v>42278.441412037035</v>
      </c>
      <c r="U193">
        <f t="shared" si="12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0" t="s">
        <v>8313</v>
      </c>
      <c r="R194" t="s">
        <v>8317</v>
      </c>
      <c r="S194" s="15">
        <f t="shared" si="13"/>
        <v>41898.792037037041</v>
      </c>
      <c r="T194" s="15">
        <f t="shared" si="14"/>
        <v>41928.792037037041</v>
      </c>
      <c r="U194">
        <f t="shared" ref="U194:U257" si="17">YEAR(S194)</f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0" t="s">
        <v>8313</v>
      </c>
      <c r="R195" t="s">
        <v>8317</v>
      </c>
      <c r="S195" s="15">
        <f t="shared" ref="S195:S258" si="18">(((J195/60)/60)/24)+DATE(1970,1,)</f>
        <v>41910.934791666667</v>
      </c>
      <c r="T195" s="15">
        <f t="shared" ref="T195:T258" si="19">(((I195/60)/60)/24)+DATE(1970,1,)</f>
        <v>41970.976458333331</v>
      </c>
      <c r="U195">
        <f t="shared" si="17"/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8313</v>
      </c>
      <c r="R196" t="s">
        <v>8317</v>
      </c>
      <c r="S196" s="15">
        <f t="shared" si="18"/>
        <v>42374.996886574074</v>
      </c>
      <c r="T196" s="15">
        <f t="shared" si="19"/>
        <v>42434.996886574074</v>
      </c>
      <c r="U196">
        <f t="shared" si="17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8313</v>
      </c>
      <c r="R197" t="s">
        <v>8317</v>
      </c>
      <c r="S197" s="15">
        <f t="shared" si="18"/>
        <v>42134.67050925926</v>
      </c>
      <c r="T197" s="15">
        <f t="shared" si="19"/>
        <v>42194.67050925926</v>
      </c>
      <c r="U197">
        <f t="shared" si="17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8313</v>
      </c>
      <c r="R198" t="s">
        <v>8317</v>
      </c>
      <c r="S198" s="15">
        <f t="shared" si="18"/>
        <v>42258.542800925927</v>
      </c>
      <c r="T198" s="15">
        <f t="shared" si="19"/>
        <v>42286.875</v>
      </c>
      <c r="U198">
        <f t="shared" si="17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8313</v>
      </c>
      <c r="R199" t="s">
        <v>8317</v>
      </c>
      <c r="S199" s="15">
        <f t="shared" si="18"/>
        <v>42740.848379629635</v>
      </c>
      <c r="T199" s="15">
        <f t="shared" si="19"/>
        <v>42782.875</v>
      </c>
      <c r="U199">
        <f t="shared" si="17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8313</v>
      </c>
      <c r="R200" t="s">
        <v>8317</v>
      </c>
      <c r="S200" s="15">
        <f t="shared" si="18"/>
        <v>41886.383356481485</v>
      </c>
      <c r="T200" s="15">
        <f t="shared" si="19"/>
        <v>41916.383356481485</v>
      </c>
      <c r="U200">
        <f t="shared" si="17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8313</v>
      </c>
      <c r="R201" t="s">
        <v>8317</v>
      </c>
      <c r="S201" s="15">
        <f t="shared" si="18"/>
        <v>42583.123865740738</v>
      </c>
      <c r="T201" s="15">
        <f t="shared" si="19"/>
        <v>42613.123865740738</v>
      </c>
      <c r="U201">
        <f t="shared" si="17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8313</v>
      </c>
      <c r="R202" t="s">
        <v>8317</v>
      </c>
      <c r="S202" s="15">
        <f t="shared" si="18"/>
        <v>41866.083368055559</v>
      </c>
      <c r="T202" s="15">
        <f t="shared" si="19"/>
        <v>41896.083368055559</v>
      </c>
      <c r="U202">
        <f t="shared" si="17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8313</v>
      </c>
      <c r="R203" t="s">
        <v>8317</v>
      </c>
      <c r="S203" s="15">
        <f t="shared" si="18"/>
        <v>42022.818622685183</v>
      </c>
      <c r="T203" s="15">
        <f t="shared" si="19"/>
        <v>42042.818622685183</v>
      </c>
      <c r="U203">
        <f t="shared" si="17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8313</v>
      </c>
      <c r="R204" t="s">
        <v>8317</v>
      </c>
      <c r="S204" s="15">
        <f t="shared" si="18"/>
        <v>42254.927824074075</v>
      </c>
      <c r="T204" s="15">
        <f t="shared" si="19"/>
        <v>42284.874305555553</v>
      </c>
      <c r="U204">
        <f t="shared" si="17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8313</v>
      </c>
      <c r="R205" t="s">
        <v>8317</v>
      </c>
      <c r="S205" s="15">
        <f t="shared" si="18"/>
        <v>41972.847962962958</v>
      </c>
      <c r="T205" s="15">
        <f t="shared" si="19"/>
        <v>42032.847962962958</v>
      </c>
      <c r="U205">
        <f t="shared" si="17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8313</v>
      </c>
      <c r="R206" t="s">
        <v>8317</v>
      </c>
      <c r="S206" s="15">
        <f t="shared" si="18"/>
        <v>42555.583368055552</v>
      </c>
      <c r="T206" s="15">
        <f t="shared" si="19"/>
        <v>42585.583368055552</v>
      </c>
      <c r="U206">
        <f t="shared" si="17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8313</v>
      </c>
      <c r="R207" t="s">
        <v>8317</v>
      </c>
      <c r="S207" s="15">
        <f t="shared" si="18"/>
        <v>42247.632199074069</v>
      </c>
      <c r="T207" s="15">
        <f t="shared" si="19"/>
        <v>42282.632199074069</v>
      </c>
      <c r="U207">
        <f t="shared" si="17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8313</v>
      </c>
      <c r="R208" t="s">
        <v>8317</v>
      </c>
      <c r="S208" s="15">
        <f t="shared" si="18"/>
        <v>42566.004432870366</v>
      </c>
      <c r="T208" s="15">
        <f t="shared" si="19"/>
        <v>42587.004432870366</v>
      </c>
      <c r="U208">
        <f t="shared" si="17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8313</v>
      </c>
      <c r="R209" t="s">
        <v>8317</v>
      </c>
      <c r="S209" s="15">
        <f t="shared" si="18"/>
        <v>41977.197199074071</v>
      </c>
      <c r="T209" s="15">
        <f t="shared" si="19"/>
        <v>42007.197199074071</v>
      </c>
      <c r="U209">
        <f t="shared" si="17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8313</v>
      </c>
      <c r="R210" t="s">
        <v>8317</v>
      </c>
      <c r="S210" s="15">
        <f t="shared" si="18"/>
        <v>41958.369988425926</v>
      </c>
      <c r="T210" s="15">
        <f t="shared" si="19"/>
        <v>41988.369988425926</v>
      </c>
      <c r="U210">
        <f t="shared" si="17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8313</v>
      </c>
      <c r="R211" t="s">
        <v>8317</v>
      </c>
      <c r="S211" s="15">
        <f t="shared" si="18"/>
        <v>42164.922858796301</v>
      </c>
      <c r="T211" s="15">
        <f t="shared" si="19"/>
        <v>42194.922858796301</v>
      </c>
      <c r="U211">
        <f t="shared" si="17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8313</v>
      </c>
      <c r="R212" t="s">
        <v>8317</v>
      </c>
      <c r="S212" s="15">
        <f t="shared" si="18"/>
        <v>42248.064722222218</v>
      </c>
      <c r="T212" s="15">
        <f t="shared" si="19"/>
        <v>42277.208333333328</v>
      </c>
      <c r="U212">
        <f t="shared" si="17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8313</v>
      </c>
      <c r="R213" t="s">
        <v>8317</v>
      </c>
      <c r="S213" s="15">
        <f t="shared" si="18"/>
        <v>42235.159918981488</v>
      </c>
      <c r="T213" s="15">
        <f t="shared" si="19"/>
        <v>42265.159918981488</v>
      </c>
      <c r="U213">
        <f t="shared" si="17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8313</v>
      </c>
      <c r="R214" t="s">
        <v>8317</v>
      </c>
      <c r="S214" s="15">
        <f t="shared" si="18"/>
        <v>42415.881018518514</v>
      </c>
      <c r="T214" s="15">
        <f t="shared" si="19"/>
        <v>42475.839351851857</v>
      </c>
      <c r="U214">
        <f t="shared" si="17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8313</v>
      </c>
      <c r="R215" t="s">
        <v>8317</v>
      </c>
      <c r="S215" s="15">
        <f t="shared" si="18"/>
        <v>42201.594293981485</v>
      </c>
      <c r="T215" s="15">
        <f t="shared" si="19"/>
        <v>42231.587974537033</v>
      </c>
      <c r="U215">
        <f t="shared" si="17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8313</v>
      </c>
      <c r="R216" t="s">
        <v>8317</v>
      </c>
      <c r="S216" s="15">
        <f t="shared" si="18"/>
        <v>42008.64061342593</v>
      </c>
      <c r="T216" s="15">
        <f t="shared" si="19"/>
        <v>42068.64061342593</v>
      </c>
      <c r="U216">
        <f t="shared" si="17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8313</v>
      </c>
      <c r="R217" t="s">
        <v>8317</v>
      </c>
      <c r="S217" s="15">
        <f t="shared" si="18"/>
        <v>42374.230115740742</v>
      </c>
      <c r="T217" s="15">
        <f t="shared" si="19"/>
        <v>42416.999305555553</v>
      </c>
      <c r="U217">
        <f t="shared" si="17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8313</v>
      </c>
      <c r="R218" t="s">
        <v>8317</v>
      </c>
      <c r="S218" s="15">
        <f t="shared" si="18"/>
        <v>42065.958761574075</v>
      </c>
      <c r="T218" s="15">
        <f t="shared" si="19"/>
        <v>42115.917094907403</v>
      </c>
      <c r="U218">
        <f t="shared" si="17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8313</v>
      </c>
      <c r="R219" t="s">
        <v>8317</v>
      </c>
      <c r="S219" s="15">
        <f t="shared" si="18"/>
        <v>41969.64061342593</v>
      </c>
      <c r="T219" s="15">
        <f t="shared" si="19"/>
        <v>42000.64061342593</v>
      </c>
      <c r="U219">
        <f t="shared" si="17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8313</v>
      </c>
      <c r="R220" t="s">
        <v>8317</v>
      </c>
      <c r="S220" s="15">
        <f t="shared" si="18"/>
        <v>42078.628344907411</v>
      </c>
      <c r="T220" s="15">
        <f t="shared" si="19"/>
        <v>42138.628344907411</v>
      </c>
      <c r="U220">
        <f t="shared" si="17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8313</v>
      </c>
      <c r="R221" t="s">
        <v>8317</v>
      </c>
      <c r="S221" s="15">
        <f t="shared" si="18"/>
        <v>42428.326678240745</v>
      </c>
      <c r="T221" s="15">
        <f t="shared" si="19"/>
        <v>42460.290972222225</v>
      </c>
      <c r="U221">
        <f t="shared" si="17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8313</v>
      </c>
      <c r="R222" t="s">
        <v>8317</v>
      </c>
      <c r="S222" s="15">
        <f t="shared" si="18"/>
        <v>42194.643865740742</v>
      </c>
      <c r="T222" s="15">
        <f t="shared" si="19"/>
        <v>42235.837499999994</v>
      </c>
      <c r="U222">
        <f t="shared" si="17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8313</v>
      </c>
      <c r="R223" t="s">
        <v>8317</v>
      </c>
      <c r="S223" s="15">
        <f t="shared" si="18"/>
        <v>42030.837546296301</v>
      </c>
      <c r="T223" s="15">
        <f t="shared" si="19"/>
        <v>42090.79587962963</v>
      </c>
      <c r="U223">
        <f t="shared" si="17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8313</v>
      </c>
      <c r="R224" t="s">
        <v>8317</v>
      </c>
      <c r="S224" s="15">
        <f t="shared" si="18"/>
        <v>42030.769884259258</v>
      </c>
      <c r="T224" s="15">
        <f t="shared" si="19"/>
        <v>42089.110416666663</v>
      </c>
      <c r="U224">
        <f t="shared" si="17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8313</v>
      </c>
      <c r="R225" t="s">
        <v>8317</v>
      </c>
      <c r="S225" s="15">
        <f t="shared" si="18"/>
        <v>42481.048032407409</v>
      </c>
      <c r="T225" s="15">
        <f t="shared" si="19"/>
        <v>42511.045138888891</v>
      </c>
      <c r="U225">
        <f t="shared" si="17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8313</v>
      </c>
      <c r="R226" t="s">
        <v>8317</v>
      </c>
      <c r="S226" s="15">
        <f t="shared" si="18"/>
        <v>42134.235254629632</v>
      </c>
      <c r="T226" s="15">
        <f t="shared" si="19"/>
        <v>42194.235254629632</v>
      </c>
      <c r="U226">
        <f t="shared" si="17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8313</v>
      </c>
      <c r="R227" t="s">
        <v>8317</v>
      </c>
      <c r="S227" s="15">
        <f t="shared" si="18"/>
        <v>42437.961273148147</v>
      </c>
      <c r="T227" s="15">
        <f t="shared" si="19"/>
        <v>42467.919606481482</v>
      </c>
      <c r="U227">
        <f t="shared" si="17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8313</v>
      </c>
      <c r="R228" t="s">
        <v>8317</v>
      </c>
      <c r="S228" s="15">
        <f t="shared" si="18"/>
        <v>42105.666018518517</v>
      </c>
      <c r="T228" s="15">
        <f t="shared" si="19"/>
        <v>42154.395138888889</v>
      </c>
      <c r="U228">
        <f t="shared" si="17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8313</v>
      </c>
      <c r="R229" t="s">
        <v>8317</v>
      </c>
      <c r="S229" s="15">
        <f t="shared" si="18"/>
        <v>42163.893993055557</v>
      </c>
      <c r="T229" s="15">
        <f t="shared" si="19"/>
        <v>42193.893993055557</v>
      </c>
      <c r="U229">
        <f t="shared" si="17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8313</v>
      </c>
      <c r="R230" t="s">
        <v>8317</v>
      </c>
      <c r="S230" s="15">
        <f t="shared" si="18"/>
        <v>42095.686400462961</v>
      </c>
      <c r="T230" s="15">
        <f t="shared" si="19"/>
        <v>42155.686400462961</v>
      </c>
      <c r="U230">
        <f t="shared" si="17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8313</v>
      </c>
      <c r="R231" t="s">
        <v>8317</v>
      </c>
      <c r="S231" s="15">
        <f t="shared" si="18"/>
        <v>42382.933993055558</v>
      </c>
      <c r="T231" s="15">
        <f t="shared" si="19"/>
        <v>42412.933993055558</v>
      </c>
      <c r="U231">
        <f t="shared" si="17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8313</v>
      </c>
      <c r="R232" t="s">
        <v>8317</v>
      </c>
      <c r="S232" s="15">
        <f t="shared" si="18"/>
        <v>42128.777210648142</v>
      </c>
      <c r="T232" s="15">
        <f t="shared" si="19"/>
        <v>42158.777210648142</v>
      </c>
      <c r="U232">
        <f t="shared" si="17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8313</v>
      </c>
      <c r="R233" t="s">
        <v>8317</v>
      </c>
      <c r="S233" s="15">
        <f t="shared" si="18"/>
        <v>42340.958923611113</v>
      </c>
      <c r="T233" s="15">
        <f t="shared" si="19"/>
        <v>42370.958923611113</v>
      </c>
      <c r="U233">
        <f t="shared" si="17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8313</v>
      </c>
      <c r="R234" t="s">
        <v>8317</v>
      </c>
      <c r="S234" s="15">
        <f t="shared" si="18"/>
        <v>42031.82576388889</v>
      </c>
      <c r="T234" s="15">
        <f t="shared" si="19"/>
        <v>42061.82576388889</v>
      </c>
      <c r="U234">
        <f t="shared" si="17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8313</v>
      </c>
      <c r="R235" t="s">
        <v>8317</v>
      </c>
      <c r="S235" s="15">
        <f t="shared" si="18"/>
        <v>42611.911712962959</v>
      </c>
      <c r="T235" s="15">
        <f t="shared" si="19"/>
        <v>42641.911712962959</v>
      </c>
      <c r="U235">
        <f t="shared" si="17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8313</v>
      </c>
      <c r="R236" t="s">
        <v>8317</v>
      </c>
      <c r="S236" s="15">
        <f t="shared" si="18"/>
        <v>42135.035405092596</v>
      </c>
      <c r="T236" s="15">
        <f t="shared" si="19"/>
        <v>42175.035405092596</v>
      </c>
      <c r="U236">
        <f t="shared" si="17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8313</v>
      </c>
      <c r="R237" t="s">
        <v>8317</v>
      </c>
      <c r="S237" s="15">
        <f t="shared" si="18"/>
        <v>42163.908530092594</v>
      </c>
      <c r="T237" s="15">
        <f t="shared" si="19"/>
        <v>42193.908530092594</v>
      </c>
      <c r="U237">
        <f t="shared" si="17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8313</v>
      </c>
      <c r="R238" t="s">
        <v>8317</v>
      </c>
      <c r="S238" s="15">
        <f t="shared" si="18"/>
        <v>42320.08447916666</v>
      </c>
      <c r="T238" s="15">
        <f t="shared" si="19"/>
        <v>42373</v>
      </c>
      <c r="U238">
        <f t="shared" si="17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8313</v>
      </c>
      <c r="R239" t="s">
        <v>8317</v>
      </c>
      <c r="S239" s="15">
        <f t="shared" si="18"/>
        <v>42376.577187499999</v>
      </c>
      <c r="T239" s="15">
        <f t="shared" si="19"/>
        <v>42436.577187499999</v>
      </c>
      <c r="U239">
        <f t="shared" si="17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8313</v>
      </c>
      <c r="R240" t="s">
        <v>8317</v>
      </c>
      <c r="S240" s="15">
        <f t="shared" si="18"/>
        <v>42712.962499999994</v>
      </c>
      <c r="T240" s="15">
        <f t="shared" si="19"/>
        <v>42733.375</v>
      </c>
      <c r="U240">
        <f t="shared" si="17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8313</v>
      </c>
      <c r="R241" t="s">
        <v>8317</v>
      </c>
      <c r="S241" s="15">
        <f t="shared" si="18"/>
        <v>42296.110300925924</v>
      </c>
      <c r="T241" s="15">
        <f t="shared" si="19"/>
        <v>42315.5</v>
      </c>
      <c r="U241">
        <f t="shared" si="17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8313</v>
      </c>
      <c r="R242" t="s">
        <v>8318</v>
      </c>
      <c r="S242" s="15">
        <f t="shared" si="18"/>
        <v>41353.708460648151</v>
      </c>
      <c r="T242" s="15">
        <f t="shared" si="19"/>
        <v>41398.708460648151</v>
      </c>
      <c r="U242">
        <f t="shared" si="17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8313</v>
      </c>
      <c r="R243" t="s">
        <v>8318</v>
      </c>
      <c r="S243" s="15">
        <f t="shared" si="18"/>
        <v>41948.697962962964</v>
      </c>
      <c r="T243" s="15">
        <f t="shared" si="19"/>
        <v>41993.697962962964</v>
      </c>
      <c r="U243">
        <f t="shared" si="17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8313</v>
      </c>
      <c r="R244" t="s">
        <v>8318</v>
      </c>
      <c r="S244" s="15">
        <f t="shared" si="18"/>
        <v>40861.492939814816</v>
      </c>
      <c r="T244" s="15">
        <f t="shared" si="19"/>
        <v>40896.492939814816</v>
      </c>
      <c r="U244">
        <f t="shared" si="17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8313</v>
      </c>
      <c r="R245" t="s">
        <v>8318</v>
      </c>
      <c r="S245" s="15">
        <f t="shared" si="18"/>
        <v>41661.047500000001</v>
      </c>
      <c r="T245" s="15">
        <f t="shared" si="19"/>
        <v>41691.047500000001</v>
      </c>
      <c r="U245">
        <f t="shared" si="17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8313</v>
      </c>
      <c r="R246" t="s">
        <v>8318</v>
      </c>
      <c r="S246" s="15">
        <f t="shared" si="18"/>
        <v>40212.323599537034</v>
      </c>
      <c r="T246" s="15">
        <f t="shared" si="19"/>
        <v>40252.29583333333</v>
      </c>
      <c r="U246">
        <f t="shared" si="17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8313</v>
      </c>
      <c r="R247" t="s">
        <v>8318</v>
      </c>
      <c r="S247" s="15">
        <f t="shared" si="18"/>
        <v>41106.053067129629</v>
      </c>
      <c r="T247" s="15">
        <f t="shared" si="19"/>
        <v>41136.053067129629</v>
      </c>
      <c r="U247">
        <f t="shared" si="17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8313</v>
      </c>
      <c r="R248" t="s">
        <v>8318</v>
      </c>
      <c r="S248" s="15">
        <f t="shared" si="18"/>
        <v>40479.363483796296</v>
      </c>
      <c r="T248" s="15">
        <f t="shared" si="19"/>
        <v>40529.405150462961</v>
      </c>
      <c r="U248">
        <f t="shared" si="17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8313</v>
      </c>
      <c r="R249" t="s">
        <v>8318</v>
      </c>
      <c r="S249" s="15">
        <f t="shared" si="18"/>
        <v>40429.604328703703</v>
      </c>
      <c r="T249" s="15">
        <f t="shared" si="19"/>
        <v>40466.152083333334</v>
      </c>
      <c r="U249">
        <f t="shared" si="17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8313</v>
      </c>
      <c r="R250" t="s">
        <v>8318</v>
      </c>
      <c r="S250" s="15">
        <f t="shared" si="18"/>
        <v>40869.774409722224</v>
      </c>
      <c r="T250" s="15">
        <f t="shared" si="19"/>
        <v>40914.774409722224</v>
      </c>
      <c r="U250">
        <f t="shared" si="17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8313</v>
      </c>
      <c r="R251" t="s">
        <v>8318</v>
      </c>
      <c r="S251" s="15">
        <f t="shared" si="18"/>
        <v>40331.923842592594</v>
      </c>
      <c r="T251" s="15">
        <f t="shared" si="19"/>
        <v>40411.736111111109</v>
      </c>
      <c r="U251">
        <f t="shared" si="17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8313</v>
      </c>
      <c r="R252" t="s">
        <v>8318</v>
      </c>
      <c r="S252" s="15">
        <f t="shared" si="18"/>
        <v>41400.565868055557</v>
      </c>
      <c r="T252" s="15">
        <f t="shared" si="19"/>
        <v>41430.565868055557</v>
      </c>
      <c r="U252">
        <f t="shared" si="17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8313</v>
      </c>
      <c r="R253" t="s">
        <v>8318</v>
      </c>
      <c r="S253" s="15">
        <f t="shared" si="18"/>
        <v>41012.787569444445</v>
      </c>
      <c r="T253" s="15">
        <f t="shared" si="19"/>
        <v>41044.791666666664</v>
      </c>
      <c r="U253">
        <f t="shared" si="17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8313</v>
      </c>
      <c r="R254" t="s">
        <v>8318</v>
      </c>
      <c r="S254" s="15">
        <f t="shared" si="18"/>
        <v>40265.662708333337</v>
      </c>
      <c r="T254" s="15">
        <f t="shared" si="19"/>
        <v>40329.165972222225</v>
      </c>
      <c r="U254">
        <f t="shared" si="17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8313</v>
      </c>
      <c r="R255" t="s">
        <v>8318</v>
      </c>
      <c r="S255" s="15">
        <f t="shared" si="18"/>
        <v>40923.650868055556</v>
      </c>
      <c r="T255" s="15">
        <f t="shared" si="19"/>
        <v>40953.650868055556</v>
      </c>
      <c r="U255">
        <f t="shared" si="17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8313</v>
      </c>
      <c r="R256" t="s">
        <v>8318</v>
      </c>
      <c r="S256" s="15">
        <f t="shared" si="18"/>
        <v>42262.952662037031</v>
      </c>
      <c r="T256" s="15">
        <f t="shared" si="19"/>
        <v>42293.083333333328</v>
      </c>
      <c r="U256">
        <f t="shared" si="17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8313</v>
      </c>
      <c r="R257" t="s">
        <v>8318</v>
      </c>
      <c r="S257" s="15">
        <f t="shared" si="18"/>
        <v>40587.526412037041</v>
      </c>
      <c r="T257" s="15">
        <f t="shared" si="19"/>
        <v>40617.48474537037</v>
      </c>
      <c r="U257">
        <f t="shared" si="17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0" t="s">
        <v>8313</v>
      </c>
      <c r="R258" t="s">
        <v>8318</v>
      </c>
      <c r="S258" s="15">
        <f t="shared" si="18"/>
        <v>41318.769293981481</v>
      </c>
      <c r="T258" s="15">
        <f t="shared" si="19"/>
        <v>41348.769293981481</v>
      </c>
      <c r="U258">
        <f t="shared" ref="U258:U321" si="22">YEAR(S258)</f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0" t="s">
        <v>8313</v>
      </c>
      <c r="R259" t="s">
        <v>8318</v>
      </c>
      <c r="S259" s="15">
        <f t="shared" ref="S259:S322" si="23">(((J259/60)/60)/24)+DATE(1970,1,)</f>
        <v>42478.626875000002</v>
      </c>
      <c r="T259" s="15">
        <f t="shared" ref="T259:T322" si="24">(((I259/60)/60)/24)+DATE(1970,1,)</f>
        <v>42508.626875000002</v>
      </c>
      <c r="U259">
        <f t="shared" si="22"/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8313</v>
      </c>
      <c r="R260" t="s">
        <v>8318</v>
      </c>
      <c r="S260" s="15">
        <f t="shared" si="23"/>
        <v>40681.051689814813</v>
      </c>
      <c r="T260" s="15">
        <f t="shared" si="24"/>
        <v>40711.051689814813</v>
      </c>
      <c r="U260">
        <f t="shared" si="22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8313</v>
      </c>
      <c r="R261" t="s">
        <v>8318</v>
      </c>
      <c r="S261" s="15">
        <f t="shared" si="23"/>
        <v>42071.738067129627</v>
      </c>
      <c r="T261" s="15">
        <f t="shared" si="24"/>
        <v>42101.738067129627</v>
      </c>
      <c r="U261">
        <f t="shared" si="22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8313</v>
      </c>
      <c r="R262" t="s">
        <v>8318</v>
      </c>
      <c r="S262" s="15">
        <f t="shared" si="23"/>
        <v>40329.755543981482</v>
      </c>
      <c r="T262" s="15">
        <f t="shared" si="24"/>
        <v>40375.415972222225</v>
      </c>
      <c r="U262">
        <f t="shared" si="22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8313</v>
      </c>
      <c r="R263" t="s">
        <v>8318</v>
      </c>
      <c r="S263" s="15">
        <f t="shared" si="23"/>
        <v>41016.885462962964</v>
      </c>
      <c r="T263" s="15">
        <f t="shared" si="24"/>
        <v>41066.621527777781</v>
      </c>
      <c r="U263">
        <f t="shared" si="22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8313</v>
      </c>
      <c r="R264" t="s">
        <v>8318</v>
      </c>
      <c r="S264" s="15">
        <f t="shared" si="23"/>
        <v>40554.24800925926</v>
      </c>
      <c r="T264" s="15">
        <f t="shared" si="24"/>
        <v>40599.24800925926</v>
      </c>
      <c r="U264">
        <f t="shared" si="22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8313</v>
      </c>
      <c r="R265" t="s">
        <v>8318</v>
      </c>
      <c r="S265" s="15">
        <f t="shared" si="23"/>
        <v>41148.954791666663</v>
      </c>
      <c r="T265" s="15">
        <f t="shared" si="24"/>
        <v>41178.954791666663</v>
      </c>
      <c r="U265">
        <f t="shared" si="22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8313</v>
      </c>
      <c r="R266" t="s">
        <v>8318</v>
      </c>
      <c r="S266" s="15">
        <f t="shared" si="23"/>
        <v>41009.620312500003</v>
      </c>
      <c r="T266" s="15">
        <f t="shared" si="24"/>
        <v>41039.620312500003</v>
      </c>
      <c r="U266">
        <f t="shared" si="22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8313</v>
      </c>
      <c r="R267" t="s">
        <v>8318</v>
      </c>
      <c r="S267" s="15">
        <f t="shared" si="23"/>
        <v>40266.245717592588</v>
      </c>
      <c r="T267" s="15">
        <f t="shared" si="24"/>
        <v>40307.844444444447</v>
      </c>
      <c r="U267">
        <f t="shared" si="22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8313</v>
      </c>
      <c r="R268" t="s">
        <v>8318</v>
      </c>
      <c r="S268" s="15">
        <f t="shared" si="23"/>
        <v>40204.174849537041</v>
      </c>
      <c r="T268" s="15">
        <f t="shared" si="24"/>
        <v>40290.160416666666</v>
      </c>
      <c r="U268">
        <f t="shared" si="22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8313</v>
      </c>
      <c r="R269" t="s">
        <v>8318</v>
      </c>
      <c r="S269" s="15">
        <f t="shared" si="23"/>
        <v>41784.452534722222</v>
      </c>
      <c r="T269" s="15">
        <f t="shared" si="24"/>
        <v>41814.452534722222</v>
      </c>
      <c r="U269">
        <f t="shared" si="22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8313</v>
      </c>
      <c r="R270" t="s">
        <v>8318</v>
      </c>
      <c r="S270" s="15">
        <f t="shared" si="23"/>
        <v>40808.15252314815</v>
      </c>
      <c r="T270" s="15">
        <f t="shared" si="24"/>
        <v>40853.194189814814</v>
      </c>
      <c r="U270">
        <f t="shared" si="22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8313</v>
      </c>
      <c r="R271" t="s">
        <v>8318</v>
      </c>
      <c r="S271" s="15">
        <f t="shared" si="23"/>
        <v>42757.197013888886</v>
      </c>
      <c r="T271" s="15">
        <f t="shared" si="24"/>
        <v>42787.197013888886</v>
      </c>
      <c r="U271">
        <f t="shared" si="22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8313</v>
      </c>
      <c r="R272" t="s">
        <v>8318</v>
      </c>
      <c r="S272" s="15">
        <f t="shared" si="23"/>
        <v>40636.866550925923</v>
      </c>
      <c r="T272" s="15">
        <f t="shared" si="24"/>
        <v>40687.166666666664</v>
      </c>
      <c r="U272">
        <f t="shared" si="22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8313</v>
      </c>
      <c r="R273" t="s">
        <v>8318</v>
      </c>
      <c r="S273" s="15">
        <f t="shared" si="23"/>
        <v>41611.10024305556</v>
      </c>
      <c r="T273" s="15">
        <f t="shared" si="24"/>
        <v>41640.333333333336</v>
      </c>
      <c r="U273">
        <f t="shared" si="22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8313</v>
      </c>
      <c r="R274" t="s">
        <v>8318</v>
      </c>
      <c r="S274" s="15">
        <f t="shared" si="23"/>
        <v>40234.900358796294</v>
      </c>
      <c r="T274" s="15">
        <f t="shared" si="24"/>
        <v>40295.78402777778</v>
      </c>
      <c r="U274">
        <f t="shared" si="22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8313</v>
      </c>
      <c r="R275" t="s">
        <v>8318</v>
      </c>
      <c r="S275" s="15">
        <f t="shared" si="23"/>
        <v>40696.498449074075</v>
      </c>
      <c r="T275" s="15">
        <f t="shared" si="24"/>
        <v>40726.498449074075</v>
      </c>
      <c r="U275">
        <f t="shared" si="22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8313</v>
      </c>
      <c r="R276" t="s">
        <v>8318</v>
      </c>
      <c r="S276" s="15">
        <f t="shared" si="23"/>
        <v>40968.912372685183</v>
      </c>
      <c r="T276" s="15">
        <f t="shared" si="24"/>
        <v>41003.290972222225</v>
      </c>
      <c r="U276">
        <f t="shared" si="22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8313</v>
      </c>
      <c r="R277" t="s">
        <v>8318</v>
      </c>
      <c r="S277" s="15">
        <f t="shared" si="23"/>
        <v>41192.032013888893</v>
      </c>
      <c r="T277" s="15">
        <f t="shared" si="24"/>
        <v>41222.073680555557</v>
      </c>
      <c r="U277">
        <f t="shared" si="22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8313</v>
      </c>
      <c r="R278" t="s">
        <v>8318</v>
      </c>
      <c r="S278" s="15">
        <f t="shared" si="23"/>
        <v>40966.081874999996</v>
      </c>
      <c r="T278" s="15">
        <f t="shared" si="24"/>
        <v>41026.040208333332</v>
      </c>
      <c r="U278">
        <f t="shared" si="22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8313</v>
      </c>
      <c r="R279" t="s">
        <v>8318</v>
      </c>
      <c r="S279" s="15">
        <f t="shared" si="23"/>
        <v>42116.891423611116</v>
      </c>
      <c r="T279" s="15">
        <f t="shared" si="24"/>
        <v>42146.891423611116</v>
      </c>
      <c r="U279">
        <f t="shared" si="22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8313</v>
      </c>
      <c r="R280" t="s">
        <v>8318</v>
      </c>
      <c r="S280" s="15">
        <f t="shared" si="23"/>
        <v>41163.040960648148</v>
      </c>
      <c r="T280" s="15">
        <f t="shared" si="24"/>
        <v>41193.040960648148</v>
      </c>
      <c r="U280">
        <f t="shared" si="22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8313</v>
      </c>
      <c r="R281" t="s">
        <v>8318</v>
      </c>
      <c r="S281" s="15">
        <f t="shared" si="23"/>
        <v>42758.244166666671</v>
      </c>
      <c r="T281" s="15">
        <f t="shared" si="24"/>
        <v>42792.084027777775</v>
      </c>
      <c r="U281">
        <f t="shared" si="22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8313</v>
      </c>
      <c r="R282" t="s">
        <v>8318</v>
      </c>
      <c r="S282" s="15">
        <f t="shared" si="23"/>
        <v>41743.590682870366</v>
      </c>
      <c r="T282" s="15">
        <f t="shared" si="24"/>
        <v>41788.590682870366</v>
      </c>
      <c r="U282">
        <f t="shared" si="22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8313</v>
      </c>
      <c r="R283" t="s">
        <v>8318</v>
      </c>
      <c r="S283" s="15">
        <f t="shared" si="23"/>
        <v>39949.163344907407</v>
      </c>
      <c r="T283" s="15">
        <f t="shared" si="24"/>
        <v>40034.80972222222</v>
      </c>
      <c r="U283">
        <f t="shared" si="22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8313</v>
      </c>
      <c r="R284" t="s">
        <v>8318</v>
      </c>
      <c r="S284" s="15">
        <f t="shared" si="23"/>
        <v>40193.920046296298</v>
      </c>
      <c r="T284" s="15">
        <f t="shared" si="24"/>
        <v>40230.916666666664</v>
      </c>
      <c r="U284">
        <f t="shared" si="22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8313</v>
      </c>
      <c r="R285" t="s">
        <v>8318</v>
      </c>
      <c r="S285" s="15">
        <f t="shared" si="23"/>
        <v>40674.71</v>
      </c>
      <c r="T285" s="15">
        <f t="shared" si="24"/>
        <v>40694.207638888889</v>
      </c>
      <c r="U285">
        <f t="shared" si="22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8313</v>
      </c>
      <c r="R286" t="s">
        <v>8318</v>
      </c>
      <c r="S286" s="15">
        <f t="shared" si="23"/>
        <v>40903.738194444442</v>
      </c>
      <c r="T286" s="15">
        <f t="shared" si="24"/>
        <v>40928.738194444442</v>
      </c>
      <c r="U286">
        <f t="shared" si="22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8313</v>
      </c>
      <c r="R287" t="s">
        <v>8318</v>
      </c>
      <c r="S287" s="15">
        <f t="shared" si="23"/>
        <v>41505.756111111114</v>
      </c>
      <c r="T287" s="15">
        <f t="shared" si="24"/>
        <v>41535.756111111114</v>
      </c>
      <c r="U287">
        <f t="shared" si="22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8313</v>
      </c>
      <c r="R288" t="s">
        <v>8318</v>
      </c>
      <c r="S288" s="15">
        <f t="shared" si="23"/>
        <v>41312.816249999996</v>
      </c>
      <c r="T288" s="15">
        <f t="shared" si="24"/>
        <v>41357.774583333332</v>
      </c>
      <c r="U288">
        <f t="shared" si="22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8313</v>
      </c>
      <c r="R289" t="s">
        <v>8318</v>
      </c>
      <c r="S289" s="15">
        <f t="shared" si="23"/>
        <v>41183.277986111112</v>
      </c>
      <c r="T289" s="15">
        <f t="shared" si="24"/>
        <v>41214.166666666664</v>
      </c>
      <c r="U289">
        <f t="shared" si="22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8313</v>
      </c>
      <c r="R290" t="s">
        <v>8318</v>
      </c>
      <c r="S290" s="15">
        <f t="shared" si="23"/>
        <v>41050.168900462959</v>
      </c>
      <c r="T290" s="15">
        <f t="shared" si="24"/>
        <v>41085.168900462959</v>
      </c>
      <c r="U290">
        <f t="shared" si="22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8313</v>
      </c>
      <c r="R291" t="s">
        <v>8318</v>
      </c>
      <c r="S291" s="15">
        <f t="shared" si="23"/>
        <v>41549.456412037034</v>
      </c>
      <c r="T291" s="15">
        <f t="shared" si="24"/>
        <v>41579.456412037034</v>
      </c>
      <c r="U291">
        <f t="shared" si="22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8313</v>
      </c>
      <c r="R292" t="s">
        <v>8318</v>
      </c>
      <c r="S292" s="15">
        <f t="shared" si="23"/>
        <v>40525.36917824074</v>
      </c>
      <c r="T292" s="15">
        <f t="shared" si="24"/>
        <v>40575.332638888889</v>
      </c>
      <c r="U292">
        <f t="shared" si="22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8313</v>
      </c>
      <c r="R293" t="s">
        <v>8318</v>
      </c>
      <c r="S293" s="15">
        <f t="shared" si="23"/>
        <v>41375.769050925926</v>
      </c>
      <c r="T293" s="15">
        <f t="shared" si="24"/>
        <v>41394.000694444447</v>
      </c>
      <c r="U293">
        <f t="shared" si="22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8313</v>
      </c>
      <c r="R294" t="s">
        <v>8318</v>
      </c>
      <c r="S294" s="15">
        <f t="shared" si="23"/>
        <v>40811.803229166668</v>
      </c>
      <c r="T294" s="15">
        <f t="shared" si="24"/>
        <v>40844.165972222225</v>
      </c>
      <c r="U294">
        <f t="shared" si="22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8313</v>
      </c>
      <c r="R295" t="s">
        <v>8318</v>
      </c>
      <c r="S295" s="15">
        <f t="shared" si="23"/>
        <v>41718.667986111112</v>
      </c>
      <c r="T295" s="15">
        <f t="shared" si="24"/>
        <v>41748.667986111112</v>
      </c>
      <c r="U295">
        <f t="shared" si="22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8313</v>
      </c>
      <c r="R296" t="s">
        <v>8318</v>
      </c>
      <c r="S296" s="15">
        <f t="shared" si="23"/>
        <v>40342.084421296298</v>
      </c>
      <c r="T296" s="15">
        <f t="shared" si="24"/>
        <v>40377.666666666664</v>
      </c>
      <c r="U296">
        <f t="shared" si="22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8313</v>
      </c>
      <c r="R297" t="s">
        <v>8318</v>
      </c>
      <c r="S297" s="15">
        <f t="shared" si="23"/>
        <v>41518.004733796297</v>
      </c>
      <c r="T297" s="15">
        <f t="shared" si="24"/>
        <v>41578</v>
      </c>
      <c r="U297">
        <f t="shared" si="22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8313</v>
      </c>
      <c r="R298" t="s">
        <v>8318</v>
      </c>
      <c r="S298" s="15">
        <f t="shared" si="23"/>
        <v>41133.475497685184</v>
      </c>
      <c r="T298" s="15">
        <f t="shared" si="24"/>
        <v>41158.475497685184</v>
      </c>
      <c r="U298">
        <f t="shared" si="22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8313</v>
      </c>
      <c r="R299" t="s">
        <v>8318</v>
      </c>
      <c r="S299" s="15">
        <f t="shared" si="23"/>
        <v>42088.72802083334</v>
      </c>
      <c r="T299" s="15">
        <f t="shared" si="24"/>
        <v>42124.165972222225</v>
      </c>
      <c r="U299">
        <f t="shared" si="22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8313</v>
      </c>
      <c r="R300" t="s">
        <v>8318</v>
      </c>
      <c r="S300" s="15">
        <f t="shared" si="23"/>
        <v>41708.463518518518</v>
      </c>
      <c r="T300" s="15">
        <f t="shared" si="24"/>
        <v>41767.875</v>
      </c>
      <c r="U300">
        <f t="shared" si="22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8313</v>
      </c>
      <c r="R301" t="s">
        <v>8318</v>
      </c>
      <c r="S301" s="15">
        <f t="shared" si="23"/>
        <v>40468.225231481483</v>
      </c>
      <c r="T301" s="15">
        <f t="shared" si="24"/>
        <v>40498.266898148147</v>
      </c>
      <c r="U301">
        <f t="shared" si="22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8313</v>
      </c>
      <c r="R302" t="s">
        <v>8318</v>
      </c>
      <c r="S302" s="15">
        <f t="shared" si="23"/>
        <v>40625.959930555553</v>
      </c>
      <c r="T302" s="15">
        <f t="shared" si="24"/>
        <v>40656.959930555553</v>
      </c>
      <c r="U302">
        <f t="shared" si="22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8313</v>
      </c>
      <c r="R303" t="s">
        <v>8318</v>
      </c>
      <c r="S303" s="15">
        <f t="shared" si="23"/>
        <v>41311.737673611111</v>
      </c>
      <c r="T303" s="15">
        <f t="shared" si="24"/>
        <v>41351.696006944447</v>
      </c>
      <c r="U303">
        <f t="shared" si="22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8313</v>
      </c>
      <c r="R304" t="s">
        <v>8318</v>
      </c>
      <c r="S304" s="15">
        <f t="shared" si="23"/>
        <v>40932.856921296298</v>
      </c>
      <c r="T304" s="15">
        <f t="shared" si="24"/>
        <v>40962.856921296298</v>
      </c>
      <c r="U304">
        <f t="shared" si="22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8313</v>
      </c>
      <c r="R305" t="s">
        <v>8318</v>
      </c>
      <c r="S305" s="15">
        <f t="shared" si="23"/>
        <v>41031.071134259262</v>
      </c>
      <c r="T305" s="15">
        <f t="shared" si="24"/>
        <v>41061.071134259262</v>
      </c>
      <c r="U305">
        <f t="shared" si="22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8313</v>
      </c>
      <c r="R306" t="s">
        <v>8318</v>
      </c>
      <c r="S306" s="15">
        <f t="shared" si="23"/>
        <v>41113.094872685186</v>
      </c>
      <c r="T306" s="15">
        <f t="shared" si="24"/>
        <v>41152.083333333336</v>
      </c>
      <c r="U306">
        <f t="shared" si="22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8313</v>
      </c>
      <c r="R307" t="s">
        <v>8318</v>
      </c>
      <c r="S307" s="15">
        <f t="shared" si="23"/>
        <v>40947.630196759259</v>
      </c>
      <c r="T307" s="15">
        <f t="shared" si="24"/>
        <v>40977.630196759259</v>
      </c>
      <c r="U307">
        <f t="shared" si="22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8313</v>
      </c>
      <c r="R308" t="s">
        <v>8318</v>
      </c>
      <c r="S308" s="15">
        <f t="shared" si="23"/>
        <v>41332.837187500001</v>
      </c>
      <c r="T308" s="15">
        <f t="shared" si="24"/>
        <v>41352.795520833337</v>
      </c>
      <c r="U308">
        <f t="shared" si="22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8313</v>
      </c>
      <c r="R309" t="s">
        <v>8318</v>
      </c>
      <c r="S309" s="15">
        <f t="shared" si="23"/>
        <v>41281.944456018515</v>
      </c>
      <c r="T309" s="15">
        <f t="shared" si="24"/>
        <v>41311.944456018515</v>
      </c>
      <c r="U309">
        <f t="shared" si="22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8313</v>
      </c>
      <c r="R310" t="s">
        <v>8318</v>
      </c>
      <c r="S310" s="15">
        <f t="shared" si="23"/>
        <v>40566.694560185184</v>
      </c>
      <c r="T310" s="15">
        <f t="shared" si="24"/>
        <v>40611.694560185184</v>
      </c>
      <c r="U310">
        <f t="shared" si="22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8313</v>
      </c>
      <c r="R311" t="s">
        <v>8318</v>
      </c>
      <c r="S311" s="15">
        <f t="shared" si="23"/>
        <v>41133.751550925925</v>
      </c>
      <c r="T311" s="15">
        <f t="shared" si="24"/>
        <v>41154.751550925925</v>
      </c>
      <c r="U311">
        <f t="shared" si="22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8313</v>
      </c>
      <c r="R312" t="s">
        <v>8318</v>
      </c>
      <c r="S312" s="15">
        <f t="shared" si="23"/>
        <v>40820.183136574073</v>
      </c>
      <c r="T312" s="15">
        <f t="shared" si="24"/>
        <v>40835.083333333336</v>
      </c>
      <c r="U312">
        <f t="shared" si="22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8313</v>
      </c>
      <c r="R313" t="s">
        <v>8318</v>
      </c>
      <c r="S313" s="15">
        <f t="shared" si="23"/>
        <v>40867.219814814816</v>
      </c>
      <c r="T313" s="15">
        <f t="shared" si="24"/>
        <v>40908.332638888889</v>
      </c>
      <c r="U313">
        <f t="shared" si="22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8313</v>
      </c>
      <c r="R314" t="s">
        <v>8318</v>
      </c>
      <c r="S314" s="15">
        <f t="shared" si="23"/>
        <v>41347.877685185187</v>
      </c>
      <c r="T314" s="15">
        <f t="shared" si="24"/>
        <v>41377.877685185187</v>
      </c>
      <c r="U314">
        <f t="shared" si="22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8313</v>
      </c>
      <c r="R315" t="s">
        <v>8318</v>
      </c>
      <c r="S315" s="15">
        <f t="shared" si="23"/>
        <v>40356.227939814817</v>
      </c>
      <c r="T315" s="15">
        <f t="shared" si="24"/>
        <v>40400.665972222225</v>
      </c>
      <c r="U315">
        <f t="shared" si="22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8313</v>
      </c>
      <c r="R316" t="s">
        <v>8318</v>
      </c>
      <c r="S316" s="15">
        <f t="shared" si="23"/>
        <v>41303.833194444444</v>
      </c>
      <c r="T316" s="15">
        <f t="shared" si="24"/>
        <v>41333.833194444444</v>
      </c>
      <c r="U316">
        <f t="shared" si="22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8313</v>
      </c>
      <c r="R317" t="s">
        <v>8318</v>
      </c>
      <c r="S317" s="15">
        <f t="shared" si="23"/>
        <v>41112.77238425926</v>
      </c>
      <c r="T317" s="15">
        <f t="shared" si="24"/>
        <v>41142.77238425926</v>
      </c>
      <c r="U317">
        <f t="shared" si="22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8313</v>
      </c>
      <c r="R318" t="s">
        <v>8318</v>
      </c>
      <c r="S318" s="15">
        <f t="shared" si="23"/>
        <v>41949.923576388886</v>
      </c>
      <c r="T318" s="15">
        <f t="shared" si="24"/>
        <v>41983.207638888889</v>
      </c>
      <c r="U318">
        <f t="shared" si="22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8313</v>
      </c>
      <c r="R319" t="s">
        <v>8318</v>
      </c>
      <c r="S319" s="15">
        <f t="shared" si="23"/>
        <v>41588.676886574074</v>
      </c>
      <c r="T319" s="15">
        <f t="shared" si="24"/>
        <v>41618.676886574074</v>
      </c>
      <c r="U319">
        <f t="shared" si="22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8313</v>
      </c>
      <c r="R320" t="s">
        <v>8318</v>
      </c>
      <c r="S320" s="15">
        <f t="shared" si="23"/>
        <v>41329.038784722223</v>
      </c>
      <c r="T320" s="15">
        <f t="shared" si="24"/>
        <v>41358.997118055559</v>
      </c>
      <c r="U320">
        <f t="shared" si="22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8313</v>
      </c>
      <c r="R321" t="s">
        <v>8318</v>
      </c>
      <c r="S321" s="15">
        <f t="shared" si="23"/>
        <v>40122.83829861111</v>
      </c>
      <c r="T321" s="15">
        <f t="shared" si="24"/>
        <v>40210.332638888889</v>
      </c>
      <c r="U321">
        <f t="shared" si="22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0" t="s">
        <v>8313</v>
      </c>
      <c r="R322" t="s">
        <v>8318</v>
      </c>
      <c r="S322" s="15">
        <f t="shared" si="23"/>
        <v>42330.551307870366</v>
      </c>
      <c r="T322" s="15">
        <f t="shared" si="24"/>
        <v>42359.958333333328</v>
      </c>
      <c r="U322">
        <f t="shared" ref="U322:U385" si="27">YEAR(S322)</f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0" t="s">
        <v>8313</v>
      </c>
      <c r="R323" t="s">
        <v>8318</v>
      </c>
      <c r="S323" s="15">
        <f t="shared" ref="S323:S386" si="28">(((J323/60)/60)/24)+DATE(1970,1,)</f>
        <v>42646.446597222224</v>
      </c>
      <c r="T323" s="15">
        <f t="shared" ref="T323:T386" si="29">(((I323/60)/60)/24)+DATE(1970,1,)</f>
        <v>42681.488263888896</v>
      </c>
      <c r="U323">
        <f t="shared" si="27"/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8313</v>
      </c>
      <c r="R324" t="s">
        <v>8318</v>
      </c>
      <c r="S324" s="15">
        <f t="shared" si="28"/>
        <v>42472.57</v>
      </c>
      <c r="T324" s="15">
        <f t="shared" si="29"/>
        <v>42502.57</v>
      </c>
      <c r="U324">
        <f t="shared" si="27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8313</v>
      </c>
      <c r="R325" t="s">
        <v>8318</v>
      </c>
      <c r="S325" s="15">
        <f t="shared" si="28"/>
        <v>42696.32136574074</v>
      </c>
      <c r="T325" s="15">
        <f t="shared" si="29"/>
        <v>42724.332638888889</v>
      </c>
      <c r="U325">
        <f t="shared" si="27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8313</v>
      </c>
      <c r="R326" t="s">
        <v>8318</v>
      </c>
      <c r="S326" s="15">
        <f t="shared" si="28"/>
        <v>42183.626250000001</v>
      </c>
      <c r="T326" s="15">
        <f t="shared" si="29"/>
        <v>42216.626250000001</v>
      </c>
      <c r="U326">
        <f t="shared" si="27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8313</v>
      </c>
      <c r="R327" t="s">
        <v>8318</v>
      </c>
      <c r="S327" s="15">
        <f t="shared" si="28"/>
        <v>42688.187881944439</v>
      </c>
      <c r="T327" s="15">
        <f t="shared" si="29"/>
        <v>42723.187881944439</v>
      </c>
      <c r="U327">
        <f t="shared" si="27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8313</v>
      </c>
      <c r="R328" t="s">
        <v>8318</v>
      </c>
      <c r="S328" s="15">
        <f t="shared" si="28"/>
        <v>42774.314884259264</v>
      </c>
      <c r="T328" s="15">
        <f t="shared" si="29"/>
        <v>42807.956250000003</v>
      </c>
      <c r="U328">
        <f t="shared" si="27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8313</v>
      </c>
      <c r="R329" t="s">
        <v>8318</v>
      </c>
      <c r="S329" s="15">
        <f t="shared" si="28"/>
        <v>42057.235289351855</v>
      </c>
      <c r="T329" s="15">
        <f t="shared" si="29"/>
        <v>42084.333333333328</v>
      </c>
      <c r="U329">
        <f t="shared" si="27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8313</v>
      </c>
      <c r="R330" t="s">
        <v>8318</v>
      </c>
      <c r="S330" s="15">
        <f t="shared" si="28"/>
        <v>42277.946620370371</v>
      </c>
      <c r="T330" s="15">
        <f t="shared" si="29"/>
        <v>42308.166666666672</v>
      </c>
      <c r="U330">
        <f t="shared" si="27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8313</v>
      </c>
      <c r="R331" t="s">
        <v>8318</v>
      </c>
      <c r="S331" s="15">
        <f t="shared" si="28"/>
        <v>42290.46674768519</v>
      </c>
      <c r="T331" s="15">
        <f t="shared" si="29"/>
        <v>42314.166666666672</v>
      </c>
      <c r="U331">
        <f t="shared" si="27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8313</v>
      </c>
      <c r="R332" t="s">
        <v>8318</v>
      </c>
      <c r="S332" s="15">
        <f t="shared" si="28"/>
        <v>41378.515775462962</v>
      </c>
      <c r="T332" s="15">
        <f t="shared" si="29"/>
        <v>41410.165972222225</v>
      </c>
      <c r="U332">
        <f t="shared" si="27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8313</v>
      </c>
      <c r="R333" t="s">
        <v>8318</v>
      </c>
      <c r="S333" s="15">
        <f t="shared" si="28"/>
        <v>42506.581412037034</v>
      </c>
      <c r="T333" s="15">
        <f t="shared" si="29"/>
        <v>42537.581412037034</v>
      </c>
      <c r="U333">
        <f t="shared" si="27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8313</v>
      </c>
      <c r="R334" t="s">
        <v>8318</v>
      </c>
      <c r="S334" s="15">
        <f t="shared" si="28"/>
        <v>42262.680289351847</v>
      </c>
      <c r="T334" s="15">
        <f t="shared" si="29"/>
        <v>42304.333333333328</v>
      </c>
      <c r="U334">
        <f t="shared" si="27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8313</v>
      </c>
      <c r="R335" t="s">
        <v>8318</v>
      </c>
      <c r="S335" s="15">
        <f t="shared" si="28"/>
        <v>42436.636469907404</v>
      </c>
      <c r="T335" s="15">
        <f t="shared" si="29"/>
        <v>42466.59480324074</v>
      </c>
      <c r="U335">
        <f t="shared" si="27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8313</v>
      </c>
      <c r="R336" t="s">
        <v>8318</v>
      </c>
      <c r="S336" s="15">
        <f t="shared" si="28"/>
        <v>42100.682372685187</v>
      </c>
      <c r="T336" s="15">
        <f t="shared" si="29"/>
        <v>42138.791666666672</v>
      </c>
      <c r="U336">
        <f t="shared" si="27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8313</v>
      </c>
      <c r="R337" t="s">
        <v>8318</v>
      </c>
      <c r="S337" s="15">
        <f t="shared" si="28"/>
        <v>42100.737442129626</v>
      </c>
      <c r="T337" s="15">
        <f t="shared" si="29"/>
        <v>42131.916666666672</v>
      </c>
      <c r="U337">
        <f t="shared" si="27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8313</v>
      </c>
      <c r="R338" t="s">
        <v>8318</v>
      </c>
      <c r="S338" s="15">
        <f t="shared" si="28"/>
        <v>42290.596273148149</v>
      </c>
      <c r="T338" s="15">
        <f t="shared" si="29"/>
        <v>42320.637939814813</v>
      </c>
      <c r="U338">
        <f t="shared" si="27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8313</v>
      </c>
      <c r="R339" t="s">
        <v>8318</v>
      </c>
      <c r="S339" s="15">
        <f t="shared" si="28"/>
        <v>42046.128564814819</v>
      </c>
      <c r="T339" s="15">
        <f t="shared" si="29"/>
        <v>42076.086898148147</v>
      </c>
      <c r="U339">
        <f t="shared" si="27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8313</v>
      </c>
      <c r="R340" t="s">
        <v>8318</v>
      </c>
      <c r="S340" s="15">
        <f t="shared" si="28"/>
        <v>42558.755671296298</v>
      </c>
      <c r="T340" s="15">
        <f t="shared" si="29"/>
        <v>42615.041666666672</v>
      </c>
      <c r="U340">
        <f t="shared" si="27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8313</v>
      </c>
      <c r="R341" t="s">
        <v>8318</v>
      </c>
      <c r="S341" s="15">
        <f t="shared" si="28"/>
        <v>42092.760046296295</v>
      </c>
      <c r="T341" s="15">
        <f t="shared" si="29"/>
        <v>42122.760046296295</v>
      </c>
      <c r="U341">
        <f t="shared" si="27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8313</v>
      </c>
      <c r="R342" t="s">
        <v>8318</v>
      </c>
      <c r="S342" s="15">
        <f t="shared" si="28"/>
        <v>42771.669062500005</v>
      </c>
      <c r="T342" s="15">
        <f t="shared" si="29"/>
        <v>42801.875</v>
      </c>
      <c r="U342">
        <f t="shared" si="27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8313</v>
      </c>
      <c r="R343" t="s">
        <v>8318</v>
      </c>
      <c r="S343" s="15">
        <f t="shared" si="28"/>
        <v>41893.879606481481</v>
      </c>
      <c r="T343" s="15">
        <f t="shared" si="29"/>
        <v>41912.165972222225</v>
      </c>
      <c r="U343">
        <f t="shared" si="27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8313</v>
      </c>
      <c r="R344" t="s">
        <v>8318</v>
      </c>
      <c r="S344" s="15">
        <f t="shared" si="28"/>
        <v>42458.780844907407</v>
      </c>
      <c r="T344" s="15">
        <f t="shared" si="29"/>
        <v>42488.780844907407</v>
      </c>
      <c r="U344">
        <f t="shared" si="27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8313</v>
      </c>
      <c r="R345" t="s">
        <v>8318</v>
      </c>
      <c r="S345" s="15">
        <f t="shared" si="28"/>
        <v>41925.73778935185</v>
      </c>
      <c r="T345" s="15">
        <f t="shared" si="29"/>
        <v>41956.125</v>
      </c>
      <c r="U345">
        <f t="shared" si="27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8313</v>
      </c>
      <c r="R346" t="s">
        <v>8318</v>
      </c>
      <c r="S346" s="15">
        <f t="shared" si="28"/>
        <v>42110.970995370371</v>
      </c>
      <c r="T346" s="15">
        <f t="shared" si="29"/>
        <v>42155.097222222219</v>
      </c>
      <c r="U346">
        <f t="shared" si="27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8313</v>
      </c>
      <c r="R347" t="s">
        <v>8318</v>
      </c>
      <c r="S347" s="15">
        <f t="shared" si="28"/>
        <v>42113.944328703699</v>
      </c>
      <c r="T347" s="15">
        <f t="shared" si="29"/>
        <v>42143.944328703699</v>
      </c>
      <c r="U347">
        <f t="shared" si="27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8313</v>
      </c>
      <c r="R348" t="s">
        <v>8318</v>
      </c>
      <c r="S348" s="15">
        <f t="shared" si="28"/>
        <v>42260.500243055561</v>
      </c>
      <c r="T348" s="15">
        <f t="shared" si="29"/>
        <v>42290.500243055561</v>
      </c>
      <c r="U348">
        <f t="shared" si="27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8313</v>
      </c>
      <c r="R349" t="s">
        <v>8318</v>
      </c>
      <c r="S349" s="15">
        <f t="shared" si="28"/>
        <v>42291.495474537034</v>
      </c>
      <c r="T349" s="15">
        <f t="shared" si="29"/>
        <v>42321.537141203706</v>
      </c>
      <c r="U349">
        <f t="shared" si="27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8313</v>
      </c>
      <c r="R350" t="s">
        <v>8318</v>
      </c>
      <c r="S350" s="15">
        <f t="shared" si="28"/>
        <v>42206.58699074074</v>
      </c>
      <c r="T350" s="15">
        <f t="shared" si="29"/>
        <v>42236.58699074074</v>
      </c>
      <c r="U350">
        <f t="shared" si="27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8313</v>
      </c>
      <c r="R351" t="s">
        <v>8318</v>
      </c>
      <c r="S351" s="15">
        <f t="shared" si="28"/>
        <v>42759.498935185184</v>
      </c>
      <c r="T351" s="15">
        <f t="shared" si="29"/>
        <v>42789.498935185184</v>
      </c>
      <c r="U351">
        <f t="shared" si="27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8313</v>
      </c>
      <c r="R352" t="s">
        <v>8318</v>
      </c>
      <c r="S352" s="15">
        <f t="shared" si="28"/>
        <v>42585.066076388888</v>
      </c>
      <c r="T352" s="15">
        <f t="shared" si="29"/>
        <v>42623.165972222225</v>
      </c>
      <c r="U352">
        <f t="shared" si="27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8313</v>
      </c>
      <c r="R353" t="s">
        <v>8318</v>
      </c>
      <c r="S353" s="15">
        <f t="shared" si="28"/>
        <v>42426.964745370366</v>
      </c>
      <c r="T353" s="15">
        <f t="shared" si="29"/>
        <v>42466.923078703709</v>
      </c>
      <c r="U353">
        <f t="shared" si="27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8313</v>
      </c>
      <c r="R354" t="s">
        <v>8318</v>
      </c>
      <c r="S354" s="15">
        <f t="shared" si="28"/>
        <v>41889.167453703703</v>
      </c>
      <c r="T354" s="15">
        <f t="shared" si="29"/>
        <v>41919.167453703703</v>
      </c>
      <c r="U354">
        <f t="shared" si="27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8313</v>
      </c>
      <c r="R355" t="s">
        <v>8318</v>
      </c>
      <c r="S355" s="15">
        <f t="shared" si="28"/>
        <v>42296.791886574079</v>
      </c>
      <c r="T355" s="15">
        <f t="shared" si="29"/>
        <v>42326.833553240736</v>
      </c>
      <c r="U355">
        <f t="shared" si="27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8313</v>
      </c>
      <c r="R356" t="s">
        <v>8318</v>
      </c>
      <c r="S356" s="15">
        <f t="shared" si="28"/>
        <v>42437.827789351853</v>
      </c>
      <c r="T356" s="15">
        <f t="shared" si="29"/>
        <v>42467.786122685182</v>
      </c>
      <c r="U356">
        <f t="shared" si="27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8313</v>
      </c>
      <c r="R357" t="s">
        <v>8318</v>
      </c>
      <c r="S357" s="15">
        <f t="shared" si="28"/>
        <v>41942.293912037036</v>
      </c>
      <c r="T357" s="15">
        <f t="shared" si="29"/>
        <v>41973.3355787037</v>
      </c>
      <c r="U357">
        <f t="shared" si="27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8313</v>
      </c>
      <c r="R358" t="s">
        <v>8318</v>
      </c>
      <c r="S358" s="15">
        <f t="shared" si="28"/>
        <v>42414.803159722222</v>
      </c>
      <c r="T358" s="15">
        <f t="shared" si="29"/>
        <v>42444.761493055557</v>
      </c>
      <c r="U358">
        <f t="shared" si="27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8313</v>
      </c>
      <c r="R359" t="s">
        <v>8318</v>
      </c>
      <c r="S359" s="15">
        <f t="shared" si="28"/>
        <v>42077.222187499996</v>
      </c>
      <c r="T359" s="15">
        <f t="shared" si="29"/>
        <v>42117.222187499996</v>
      </c>
      <c r="U359">
        <f t="shared" si="27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8313</v>
      </c>
      <c r="R360" t="s">
        <v>8318</v>
      </c>
      <c r="S360" s="15">
        <f t="shared" si="28"/>
        <v>42506.860196759255</v>
      </c>
      <c r="T360" s="15">
        <f t="shared" si="29"/>
        <v>42535.625</v>
      </c>
      <c r="U360">
        <f t="shared" si="27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8313</v>
      </c>
      <c r="R361" t="s">
        <v>8318</v>
      </c>
      <c r="S361" s="15">
        <f t="shared" si="28"/>
        <v>41934.070486111108</v>
      </c>
      <c r="T361" s="15">
        <f t="shared" si="29"/>
        <v>41956.216666666667</v>
      </c>
      <c r="U361">
        <f t="shared" si="27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8313</v>
      </c>
      <c r="R362" t="s">
        <v>8318</v>
      </c>
      <c r="S362" s="15">
        <f t="shared" si="28"/>
        <v>42162.897916666669</v>
      </c>
      <c r="T362" s="15">
        <f t="shared" si="29"/>
        <v>42207.132638888885</v>
      </c>
      <c r="U362">
        <f t="shared" si="27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8313</v>
      </c>
      <c r="R363" t="s">
        <v>8318</v>
      </c>
      <c r="S363" s="15">
        <f t="shared" si="28"/>
        <v>41935.001226851848</v>
      </c>
      <c r="T363" s="15">
        <f t="shared" si="29"/>
        <v>41965.042893518519</v>
      </c>
      <c r="U363">
        <f t="shared" si="27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8313</v>
      </c>
      <c r="R364" t="s">
        <v>8318</v>
      </c>
      <c r="S364" s="15">
        <f t="shared" si="28"/>
        <v>41836.210543981484</v>
      </c>
      <c r="T364" s="15">
        <f t="shared" si="29"/>
        <v>41858</v>
      </c>
      <c r="U364">
        <f t="shared" si="27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8313</v>
      </c>
      <c r="R365" t="s">
        <v>8318</v>
      </c>
      <c r="S365" s="15">
        <f t="shared" si="28"/>
        <v>40254.744629629626</v>
      </c>
      <c r="T365" s="15">
        <f t="shared" si="29"/>
        <v>40299.806944444441</v>
      </c>
      <c r="U365">
        <f t="shared" si="27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8313</v>
      </c>
      <c r="R366" t="s">
        <v>8318</v>
      </c>
      <c r="S366" s="15">
        <f t="shared" si="28"/>
        <v>41779.859629629631</v>
      </c>
      <c r="T366" s="15">
        <f t="shared" si="29"/>
        <v>41810.165972222225</v>
      </c>
      <c r="U366">
        <f t="shared" si="27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8313</v>
      </c>
      <c r="R367" t="s">
        <v>8318</v>
      </c>
      <c r="S367" s="15">
        <f t="shared" si="28"/>
        <v>41667.606469907405</v>
      </c>
      <c r="T367" s="15">
        <f t="shared" si="29"/>
        <v>41697.606469907405</v>
      </c>
      <c r="U367">
        <f t="shared" si="27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8313</v>
      </c>
      <c r="R368" t="s">
        <v>8318</v>
      </c>
      <c r="S368" s="15">
        <f t="shared" si="28"/>
        <v>41018.793032407404</v>
      </c>
      <c r="T368" s="15">
        <f t="shared" si="29"/>
        <v>41048.793032407404</v>
      </c>
      <c r="U368">
        <f t="shared" si="27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8313</v>
      </c>
      <c r="R369" t="s">
        <v>8318</v>
      </c>
      <c r="S369" s="15">
        <f t="shared" si="28"/>
        <v>41354.577291666668</v>
      </c>
      <c r="T369" s="15">
        <f t="shared" si="29"/>
        <v>41394.207638888889</v>
      </c>
      <c r="U369">
        <f t="shared" si="27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8313</v>
      </c>
      <c r="R370" t="s">
        <v>8318</v>
      </c>
      <c r="S370" s="15">
        <f t="shared" si="28"/>
        <v>42042.605578703704</v>
      </c>
      <c r="T370" s="15">
        <f t="shared" si="29"/>
        <v>42077.563912037032</v>
      </c>
      <c r="U370">
        <f t="shared" si="27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8313</v>
      </c>
      <c r="R371" t="s">
        <v>8318</v>
      </c>
      <c r="S371" s="15">
        <f t="shared" si="28"/>
        <v>40892.551724537036</v>
      </c>
      <c r="T371" s="15">
        <f t="shared" si="29"/>
        <v>40922.551724537036</v>
      </c>
      <c r="U371">
        <f t="shared" si="27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8313</v>
      </c>
      <c r="R372" t="s">
        <v>8318</v>
      </c>
      <c r="S372" s="15">
        <f t="shared" si="28"/>
        <v>42710.795138888891</v>
      </c>
      <c r="T372" s="15">
        <f t="shared" si="29"/>
        <v>42740.795138888891</v>
      </c>
      <c r="U372">
        <f t="shared" si="27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8313</v>
      </c>
      <c r="R373" t="s">
        <v>8318</v>
      </c>
      <c r="S373" s="15">
        <f t="shared" si="28"/>
        <v>41260.767812500002</v>
      </c>
      <c r="T373" s="15">
        <f t="shared" si="29"/>
        <v>41305.767812500002</v>
      </c>
      <c r="U373">
        <f t="shared" si="27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8313</v>
      </c>
      <c r="R374" t="s">
        <v>8318</v>
      </c>
      <c r="S374" s="15">
        <f t="shared" si="28"/>
        <v>42424.576898148152</v>
      </c>
      <c r="T374" s="15">
        <f t="shared" si="29"/>
        <v>42464.666666666672</v>
      </c>
      <c r="U374">
        <f t="shared" si="27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8313</v>
      </c>
      <c r="R375" t="s">
        <v>8318</v>
      </c>
      <c r="S375" s="15">
        <f t="shared" si="28"/>
        <v>41077.91201388889</v>
      </c>
      <c r="T375" s="15">
        <f t="shared" si="29"/>
        <v>41107.91201388889</v>
      </c>
      <c r="U375">
        <f t="shared" si="27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8313</v>
      </c>
      <c r="R376" t="s">
        <v>8318</v>
      </c>
      <c r="S376" s="15">
        <f t="shared" si="28"/>
        <v>40756.889247685183</v>
      </c>
      <c r="T376" s="15">
        <f t="shared" si="29"/>
        <v>40801.889247685183</v>
      </c>
      <c r="U376">
        <f t="shared" si="27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8313</v>
      </c>
      <c r="R377" t="s">
        <v>8318</v>
      </c>
      <c r="S377" s="15">
        <f t="shared" si="28"/>
        <v>41656.985081018516</v>
      </c>
      <c r="T377" s="15">
        <f t="shared" si="29"/>
        <v>41698.720833333333</v>
      </c>
      <c r="U377">
        <f t="shared" si="27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8313</v>
      </c>
      <c r="R378" t="s">
        <v>8318</v>
      </c>
      <c r="S378" s="15">
        <f t="shared" si="28"/>
        <v>42575.452731481477</v>
      </c>
      <c r="T378" s="15">
        <f t="shared" si="29"/>
        <v>42606.452731481477</v>
      </c>
      <c r="U378">
        <f t="shared" si="27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8313</v>
      </c>
      <c r="R379" t="s">
        <v>8318</v>
      </c>
      <c r="S379" s="15">
        <f t="shared" si="28"/>
        <v>42291.250787037032</v>
      </c>
      <c r="T379" s="15">
        <f t="shared" si="29"/>
        <v>42321.292361111111</v>
      </c>
      <c r="U379">
        <f t="shared" si="27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8313</v>
      </c>
      <c r="R380" t="s">
        <v>8318</v>
      </c>
      <c r="S380" s="15">
        <f t="shared" si="28"/>
        <v>42369.571851851855</v>
      </c>
      <c r="T380" s="15">
        <f t="shared" si="29"/>
        <v>42393.994444444441</v>
      </c>
      <c r="U380">
        <f t="shared" si="27"/>
        <v>2015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8313</v>
      </c>
      <c r="R381" t="s">
        <v>8318</v>
      </c>
      <c r="S381" s="15">
        <f t="shared" si="28"/>
        <v>40986.688333333332</v>
      </c>
      <c r="T381" s="15">
        <f t="shared" si="29"/>
        <v>41031.688333333332</v>
      </c>
      <c r="U381">
        <f t="shared" si="27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8313</v>
      </c>
      <c r="R382" t="s">
        <v>8318</v>
      </c>
      <c r="S382" s="15">
        <f t="shared" si="28"/>
        <v>42366.719814814816</v>
      </c>
      <c r="T382" s="15">
        <f t="shared" si="29"/>
        <v>42391.719814814816</v>
      </c>
      <c r="U382">
        <f t="shared" si="27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8313</v>
      </c>
      <c r="R383" t="s">
        <v>8318</v>
      </c>
      <c r="S383" s="15">
        <f t="shared" si="28"/>
        <v>41084.698113425926</v>
      </c>
      <c r="T383" s="15">
        <f t="shared" si="29"/>
        <v>41119.208333333336</v>
      </c>
      <c r="U383">
        <f t="shared" si="27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8313</v>
      </c>
      <c r="R384" t="s">
        <v>8318</v>
      </c>
      <c r="S384" s="15">
        <f t="shared" si="28"/>
        <v>41143.709490740745</v>
      </c>
      <c r="T384" s="15">
        <f t="shared" si="29"/>
        <v>41157.709490740745</v>
      </c>
      <c r="U384">
        <f t="shared" si="27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8313</v>
      </c>
      <c r="R385" t="s">
        <v>8318</v>
      </c>
      <c r="S385" s="15">
        <f t="shared" si="28"/>
        <v>41754.117581018516</v>
      </c>
      <c r="T385" s="15">
        <f t="shared" si="29"/>
        <v>41777.117581018516</v>
      </c>
      <c r="U385">
        <f t="shared" si="27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0" t="s">
        <v>8313</v>
      </c>
      <c r="R386" t="s">
        <v>8318</v>
      </c>
      <c r="S386" s="15">
        <f t="shared" si="28"/>
        <v>41979.781793981485</v>
      </c>
      <c r="T386" s="15">
        <f t="shared" si="29"/>
        <v>42009.781793981485</v>
      </c>
      <c r="U386">
        <f t="shared" ref="U386:U449" si="32">YEAR(S386)</f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0" t="s">
        <v>8313</v>
      </c>
      <c r="R387" t="s">
        <v>8318</v>
      </c>
      <c r="S387" s="15">
        <f t="shared" ref="S387:S450" si="33">(((J387/60)/60)/24)+DATE(1970,1,)</f>
        <v>41933.584502314814</v>
      </c>
      <c r="T387" s="15">
        <f t="shared" ref="T387:T450" si="34">(((I387/60)/60)/24)+DATE(1970,1,)</f>
        <v>41963.626168981486</v>
      </c>
      <c r="U387">
        <f t="shared" si="32"/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8313</v>
      </c>
      <c r="R388" t="s">
        <v>8318</v>
      </c>
      <c r="S388" s="15">
        <f t="shared" si="33"/>
        <v>42210.951284722221</v>
      </c>
      <c r="T388" s="15">
        <f t="shared" si="34"/>
        <v>42225.951284722221</v>
      </c>
      <c r="U388">
        <f t="shared" si="32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8313</v>
      </c>
      <c r="R389" t="s">
        <v>8318</v>
      </c>
      <c r="S389" s="15">
        <f t="shared" si="33"/>
        <v>42199.67659722222</v>
      </c>
      <c r="T389" s="15">
        <f t="shared" si="34"/>
        <v>42230.25</v>
      </c>
      <c r="U389">
        <f t="shared" si="32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8313</v>
      </c>
      <c r="R390" t="s">
        <v>8318</v>
      </c>
      <c r="S390" s="15">
        <f t="shared" si="33"/>
        <v>42548.076157407413</v>
      </c>
      <c r="T390" s="15">
        <f t="shared" si="34"/>
        <v>42578.076157407413</v>
      </c>
      <c r="U390">
        <f t="shared" si="32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8313</v>
      </c>
      <c r="R391" t="s">
        <v>8318</v>
      </c>
      <c r="S391" s="15">
        <f t="shared" si="33"/>
        <v>41673.063078703701</v>
      </c>
      <c r="T391" s="15">
        <f t="shared" si="34"/>
        <v>41704.957638888889</v>
      </c>
      <c r="U391">
        <f t="shared" si="32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8313</v>
      </c>
      <c r="R392" t="s">
        <v>8318</v>
      </c>
      <c r="S392" s="15">
        <f t="shared" si="33"/>
        <v>42111.036712962959</v>
      </c>
      <c r="T392" s="15">
        <f t="shared" si="34"/>
        <v>42131.036712962959</v>
      </c>
      <c r="U392">
        <f t="shared" si="32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8313</v>
      </c>
      <c r="R393" t="s">
        <v>8318</v>
      </c>
      <c r="S393" s="15">
        <f t="shared" si="33"/>
        <v>40864.042256944449</v>
      </c>
      <c r="T393" s="15">
        <f t="shared" si="34"/>
        <v>40894.040972222225</v>
      </c>
      <c r="U393">
        <f t="shared" si="32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8313</v>
      </c>
      <c r="R394" t="s">
        <v>8318</v>
      </c>
      <c r="S394" s="15">
        <f t="shared" si="33"/>
        <v>40762.717256944445</v>
      </c>
      <c r="T394" s="15">
        <f t="shared" si="34"/>
        <v>40793.125</v>
      </c>
      <c r="U394">
        <f t="shared" si="32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8313</v>
      </c>
      <c r="R395" t="s">
        <v>8318</v>
      </c>
      <c r="S395" s="15">
        <f t="shared" si="33"/>
        <v>41525.708935185183</v>
      </c>
      <c r="T395" s="15">
        <f t="shared" si="34"/>
        <v>41556.708935185183</v>
      </c>
      <c r="U395">
        <f t="shared" si="32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8313</v>
      </c>
      <c r="R396" t="s">
        <v>8318</v>
      </c>
      <c r="S396" s="15">
        <f t="shared" si="33"/>
        <v>42416.818078703705</v>
      </c>
      <c r="T396" s="15">
        <f t="shared" si="34"/>
        <v>42476.776412037041</v>
      </c>
      <c r="U396">
        <f t="shared" si="32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8313</v>
      </c>
      <c r="R397" t="s">
        <v>8318</v>
      </c>
      <c r="S397" s="15">
        <f t="shared" si="33"/>
        <v>40989.909259259257</v>
      </c>
      <c r="T397" s="15">
        <f t="shared" si="34"/>
        <v>41025.897222222222</v>
      </c>
      <c r="U397">
        <f t="shared" si="32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8313</v>
      </c>
      <c r="R398" t="s">
        <v>8318</v>
      </c>
      <c r="S398" s="15">
        <f t="shared" si="33"/>
        <v>41081.564884259256</v>
      </c>
      <c r="T398" s="15">
        <f t="shared" si="34"/>
        <v>41096.564884259256</v>
      </c>
      <c r="U398">
        <f t="shared" si="32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8313</v>
      </c>
      <c r="R399" t="s">
        <v>8318</v>
      </c>
      <c r="S399" s="15">
        <f t="shared" si="33"/>
        <v>40378.776435185187</v>
      </c>
      <c r="T399" s="15">
        <f t="shared" si="34"/>
        <v>40421.155555555553</v>
      </c>
      <c r="U399">
        <f t="shared" si="32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8313</v>
      </c>
      <c r="R400" t="s">
        <v>8318</v>
      </c>
      <c r="S400" s="15">
        <f t="shared" si="33"/>
        <v>42077.793124999997</v>
      </c>
      <c r="T400" s="15">
        <f t="shared" si="34"/>
        <v>42122.793124999997</v>
      </c>
      <c r="U400">
        <f t="shared" si="32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8313</v>
      </c>
      <c r="R401" t="s">
        <v>8318</v>
      </c>
      <c r="S401" s="15">
        <f t="shared" si="33"/>
        <v>42686.875775462962</v>
      </c>
      <c r="T401" s="15">
        <f t="shared" si="34"/>
        <v>42717.5</v>
      </c>
      <c r="U401">
        <f t="shared" si="32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8313</v>
      </c>
      <c r="R402" t="s">
        <v>8318</v>
      </c>
      <c r="S402" s="15">
        <f t="shared" si="33"/>
        <v>41744.635960648149</v>
      </c>
      <c r="T402" s="15">
        <f t="shared" si="34"/>
        <v>41775.145833333336</v>
      </c>
      <c r="U402">
        <f t="shared" si="32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8313</v>
      </c>
      <c r="R403" t="s">
        <v>8318</v>
      </c>
      <c r="S403" s="15">
        <f t="shared" si="33"/>
        <v>40731.842245370368</v>
      </c>
      <c r="T403" s="15">
        <f t="shared" si="34"/>
        <v>40761.842245370368</v>
      </c>
      <c r="U403">
        <f t="shared" si="32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8313</v>
      </c>
      <c r="R404" t="s">
        <v>8318</v>
      </c>
      <c r="S404" s="15">
        <f t="shared" si="33"/>
        <v>42291.539548611108</v>
      </c>
      <c r="T404" s="15">
        <f t="shared" si="34"/>
        <v>42312.58121527778</v>
      </c>
      <c r="U404">
        <f t="shared" si="32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8313</v>
      </c>
      <c r="R405" t="s">
        <v>8318</v>
      </c>
      <c r="S405" s="15">
        <f t="shared" si="33"/>
        <v>40717.310659722221</v>
      </c>
      <c r="T405" s="15">
        <f t="shared" si="34"/>
        <v>40764.297222222223</v>
      </c>
      <c r="U405">
        <f t="shared" si="32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8313</v>
      </c>
      <c r="R406" t="s">
        <v>8318</v>
      </c>
      <c r="S406" s="15">
        <f t="shared" si="33"/>
        <v>41645.628032407411</v>
      </c>
      <c r="T406" s="15">
        <f t="shared" si="34"/>
        <v>41674.961111111108</v>
      </c>
      <c r="U406">
        <f t="shared" si="32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8313</v>
      </c>
      <c r="R407" t="s">
        <v>8318</v>
      </c>
      <c r="S407" s="15">
        <f t="shared" si="33"/>
        <v>41673.08494212963</v>
      </c>
      <c r="T407" s="15">
        <f t="shared" si="34"/>
        <v>41703.08494212963</v>
      </c>
      <c r="U407">
        <f t="shared" si="32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8313</v>
      </c>
      <c r="R408" t="s">
        <v>8318</v>
      </c>
      <c r="S408" s="15">
        <f t="shared" si="33"/>
        <v>40637.162465277775</v>
      </c>
      <c r="T408" s="15">
        <f t="shared" si="34"/>
        <v>40671.249305555553</v>
      </c>
      <c r="U408">
        <f t="shared" si="32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8313</v>
      </c>
      <c r="R409" t="s">
        <v>8318</v>
      </c>
      <c r="S409" s="15">
        <f t="shared" si="33"/>
        <v>40805.870949074073</v>
      </c>
      <c r="T409" s="15">
        <f t="shared" si="34"/>
        <v>40865.912615740745</v>
      </c>
      <c r="U409">
        <f t="shared" si="32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8313</v>
      </c>
      <c r="R410" t="s">
        <v>8318</v>
      </c>
      <c r="S410" s="15">
        <f t="shared" si="33"/>
        <v>41542.735995370371</v>
      </c>
      <c r="T410" s="15">
        <f t="shared" si="34"/>
        <v>41582.777662037035</v>
      </c>
      <c r="U410">
        <f t="shared" si="32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8313</v>
      </c>
      <c r="R411" t="s">
        <v>8318</v>
      </c>
      <c r="S411" s="15">
        <f t="shared" si="33"/>
        <v>42542.862777777773</v>
      </c>
      <c r="T411" s="15">
        <f t="shared" si="34"/>
        <v>42572.862777777773</v>
      </c>
      <c r="U411">
        <f t="shared" si="32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8313</v>
      </c>
      <c r="R412" t="s">
        <v>8318</v>
      </c>
      <c r="S412" s="15">
        <f t="shared" si="33"/>
        <v>42112.981446759266</v>
      </c>
      <c r="T412" s="15">
        <f t="shared" si="34"/>
        <v>42172.981446759266</v>
      </c>
      <c r="U412">
        <f t="shared" si="32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8313</v>
      </c>
      <c r="R413" t="s">
        <v>8318</v>
      </c>
      <c r="S413" s="15">
        <f t="shared" si="33"/>
        <v>41597.17597222222</v>
      </c>
      <c r="T413" s="15">
        <f t="shared" si="34"/>
        <v>41629.208333333336</v>
      </c>
      <c r="U413">
        <f t="shared" si="32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8313</v>
      </c>
      <c r="R414" t="s">
        <v>8318</v>
      </c>
      <c r="S414" s="15">
        <f t="shared" si="33"/>
        <v>41098.742800925924</v>
      </c>
      <c r="T414" s="15">
        <f t="shared" si="34"/>
        <v>41114.742800925924</v>
      </c>
      <c r="U414">
        <f t="shared" si="32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8313</v>
      </c>
      <c r="R415" t="s">
        <v>8318</v>
      </c>
      <c r="S415" s="15">
        <f t="shared" si="33"/>
        <v>41078.877442129626</v>
      </c>
      <c r="T415" s="15">
        <f t="shared" si="34"/>
        <v>41108.877442129626</v>
      </c>
      <c r="U415">
        <f t="shared" si="32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8313</v>
      </c>
      <c r="R416" t="s">
        <v>8318</v>
      </c>
      <c r="S416" s="15">
        <f t="shared" si="33"/>
        <v>41528.063252314816</v>
      </c>
      <c r="T416" s="15">
        <f t="shared" si="34"/>
        <v>41558.063252314816</v>
      </c>
      <c r="U416">
        <f t="shared" si="32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8313</v>
      </c>
      <c r="R417" t="s">
        <v>8318</v>
      </c>
      <c r="S417" s="15">
        <f t="shared" si="33"/>
        <v>41903.851875</v>
      </c>
      <c r="T417" s="15">
        <f t="shared" si="34"/>
        <v>41928.5</v>
      </c>
      <c r="U417">
        <f t="shared" si="32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8313</v>
      </c>
      <c r="R418" t="s">
        <v>8318</v>
      </c>
      <c r="S418" s="15">
        <f t="shared" si="33"/>
        <v>41647.396192129629</v>
      </c>
      <c r="T418" s="15">
        <f t="shared" si="34"/>
        <v>41677.396192129629</v>
      </c>
      <c r="U418">
        <f t="shared" si="32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8313</v>
      </c>
      <c r="R419" t="s">
        <v>8318</v>
      </c>
      <c r="S419" s="15">
        <f t="shared" si="33"/>
        <v>41359.970601851855</v>
      </c>
      <c r="T419" s="15">
        <f t="shared" si="34"/>
        <v>41371.189583333333</v>
      </c>
      <c r="U419">
        <f t="shared" si="32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8313</v>
      </c>
      <c r="R420" t="s">
        <v>8318</v>
      </c>
      <c r="S420" s="15">
        <f t="shared" si="33"/>
        <v>42177.282372685186</v>
      </c>
      <c r="T420" s="15">
        <f t="shared" si="34"/>
        <v>42207.282372685186</v>
      </c>
      <c r="U420">
        <f t="shared" si="32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8313</v>
      </c>
      <c r="R421" t="s">
        <v>8318</v>
      </c>
      <c r="S421" s="15">
        <f t="shared" si="33"/>
        <v>41393.842442129629</v>
      </c>
      <c r="T421" s="15">
        <f t="shared" si="34"/>
        <v>41453.842442129629</v>
      </c>
      <c r="U421">
        <f t="shared" si="32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8313</v>
      </c>
      <c r="R422" t="s">
        <v>8319</v>
      </c>
      <c r="S422" s="15">
        <f t="shared" si="33"/>
        <v>41681.23646990741</v>
      </c>
      <c r="T422" s="15">
        <f t="shared" si="34"/>
        <v>41711.194803240738</v>
      </c>
      <c r="U422">
        <f t="shared" si="32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8313</v>
      </c>
      <c r="R423" t="s">
        <v>8319</v>
      </c>
      <c r="S423" s="15">
        <f t="shared" si="33"/>
        <v>42176.491388888884</v>
      </c>
      <c r="T423" s="15">
        <f t="shared" si="34"/>
        <v>42236.491388888884</v>
      </c>
      <c r="U423">
        <f t="shared" si="32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8313</v>
      </c>
      <c r="R424" t="s">
        <v>8319</v>
      </c>
      <c r="S424" s="15">
        <f t="shared" si="33"/>
        <v>41862.260381944441</v>
      </c>
      <c r="T424" s="15">
        <f t="shared" si="34"/>
        <v>41892.260381944441</v>
      </c>
      <c r="U424">
        <f t="shared" si="32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8313</v>
      </c>
      <c r="R425" t="s">
        <v>8319</v>
      </c>
      <c r="S425" s="15">
        <f t="shared" si="33"/>
        <v>41399.92627314815</v>
      </c>
      <c r="T425" s="15">
        <f t="shared" si="34"/>
        <v>41429.92627314815</v>
      </c>
      <c r="U425">
        <f t="shared" si="32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8313</v>
      </c>
      <c r="R426" t="s">
        <v>8319</v>
      </c>
      <c r="S426" s="15">
        <f t="shared" si="33"/>
        <v>40933.376145833332</v>
      </c>
      <c r="T426" s="15">
        <f t="shared" si="34"/>
        <v>40993.334479166668</v>
      </c>
      <c r="U426">
        <f t="shared" si="32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8313</v>
      </c>
      <c r="R427" t="s">
        <v>8319</v>
      </c>
      <c r="S427" s="15">
        <f t="shared" si="33"/>
        <v>42274.861157407402</v>
      </c>
      <c r="T427" s="15">
        <f t="shared" si="34"/>
        <v>42334.902824074074</v>
      </c>
      <c r="U427">
        <f t="shared" si="32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8313</v>
      </c>
      <c r="R428" t="s">
        <v>8319</v>
      </c>
      <c r="S428" s="15">
        <f t="shared" si="33"/>
        <v>42399.711967592593</v>
      </c>
      <c r="T428" s="15">
        <f t="shared" si="34"/>
        <v>42429.711967592593</v>
      </c>
      <c r="U428">
        <f t="shared" si="32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8313</v>
      </c>
      <c r="R429" t="s">
        <v>8319</v>
      </c>
      <c r="S429" s="15">
        <f t="shared" si="33"/>
        <v>42284.909027777772</v>
      </c>
      <c r="T429" s="15">
        <f t="shared" si="34"/>
        <v>42298.790972222225</v>
      </c>
      <c r="U429">
        <f t="shared" si="32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8313</v>
      </c>
      <c r="R430" t="s">
        <v>8319</v>
      </c>
      <c r="S430" s="15">
        <f t="shared" si="33"/>
        <v>41777.766724537039</v>
      </c>
      <c r="T430" s="15">
        <f t="shared" si="34"/>
        <v>41805.916666666664</v>
      </c>
      <c r="U430">
        <f t="shared" si="32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8313</v>
      </c>
      <c r="R431" t="s">
        <v>8319</v>
      </c>
      <c r="S431" s="15">
        <f t="shared" si="33"/>
        <v>40069.901412037041</v>
      </c>
      <c r="T431" s="15">
        <f t="shared" si="34"/>
        <v>40143.207638888889</v>
      </c>
      <c r="U431">
        <f t="shared" si="32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8313</v>
      </c>
      <c r="R432" t="s">
        <v>8319</v>
      </c>
      <c r="S432" s="15">
        <f t="shared" si="33"/>
        <v>41512.107256944444</v>
      </c>
      <c r="T432" s="15">
        <f t="shared" si="34"/>
        <v>41527.107256944444</v>
      </c>
      <c r="U432">
        <f t="shared" si="32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8313</v>
      </c>
      <c r="R433" t="s">
        <v>8319</v>
      </c>
      <c r="S433" s="15">
        <f t="shared" si="33"/>
        <v>42525.871331018512</v>
      </c>
      <c r="T433" s="15">
        <f t="shared" si="34"/>
        <v>42555.871331018512</v>
      </c>
      <c r="U433">
        <f t="shared" si="32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8313</v>
      </c>
      <c r="R434" t="s">
        <v>8319</v>
      </c>
      <c r="S434" s="15">
        <f t="shared" si="33"/>
        <v>42237.726631944446</v>
      </c>
      <c r="T434" s="15">
        <f t="shared" si="34"/>
        <v>42297.726631944446</v>
      </c>
      <c r="U434">
        <f t="shared" si="32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8313</v>
      </c>
      <c r="R435" t="s">
        <v>8319</v>
      </c>
      <c r="S435" s="15">
        <f t="shared" si="33"/>
        <v>42227.629884259266</v>
      </c>
      <c r="T435" s="15">
        <f t="shared" si="34"/>
        <v>42287.629884259266</v>
      </c>
      <c r="U435">
        <f t="shared" si="32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8313</v>
      </c>
      <c r="R436" t="s">
        <v>8319</v>
      </c>
      <c r="S436" s="15">
        <f t="shared" si="33"/>
        <v>41575.834513888891</v>
      </c>
      <c r="T436" s="15">
        <f t="shared" si="34"/>
        <v>41608.876180555555</v>
      </c>
      <c r="U436">
        <f t="shared" si="32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8313</v>
      </c>
      <c r="R437" t="s">
        <v>8319</v>
      </c>
      <c r="S437" s="15">
        <f t="shared" si="33"/>
        <v>41499.747453703705</v>
      </c>
      <c r="T437" s="15">
        <f t="shared" si="34"/>
        <v>41529.747453703705</v>
      </c>
      <c r="U437">
        <f t="shared" si="32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8313</v>
      </c>
      <c r="R438" t="s">
        <v>8319</v>
      </c>
      <c r="S438" s="15">
        <f t="shared" si="33"/>
        <v>41455.36241898148</v>
      </c>
      <c r="T438" s="15">
        <f t="shared" si="34"/>
        <v>41485.36241898148</v>
      </c>
      <c r="U438">
        <f t="shared" si="32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8313</v>
      </c>
      <c r="R439" t="s">
        <v>8319</v>
      </c>
      <c r="S439" s="15">
        <f t="shared" si="33"/>
        <v>42590.31858796296</v>
      </c>
      <c r="T439" s="15">
        <f t="shared" si="34"/>
        <v>42650.31858796296</v>
      </c>
      <c r="U439">
        <f t="shared" si="32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8313</v>
      </c>
      <c r="R440" t="s">
        <v>8319</v>
      </c>
      <c r="S440" s="15">
        <f t="shared" si="33"/>
        <v>42295.261087962965</v>
      </c>
      <c r="T440" s="15">
        <f t="shared" si="34"/>
        <v>42325.302754629629</v>
      </c>
      <c r="U440">
        <f t="shared" si="32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8313</v>
      </c>
      <c r="R441" t="s">
        <v>8319</v>
      </c>
      <c r="S441" s="15">
        <f t="shared" si="33"/>
        <v>41918.761782407404</v>
      </c>
      <c r="T441" s="15">
        <f t="shared" si="34"/>
        <v>41928.761782407404</v>
      </c>
      <c r="U441">
        <f t="shared" si="32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8313</v>
      </c>
      <c r="R442" t="s">
        <v>8319</v>
      </c>
      <c r="S442" s="15">
        <f t="shared" si="33"/>
        <v>42422.985567129625</v>
      </c>
      <c r="T442" s="15">
        <f t="shared" si="34"/>
        <v>42452.943900462968</v>
      </c>
      <c r="U442">
        <f t="shared" si="32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8313</v>
      </c>
      <c r="R443" t="s">
        <v>8319</v>
      </c>
      <c r="S443" s="15">
        <f t="shared" si="33"/>
        <v>41549.793935185182</v>
      </c>
      <c r="T443" s="15">
        <f t="shared" si="34"/>
        <v>41579.793935185182</v>
      </c>
      <c r="U443">
        <f t="shared" si="32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8313</v>
      </c>
      <c r="R444" t="s">
        <v>8319</v>
      </c>
      <c r="S444" s="15">
        <f t="shared" si="33"/>
        <v>42023.888692129629</v>
      </c>
      <c r="T444" s="15">
        <f t="shared" si="34"/>
        <v>42053.888692129629</v>
      </c>
      <c r="U444">
        <f t="shared" si="32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8313</v>
      </c>
      <c r="R445" t="s">
        <v>8319</v>
      </c>
      <c r="S445" s="15">
        <f t="shared" si="33"/>
        <v>41649.015057870369</v>
      </c>
      <c r="T445" s="15">
        <f t="shared" si="34"/>
        <v>41679.015057870369</v>
      </c>
      <c r="U445">
        <f t="shared" si="32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8313</v>
      </c>
      <c r="R446" t="s">
        <v>8319</v>
      </c>
      <c r="S446" s="15">
        <f t="shared" si="33"/>
        <v>40893.906956018516</v>
      </c>
      <c r="T446" s="15">
        <f t="shared" si="34"/>
        <v>40953.906956018516</v>
      </c>
      <c r="U446">
        <f t="shared" si="32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8313</v>
      </c>
      <c r="R447" t="s">
        <v>8319</v>
      </c>
      <c r="S447" s="15">
        <f t="shared" si="33"/>
        <v>42129.335358796292</v>
      </c>
      <c r="T447" s="15">
        <f t="shared" si="34"/>
        <v>42144.335358796292</v>
      </c>
      <c r="U447">
        <f t="shared" si="32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8313</v>
      </c>
      <c r="R448" t="s">
        <v>8319</v>
      </c>
      <c r="S448" s="15">
        <f t="shared" si="33"/>
        <v>42036.083564814813</v>
      </c>
      <c r="T448" s="15">
        <f t="shared" si="34"/>
        <v>42066.083564814813</v>
      </c>
      <c r="U448">
        <f t="shared" si="32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8313</v>
      </c>
      <c r="R449" t="s">
        <v>8319</v>
      </c>
      <c r="S449" s="15">
        <f t="shared" si="33"/>
        <v>41330.555127314816</v>
      </c>
      <c r="T449" s="15">
        <f t="shared" si="34"/>
        <v>41355.513460648144</v>
      </c>
      <c r="U449">
        <f t="shared" si="32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0" t="s">
        <v>8313</v>
      </c>
      <c r="R450" t="s">
        <v>8319</v>
      </c>
      <c r="S450" s="15">
        <f t="shared" si="33"/>
        <v>41752.758043981477</v>
      </c>
      <c r="T450" s="15">
        <f t="shared" si="34"/>
        <v>41772.758043981477</v>
      </c>
      <c r="U450">
        <f t="shared" ref="U450:U513" si="37">YEAR(S450)</f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0" t="s">
        <v>8313</v>
      </c>
      <c r="R451" t="s">
        <v>8319</v>
      </c>
      <c r="S451" s="15">
        <f t="shared" ref="S451:S514" si="38">(((J451/60)/60)/24)+DATE(1970,1,)</f>
        <v>41533.568113425928</v>
      </c>
      <c r="T451" s="15">
        <f t="shared" ref="T451:T514" si="39">(((I451/60)/60)/24)+DATE(1970,1,)</f>
        <v>41563.568113425928</v>
      </c>
      <c r="U451">
        <f t="shared" si="37"/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8313</v>
      </c>
      <c r="R452" t="s">
        <v>8319</v>
      </c>
      <c r="S452" s="15">
        <f t="shared" si="38"/>
        <v>41653.946759259255</v>
      </c>
      <c r="T452" s="15">
        <f t="shared" si="39"/>
        <v>41683.946759259255</v>
      </c>
      <c r="U452">
        <f t="shared" si="37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8313</v>
      </c>
      <c r="R453" t="s">
        <v>8319</v>
      </c>
      <c r="S453" s="15">
        <f t="shared" si="38"/>
        <v>41633.715173611112</v>
      </c>
      <c r="T453" s="15">
        <f t="shared" si="39"/>
        <v>41663.715173611112</v>
      </c>
      <c r="U453">
        <f t="shared" si="37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8313</v>
      </c>
      <c r="R454" t="s">
        <v>8319</v>
      </c>
      <c r="S454" s="15">
        <f t="shared" si="38"/>
        <v>42106.703877314809</v>
      </c>
      <c r="T454" s="15">
        <f t="shared" si="39"/>
        <v>42136.703877314809</v>
      </c>
      <c r="U454">
        <f t="shared" si="37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8313</v>
      </c>
      <c r="R455" t="s">
        <v>8319</v>
      </c>
      <c r="S455" s="15">
        <f t="shared" si="38"/>
        <v>42037.824988425928</v>
      </c>
      <c r="T455" s="15">
        <f t="shared" si="39"/>
        <v>42053.824988425928</v>
      </c>
      <c r="U455">
        <f t="shared" si="37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8313</v>
      </c>
      <c r="R456" t="s">
        <v>8319</v>
      </c>
      <c r="S456" s="15">
        <f t="shared" si="38"/>
        <v>41937.717256944445</v>
      </c>
      <c r="T456" s="15">
        <f t="shared" si="39"/>
        <v>41968.551388888889</v>
      </c>
      <c r="U456">
        <f t="shared" si="37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8313</v>
      </c>
      <c r="R457" t="s">
        <v>8319</v>
      </c>
      <c r="S457" s="15">
        <f t="shared" si="38"/>
        <v>40970.002569444441</v>
      </c>
      <c r="T457" s="15">
        <f t="shared" si="39"/>
        <v>41015.021527777775</v>
      </c>
      <c r="U457">
        <f t="shared" si="37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8313</v>
      </c>
      <c r="R458" t="s">
        <v>8319</v>
      </c>
      <c r="S458" s="15">
        <f t="shared" si="38"/>
        <v>41546.694456018515</v>
      </c>
      <c r="T458" s="15">
        <f t="shared" si="39"/>
        <v>41568.165972222225</v>
      </c>
      <c r="U458">
        <f t="shared" si="37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8313</v>
      </c>
      <c r="R459" t="s">
        <v>8319</v>
      </c>
      <c r="S459" s="15">
        <f t="shared" si="38"/>
        <v>41836.767500000002</v>
      </c>
      <c r="T459" s="15">
        <f t="shared" si="39"/>
        <v>41866.767500000002</v>
      </c>
      <c r="U459">
        <f t="shared" si="37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8313</v>
      </c>
      <c r="R460" t="s">
        <v>8319</v>
      </c>
      <c r="S460" s="15">
        <f t="shared" si="38"/>
        <v>41377.69976851852</v>
      </c>
      <c r="T460" s="15">
        <f t="shared" si="39"/>
        <v>41407.69976851852</v>
      </c>
      <c r="U460">
        <f t="shared" si="37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8313</v>
      </c>
      <c r="R461" t="s">
        <v>8319</v>
      </c>
      <c r="S461" s="15">
        <f t="shared" si="38"/>
        <v>40799.6403587963</v>
      </c>
      <c r="T461" s="15">
        <f t="shared" si="39"/>
        <v>40859.682025462964</v>
      </c>
      <c r="U461">
        <f t="shared" si="37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8313</v>
      </c>
      <c r="R462" t="s">
        <v>8319</v>
      </c>
      <c r="S462" s="15">
        <f t="shared" si="38"/>
        <v>41758.542534722219</v>
      </c>
      <c r="T462" s="15">
        <f t="shared" si="39"/>
        <v>41790.166666666664</v>
      </c>
      <c r="U462">
        <f t="shared" si="37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8313</v>
      </c>
      <c r="R463" t="s">
        <v>8319</v>
      </c>
      <c r="S463" s="15">
        <f t="shared" si="38"/>
        <v>41406.84684027778</v>
      </c>
      <c r="T463" s="15">
        <f t="shared" si="39"/>
        <v>41426.84684027778</v>
      </c>
      <c r="U463">
        <f t="shared" si="37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8313</v>
      </c>
      <c r="R464" t="s">
        <v>8319</v>
      </c>
      <c r="S464" s="15">
        <f t="shared" si="38"/>
        <v>40704.126631944448</v>
      </c>
      <c r="T464" s="15">
        <f t="shared" si="39"/>
        <v>40764.126631944448</v>
      </c>
      <c r="U464">
        <f t="shared" si="37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8313</v>
      </c>
      <c r="R465" t="s">
        <v>8319</v>
      </c>
      <c r="S465" s="15">
        <f t="shared" si="38"/>
        <v>40749.710104166668</v>
      </c>
      <c r="T465" s="15">
        <f t="shared" si="39"/>
        <v>40809.710104166668</v>
      </c>
      <c r="U465">
        <f t="shared" si="37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8313</v>
      </c>
      <c r="R466" t="s">
        <v>8319</v>
      </c>
      <c r="S466" s="15">
        <f t="shared" si="38"/>
        <v>42487.848784722228</v>
      </c>
      <c r="T466" s="15">
        <f t="shared" si="39"/>
        <v>42507.848784722228</v>
      </c>
      <c r="U466">
        <f t="shared" si="37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8313</v>
      </c>
      <c r="R467" t="s">
        <v>8319</v>
      </c>
      <c r="S467" s="15">
        <f t="shared" si="38"/>
        <v>41800.120069444441</v>
      </c>
      <c r="T467" s="15">
        <f t="shared" si="39"/>
        <v>41816.120069444441</v>
      </c>
      <c r="U467">
        <f t="shared" si="37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8313</v>
      </c>
      <c r="R468" t="s">
        <v>8319</v>
      </c>
      <c r="S468" s="15">
        <f t="shared" si="38"/>
        <v>41128.942870370374</v>
      </c>
      <c r="T468" s="15">
        <f t="shared" si="39"/>
        <v>41158.942870370374</v>
      </c>
      <c r="U468">
        <f t="shared" si="37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8313</v>
      </c>
      <c r="R469" t="s">
        <v>8319</v>
      </c>
      <c r="S469" s="15">
        <f t="shared" si="38"/>
        <v>41134.679791666669</v>
      </c>
      <c r="T469" s="15">
        <f t="shared" si="39"/>
        <v>41179.679791666669</v>
      </c>
      <c r="U469">
        <f t="shared" si="37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8313</v>
      </c>
      <c r="R470" t="s">
        <v>8319</v>
      </c>
      <c r="S470" s="15">
        <f t="shared" si="38"/>
        <v>41040.167627314811</v>
      </c>
      <c r="T470" s="15">
        <f t="shared" si="39"/>
        <v>41100.160474537035</v>
      </c>
      <c r="U470">
        <f t="shared" si="37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8313</v>
      </c>
      <c r="R471" t="s">
        <v>8319</v>
      </c>
      <c r="S471" s="15">
        <f t="shared" si="38"/>
        <v>41826.989861111113</v>
      </c>
      <c r="T471" s="15">
        <f t="shared" si="39"/>
        <v>41886.989861111113</v>
      </c>
      <c r="U471">
        <f t="shared" si="37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8313</v>
      </c>
      <c r="R472" t="s">
        <v>8319</v>
      </c>
      <c r="S472" s="15">
        <f t="shared" si="38"/>
        <v>41604.167696759258</v>
      </c>
      <c r="T472" s="15">
        <f t="shared" si="39"/>
        <v>41654.166666666664</v>
      </c>
      <c r="U472">
        <f t="shared" si="37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8313</v>
      </c>
      <c r="R473" t="s">
        <v>8319</v>
      </c>
      <c r="S473" s="15">
        <f t="shared" si="38"/>
        <v>41702.721979166665</v>
      </c>
      <c r="T473" s="15">
        <f t="shared" si="39"/>
        <v>41747.680312500001</v>
      </c>
      <c r="U473">
        <f t="shared" si="37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8313</v>
      </c>
      <c r="R474" t="s">
        <v>8319</v>
      </c>
      <c r="S474" s="15">
        <f t="shared" si="38"/>
        <v>41843.922662037039</v>
      </c>
      <c r="T474" s="15">
        <f t="shared" si="39"/>
        <v>41873.922662037039</v>
      </c>
      <c r="U474">
        <f t="shared" si="37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8313</v>
      </c>
      <c r="R475" t="s">
        <v>8319</v>
      </c>
      <c r="S475" s="15">
        <f t="shared" si="38"/>
        <v>41868.698136574072</v>
      </c>
      <c r="T475" s="15">
        <f t="shared" si="39"/>
        <v>41898.698136574072</v>
      </c>
      <c r="U475">
        <f t="shared" si="37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8313</v>
      </c>
      <c r="R476" t="s">
        <v>8319</v>
      </c>
      <c r="S476" s="15">
        <f t="shared" si="38"/>
        <v>42752.329039351855</v>
      </c>
      <c r="T476" s="15">
        <f t="shared" si="39"/>
        <v>42782.329039351855</v>
      </c>
      <c r="U476">
        <f t="shared" si="37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8313</v>
      </c>
      <c r="R477" t="s">
        <v>8319</v>
      </c>
      <c r="S477" s="15">
        <f t="shared" si="38"/>
        <v>42099.086145833338</v>
      </c>
      <c r="T477" s="15">
        <f t="shared" si="39"/>
        <v>42129.086145833338</v>
      </c>
      <c r="U477">
        <f t="shared" si="37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8313</v>
      </c>
      <c r="R478" t="s">
        <v>8319</v>
      </c>
      <c r="S478" s="15">
        <f t="shared" si="38"/>
        <v>41756.975011574075</v>
      </c>
      <c r="T478" s="15">
        <f t="shared" si="39"/>
        <v>41792.165972222225</v>
      </c>
      <c r="U478">
        <f t="shared" si="37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8313</v>
      </c>
      <c r="R479" t="s">
        <v>8319</v>
      </c>
      <c r="S479" s="15">
        <f t="shared" si="38"/>
        <v>40986.83488425926</v>
      </c>
      <c r="T479" s="15">
        <f t="shared" si="39"/>
        <v>41046.83488425926</v>
      </c>
      <c r="U479">
        <f t="shared" si="37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8313</v>
      </c>
      <c r="R480" t="s">
        <v>8319</v>
      </c>
      <c r="S480" s="15">
        <f t="shared" si="38"/>
        <v>42064.910983796297</v>
      </c>
      <c r="T480" s="15">
        <f t="shared" si="39"/>
        <v>42094.869317129633</v>
      </c>
      <c r="U480">
        <f t="shared" si="37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8313</v>
      </c>
      <c r="R481" t="s">
        <v>8319</v>
      </c>
      <c r="S481" s="15">
        <f t="shared" si="38"/>
        <v>41903.407812500001</v>
      </c>
      <c r="T481" s="15">
        <f t="shared" si="39"/>
        <v>41963.449479166666</v>
      </c>
      <c r="U481">
        <f t="shared" si="37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8313</v>
      </c>
      <c r="R482" t="s">
        <v>8319</v>
      </c>
      <c r="S482" s="15">
        <f t="shared" si="38"/>
        <v>41464.500173611108</v>
      </c>
      <c r="T482" s="15">
        <f t="shared" si="39"/>
        <v>41494.500173611108</v>
      </c>
      <c r="U482">
        <f t="shared" si="37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8313</v>
      </c>
      <c r="R483" t="s">
        <v>8319</v>
      </c>
      <c r="S483" s="15">
        <f t="shared" si="38"/>
        <v>41161.672326388885</v>
      </c>
      <c r="T483" s="15">
        <f t="shared" si="39"/>
        <v>41191.672326388885</v>
      </c>
      <c r="U483">
        <f t="shared" si="37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8313</v>
      </c>
      <c r="R484" t="s">
        <v>8319</v>
      </c>
      <c r="S484" s="15">
        <f t="shared" si="38"/>
        <v>42446.896875000006</v>
      </c>
      <c r="T484" s="15">
        <f t="shared" si="39"/>
        <v>42473.606944444444</v>
      </c>
      <c r="U484">
        <f t="shared" si="37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8313</v>
      </c>
      <c r="R485" t="s">
        <v>8319</v>
      </c>
      <c r="S485" s="15">
        <f t="shared" si="38"/>
        <v>41242.197592592594</v>
      </c>
      <c r="T485" s="15">
        <f t="shared" si="39"/>
        <v>41302.197592592594</v>
      </c>
      <c r="U485">
        <f t="shared" si="37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8313</v>
      </c>
      <c r="R486" t="s">
        <v>8319</v>
      </c>
      <c r="S486" s="15">
        <f t="shared" si="38"/>
        <v>42271.93949074074</v>
      </c>
      <c r="T486" s="15">
        <f t="shared" si="39"/>
        <v>42312.981157407412</v>
      </c>
      <c r="U486">
        <f t="shared" si="37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8313</v>
      </c>
      <c r="R487" t="s">
        <v>8319</v>
      </c>
      <c r="S487" s="15">
        <f t="shared" si="38"/>
        <v>41380.50577546296</v>
      </c>
      <c r="T487" s="15">
        <f t="shared" si="39"/>
        <v>41410.50577546296</v>
      </c>
      <c r="U487">
        <f t="shared" si="37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8313</v>
      </c>
      <c r="R488" t="s">
        <v>8319</v>
      </c>
      <c r="S488" s="15">
        <f t="shared" si="38"/>
        <v>41760.94258101852</v>
      </c>
      <c r="T488" s="15">
        <f t="shared" si="39"/>
        <v>41790.94258101852</v>
      </c>
      <c r="U488">
        <f t="shared" si="37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8313</v>
      </c>
      <c r="R489" t="s">
        <v>8319</v>
      </c>
      <c r="S489" s="15">
        <f t="shared" si="38"/>
        <v>42668.594837962963</v>
      </c>
      <c r="T489" s="15">
        <f t="shared" si="39"/>
        <v>42728.636504629627</v>
      </c>
      <c r="U489">
        <f t="shared" si="37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8313</v>
      </c>
      <c r="R490" t="s">
        <v>8319</v>
      </c>
      <c r="S490" s="15">
        <f t="shared" si="38"/>
        <v>42713.054398148146</v>
      </c>
      <c r="T490" s="15">
        <f t="shared" si="39"/>
        <v>42743.054398148146</v>
      </c>
      <c r="U490">
        <f t="shared" si="37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8313</v>
      </c>
      <c r="R491" t="s">
        <v>8319</v>
      </c>
      <c r="S491" s="15">
        <f t="shared" si="38"/>
        <v>40881.481666666667</v>
      </c>
      <c r="T491" s="15">
        <f t="shared" si="39"/>
        <v>40912.481249999997</v>
      </c>
      <c r="U491">
        <f t="shared" si="37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8313</v>
      </c>
      <c r="R492" t="s">
        <v>8319</v>
      </c>
      <c r="S492" s="15">
        <f t="shared" si="38"/>
        <v>41112.968576388892</v>
      </c>
      <c r="T492" s="15">
        <f t="shared" si="39"/>
        <v>41142.968576388892</v>
      </c>
      <c r="U492">
        <f t="shared" si="37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8313</v>
      </c>
      <c r="R493" t="s">
        <v>8319</v>
      </c>
      <c r="S493" s="15">
        <f t="shared" si="38"/>
        <v>42365.982627314821</v>
      </c>
      <c r="T493" s="15">
        <f t="shared" si="39"/>
        <v>42395.982627314821</v>
      </c>
      <c r="U493">
        <f t="shared" si="37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8313</v>
      </c>
      <c r="R494" t="s">
        <v>8319</v>
      </c>
      <c r="S494" s="15">
        <f t="shared" si="38"/>
        <v>42595.03506944445</v>
      </c>
      <c r="T494" s="15">
        <f t="shared" si="39"/>
        <v>42655.03506944445</v>
      </c>
      <c r="U494">
        <f t="shared" si="37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8313</v>
      </c>
      <c r="R495" t="s">
        <v>8319</v>
      </c>
      <c r="S495" s="15">
        <f t="shared" si="38"/>
        <v>42113.726134259254</v>
      </c>
      <c r="T495" s="15">
        <f t="shared" si="39"/>
        <v>42143.726134259254</v>
      </c>
      <c r="U495">
        <f t="shared" si="37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8313</v>
      </c>
      <c r="R496" t="s">
        <v>8319</v>
      </c>
      <c r="S496" s="15">
        <f t="shared" si="38"/>
        <v>41798.830613425926</v>
      </c>
      <c r="T496" s="15">
        <f t="shared" si="39"/>
        <v>41822.125</v>
      </c>
      <c r="U496">
        <f t="shared" si="37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8313</v>
      </c>
      <c r="R497" t="s">
        <v>8319</v>
      </c>
      <c r="S497" s="15">
        <f t="shared" si="38"/>
        <v>42170.827604166669</v>
      </c>
      <c r="T497" s="15">
        <f t="shared" si="39"/>
        <v>42200.827604166669</v>
      </c>
      <c r="U497">
        <f t="shared" si="37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8313</v>
      </c>
      <c r="R498" t="s">
        <v>8319</v>
      </c>
      <c r="S498" s="15">
        <f t="shared" si="38"/>
        <v>41619.93141203704</v>
      </c>
      <c r="T498" s="15">
        <f t="shared" si="39"/>
        <v>41679.93141203704</v>
      </c>
      <c r="U498">
        <f t="shared" si="37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8313</v>
      </c>
      <c r="R499" t="s">
        <v>8319</v>
      </c>
      <c r="S499" s="15">
        <f t="shared" si="38"/>
        <v>41944.037789351853</v>
      </c>
      <c r="T499" s="15">
        <f t="shared" si="39"/>
        <v>41997.208333333328</v>
      </c>
      <c r="U499">
        <f t="shared" si="37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8313</v>
      </c>
      <c r="R500" t="s">
        <v>8319</v>
      </c>
      <c r="S500" s="15">
        <f t="shared" si="38"/>
        <v>40857.762141203704</v>
      </c>
      <c r="T500" s="15">
        <f t="shared" si="39"/>
        <v>40899.762141203704</v>
      </c>
      <c r="U500">
        <f t="shared" si="37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8313</v>
      </c>
      <c r="R501" t="s">
        <v>8319</v>
      </c>
      <c r="S501" s="15">
        <f t="shared" si="38"/>
        <v>40042.895462962959</v>
      </c>
      <c r="T501" s="15">
        <f t="shared" si="39"/>
        <v>40097.874305555553</v>
      </c>
      <c r="U501">
        <f t="shared" si="37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8313</v>
      </c>
      <c r="R502" t="s">
        <v>8319</v>
      </c>
      <c r="S502" s="15">
        <f t="shared" si="38"/>
        <v>40246.886006944449</v>
      </c>
      <c r="T502" s="15">
        <f t="shared" si="39"/>
        <v>40305.927777777775</v>
      </c>
      <c r="U502">
        <f t="shared" si="37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8313</v>
      </c>
      <c r="R503" t="s">
        <v>8319</v>
      </c>
      <c r="S503" s="15">
        <f t="shared" si="38"/>
        <v>40702.234386574077</v>
      </c>
      <c r="T503" s="15">
        <f t="shared" si="39"/>
        <v>40732.234386574077</v>
      </c>
      <c r="U503">
        <f t="shared" si="37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8313</v>
      </c>
      <c r="R504" t="s">
        <v>8319</v>
      </c>
      <c r="S504" s="15">
        <f t="shared" si="38"/>
        <v>40955.553530092591</v>
      </c>
      <c r="T504" s="15">
        <f t="shared" si="39"/>
        <v>40985.511863425927</v>
      </c>
      <c r="U504">
        <f t="shared" si="37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8313</v>
      </c>
      <c r="R505" t="s">
        <v>8319</v>
      </c>
      <c r="S505" s="15">
        <f t="shared" si="38"/>
        <v>41990.526655092588</v>
      </c>
      <c r="T505" s="15">
        <f t="shared" si="39"/>
        <v>42020.526655092588</v>
      </c>
      <c r="U505">
        <f t="shared" si="37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8313</v>
      </c>
      <c r="R506" t="s">
        <v>8319</v>
      </c>
      <c r="S506" s="15">
        <f t="shared" si="38"/>
        <v>40948.98364583333</v>
      </c>
      <c r="T506" s="15">
        <f t="shared" si="39"/>
        <v>41008.941979166666</v>
      </c>
      <c r="U506">
        <f t="shared" si="37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8313</v>
      </c>
      <c r="R507" t="s">
        <v>8319</v>
      </c>
      <c r="S507" s="15">
        <f t="shared" si="38"/>
        <v>42317.098217592589</v>
      </c>
      <c r="T507" s="15">
        <f t="shared" si="39"/>
        <v>42362.098217592589</v>
      </c>
      <c r="U507">
        <f t="shared" si="37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8313</v>
      </c>
      <c r="R508" t="s">
        <v>8319</v>
      </c>
      <c r="S508" s="15">
        <f t="shared" si="38"/>
        <v>41465.552314814813</v>
      </c>
      <c r="T508" s="15">
        <f t="shared" si="39"/>
        <v>41495.552314814813</v>
      </c>
      <c r="U508">
        <f t="shared" si="37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8313</v>
      </c>
      <c r="R509" t="s">
        <v>8319</v>
      </c>
      <c r="S509" s="15">
        <f t="shared" si="38"/>
        <v>41155.958993055552</v>
      </c>
      <c r="T509" s="15">
        <f t="shared" si="39"/>
        <v>41200.958993055552</v>
      </c>
      <c r="U509">
        <f t="shared" si="37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8313</v>
      </c>
      <c r="R510" t="s">
        <v>8319</v>
      </c>
      <c r="S510" s="15">
        <f t="shared" si="38"/>
        <v>40994.024317129632</v>
      </c>
      <c r="T510" s="15">
        <f t="shared" si="39"/>
        <v>41053.593055555553</v>
      </c>
      <c r="U510">
        <f t="shared" si="37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8313</v>
      </c>
      <c r="R511" t="s">
        <v>8319</v>
      </c>
      <c r="S511" s="15">
        <f t="shared" si="38"/>
        <v>42152.631597222222</v>
      </c>
      <c r="T511" s="15">
        <f t="shared" si="39"/>
        <v>42182.631597222222</v>
      </c>
      <c r="U511">
        <f t="shared" si="37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8313</v>
      </c>
      <c r="R512" t="s">
        <v>8319</v>
      </c>
      <c r="S512" s="15">
        <f t="shared" si="38"/>
        <v>42399.176377314812</v>
      </c>
      <c r="T512" s="15">
        <f t="shared" si="39"/>
        <v>42429.176377314812</v>
      </c>
      <c r="U512">
        <f t="shared" si="37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8313</v>
      </c>
      <c r="R513" t="s">
        <v>8319</v>
      </c>
      <c r="S513" s="15">
        <f t="shared" si="38"/>
        <v>41339.303032407406</v>
      </c>
      <c r="T513" s="15">
        <f t="shared" si="39"/>
        <v>41369.261365740742</v>
      </c>
      <c r="U513">
        <f t="shared" si="37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0" t="s">
        <v>8313</v>
      </c>
      <c r="R514" t="s">
        <v>8319</v>
      </c>
      <c r="S514" s="15">
        <f t="shared" si="38"/>
        <v>42648.742210648154</v>
      </c>
      <c r="T514" s="15">
        <f t="shared" si="39"/>
        <v>42693.783877314811</v>
      </c>
      <c r="U514">
        <f t="shared" ref="U514:U577" si="42">YEAR(S514)</f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0" t="s">
        <v>8313</v>
      </c>
      <c r="R515" t="s">
        <v>8319</v>
      </c>
      <c r="S515" s="15">
        <f t="shared" ref="S515:S578" si="43">(((J515/60)/60)/24)+DATE(1970,1,)</f>
        <v>42551.653993055559</v>
      </c>
      <c r="T515" s="15">
        <f t="shared" ref="T515:T578" si="44">(((I515/60)/60)/24)+DATE(1970,1,)</f>
        <v>42596.291666666672</v>
      </c>
      <c r="U515">
        <f t="shared" si="42"/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8313</v>
      </c>
      <c r="R516" t="s">
        <v>8319</v>
      </c>
      <c r="S516" s="15">
        <f t="shared" si="43"/>
        <v>41829.613969907405</v>
      </c>
      <c r="T516" s="15">
        <f t="shared" si="44"/>
        <v>41859.613969907405</v>
      </c>
      <c r="U516">
        <f t="shared" si="42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8313</v>
      </c>
      <c r="R517" t="s">
        <v>8319</v>
      </c>
      <c r="S517" s="15">
        <f t="shared" si="43"/>
        <v>42326.490752314814</v>
      </c>
      <c r="T517" s="15">
        <f t="shared" si="44"/>
        <v>42366.490752314814</v>
      </c>
      <c r="U517">
        <f t="shared" si="42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8313</v>
      </c>
      <c r="R518" t="s">
        <v>8319</v>
      </c>
      <c r="S518" s="15">
        <f t="shared" si="43"/>
        <v>42090.778703703705</v>
      </c>
      <c r="T518" s="15">
        <f t="shared" si="44"/>
        <v>42150.778703703705</v>
      </c>
      <c r="U518">
        <f t="shared" si="42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8313</v>
      </c>
      <c r="R519" t="s">
        <v>8319</v>
      </c>
      <c r="S519" s="15">
        <f t="shared" si="43"/>
        <v>42737.615289351852</v>
      </c>
      <c r="T519" s="15">
        <f t="shared" si="44"/>
        <v>42767.615289351852</v>
      </c>
      <c r="U519">
        <f t="shared" si="42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8313</v>
      </c>
      <c r="R520" t="s">
        <v>8319</v>
      </c>
      <c r="S520" s="15">
        <f t="shared" si="43"/>
        <v>42222.616018518514</v>
      </c>
      <c r="T520" s="15">
        <f t="shared" si="44"/>
        <v>42252.615277777775</v>
      </c>
      <c r="U520">
        <f t="shared" si="42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8313</v>
      </c>
      <c r="R521" t="s">
        <v>8319</v>
      </c>
      <c r="S521" s="15">
        <f t="shared" si="43"/>
        <v>41217.391446759262</v>
      </c>
      <c r="T521" s="15">
        <f t="shared" si="44"/>
        <v>41247.391446759262</v>
      </c>
      <c r="U521">
        <f t="shared" si="42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8308</v>
      </c>
      <c r="R522" t="s">
        <v>8310</v>
      </c>
      <c r="S522" s="15">
        <f t="shared" si="43"/>
        <v>42317.702094907407</v>
      </c>
      <c r="T522" s="15">
        <f t="shared" si="44"/>
        <v>42347.702094907407</v>
      </c>
      <c r="U522">
        <f t="shared" si="42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8308</v>
      </c>
      <c r="R523" t="s">
        <v>8310</v>
      </c>
      <c r="S523" s="15">
        <f t="shared" si="43"/>
        <v>42645.092812499999</v>
      </c>
      <c r="T523" s="15">
        <f t="shared" si="44"/>
        <v>42674.207638888889</v>
      </c>
      <c r="U523">
        <f t="shared" si="42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8308</v>
      </c>
      <c r="R524" t="s">
        <v>8310</v>
      </c>
      <c r="S524" s="15">
        <f t="shared" si="43"/>
        <v>42429.040798611109</v>
      </c>
      <c r="T524" s="15">
        <f t="shared" si="44"/>
        <v>42448.999131944445</v>
      </c>
      <c r="U524">
        <f t="shared" si="42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8308</v>
      </c>
      <c r="R525" t="s">
        <v>8310</v>
      </c>
      <c r="S525" s="15">
        <f t="shared" si="43"/>
        <v>42237.13282407407</v>
      </c>
      <c r="T525" s="15">
        <f t="shared" si="44"/>
        <v>42267.13282407407</v>
      </c>
      <c r="U525">
        <f t="shared" si="42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8308</v>
      </c>
      <c r="R526" t="s">
        <v>8310</v>
      </c>
      <c r="S526" s="15">
        <f t="shared" si="43"/>
        <v>42491.717233796298</v>
      </c>
      <c r="T526" s="15">
        <f t="shared" si="44"/>
        <v>42521.717233796298</v>
      </c>
      <c r="U526">
        <f t="shared" si="42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8308</v>
      </c>
      <c r="R527" t="s">
        <v>8310</v>
      </c>
      <c r="S527" s="15">
        <f t="shared" si="43"/>
        <v>41849.400937500002</v>
      </c>
      <c r="T527" s="15">
        <f t="shared" si="44"/>
        <v>41894.400937500002</v>
      </c>
      <c r="U527">
        <f t="shared" si="42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8308</v>
      </c>
      <c r="R528" t="s">
        <v>8310</v>
      </c>
      <c r="S528" s="15">
        <f t="shared" si="43"/>
        <v>42191.591944444444</v>
      </c>
      <c r="T528" s="15">
        <f t="shared" si="44"/>
        <v>42222.708333333328</v>
      </c>
      <c r="U528">
        <f t="shared" si="42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8308</v>
      </c>
      <c r="R529" t="s">
        <v>8310</v>
      </c>
      <c r="S529" s="15">
        <f t="shared" si="43"/>
        <v>42752.205625000002</v>
      </c>
      <c r="T529" s="15">
        <f t="shared" si="44"/>
        <v>42782.670138888891</v>
      </c>
      <c r="U529">
        <f t="shared" si="42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8308</v>
      </c>
      <c r="R530" t="s">
        <v>8310</v>
      </c>
      <c r="S530" s="15">
        <f t="shared" si="43"/>
        <v>42154.920219907406</v>
      </c>
      <c r="T530" s="15">
        <f t="shared" si="44"/>
        <v>42175.888888888891</v>
      </c>
      <c r="U530">
        <f t="shared" si="42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8308</v>
      </c>
      <c r="R531" t="s">
        <v>8310</v>
      </c>
      <c r="S531" s="15">
        <f t="shared" si="43"/>
        <v>42724.031180555554</v>
      </c>
      <c r="T531" s="15">
        <f t="shared" si="44"/>
        <v>42745.208333333328</v>
      </c>
      <c r="U531">
        <f t="shared" si="42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8308</v>
      </c>
      <c r="R532" t="s">
        <v>8310</v>
      </c>
      <c r="S532" s="15">
        <f t="shared" si="43"/>
        <v>42156.591064814813</v>
      </c>
      <c r="T532" s="15">
        <f t="shared" si="44"/>
        <v>42178.083333333328</v>
      </c>
      <c r="U532">
        <f t="shared" si="42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8308</v>
      </c>
      <c r="R533" t="s">
        <v>8310</v>
      </c>
      <c r="S533" s="15">
        <f t="shared" si="43"/>
        <v>42675.065150462964</v>
      </c>
      <c r="T533" s="15">
        <f t="shared" si="44"/>
        <v>42720.290972222225</v>
      </c>
      <c r="U533">
        <f t="shared" si="42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8308</v>
      </c>
      <c r="R534" t="s">
        <v>8310</v>
      </c>
      <c r="S534" s="15">
        <f t="shared" si="43"/>
        <v>42472.007037037038</v>
      </c>
      <c r="T534" s="15">
        <f t="shared" si="44"/>
        <v>42502.007037037038</v>
      </c>
      <c r="U534">
        <f t="shared" si="42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8308</v>
      </c>
      <c r="R535" t="s">
        <v>8310</v>
      </c>
      <c r="S535" s="15">
        <f t="shared" si="43"/>
        <v>42481.43478009259</v>
      </c>
      <c r="T535" s="15">
        <f t="shared" si="44"/>
        <v>42505.43478009259</v>
      </c>
      <c r="U535">
        <f t="shared" si="42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8308</v>
      </c>
      <c r="R536" t="s">
        <v>8310</v>
      </c>
      <c r="S536" s="15">
        <f t="shared" si="43"/>
        <v>42269.810995370368</v>
      </c>
      <c r="T536" s="15">
        <f t="shared" si="44"/>
        <v>42308.958333333328</v>
      </c>
      <c r="U536">
        <f t="shared" si="42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8308</v>
      </c>
      <c r="R537" t="s">
        <v>8310</v>
      </c>
      <c r="S537" s="15">
        <f t="shared" si="43"/>
        <v>42710.545196759253</v>
      </c>
      <c r="T537" s="15">
        <f t="shared" si="44"/>
        <v>42740.545196759253</v>
      </c>
      <c r="U537">
        <f t="shared" si="42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8308</v>
      </c>
      <c r="R538" t="s">
        <v>8310</v>
      </c>
      <c r="S538" s="15">
        <f t="shared" si="43"/>
        <v>42178.344988425932</v>
      </c>
      <c r="T538" s="15">
        <f t="shared" si="44"/>
        <v>42218.75</v>
      </c>
      <c r="U538">
        <f t="shared" si="42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8308</v>
      </c>
      <c r="R539" t="s">
        <v>8310</v>
      </c>
      <c r="S539" s="15">
        <f t="shared" si="43"/>
        <v>42281.768414351856</v>
      </c>
      <c r="T539" s="15">
        <f t="shared" si="44"/>
        <v>42311.810081018513</v>
      </c>
      <c r="U539">
        <f t="shared" si="42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8308</v>
      </c>
      <c r="R540" t="s">
        <v>8310</v>
      </c>
      <c r="S540" s="15">
        <f t="shared" si="43"/>
        <v>42472.794710648144</v>
      </c>
      <c r="T540" s="15">
        <f t="shared" si="44"/>
        <v>42502.794710648144</v>
      </c>
      <c r="U540">
        <f t="shared" si="42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8308</v>
      </c>
      <c r="R541" t="s">
        <v>8310</v>
      </c>
      <c r="S541" s="15">
        <f t="shared" si="43"/>
        <v>42534.049849537041</v>
      </c>
      <c r="T541" s="15">
        <f t="shared" si="44"/>
        <v>42555.049849537041</v>
      </c>
      <c r="U541">
        <f t="shared" si="42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8320</v>
      </c>
      <c r="R542" t="s">
        <v>8321</v>
      </c>
      <c r="S542" s="15">
        <f t="shared" si="43"/>
        <v>42008.817199074074</v>
      </c>
      <c r="T542" s="15">
        <f t="shared" si="44"/>
        <v>42038.817199074074</v>
      </c>
      <c r="U542">
        <f t="shared" si="42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8320</v>
      </c>
      <c r="R543" t="s">
        <v>8321</v>
      </c>
      <c r="S543" s="15">
        <f t="shared" si="43"/>
        <v>42275.046689814815</v>
      </c>
      <c r="T543" s="15">
        <f t="shared" si="44"/>
        <v>42305.046689814815</v>
      </c>
      <c r="U543">
        <f t="shared" si="42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8320</v>
      </c>
      <c r="R544" t="s">
        <v>8321</v>
      </c>
      <c r="S544" s="15">
        <f t="shared" si="43"/>
        <v>42432.737453703703</v>
      </c>
      <c r="T544" s="15">
        <f t="shared" si="44"/>
        <v>42492.695787037039</v>
      </c>
      <c r="U544">
        <f t="shared" si="42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8320</v>
      </c>
      <c r="R545" t="s">
        <v>8321</v>
      </c>
      <c r="S545" s="15">
        <f t="shared" si="43"/>
        <v>41913.092152777775</v>
      </c>
      <c r="T545" s="15">
        <f t="shared" si="44"/>
        <v>41943.092152777775</v>
      </c>
      <c r="U545">
        <f t="shared" si="42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8320</v>
      </c>
      <c r="R546" t="s">
        <v>8321</v>
      </c>
      <c r="S546" s="15">
        <f t="shared" si="43"/>
        <v>42524.656944444447</v>
      </c>
      <c r="T546" s="15">
        <f t="shared" si="44"/>
        <v>42554.656944444447</v>
      </c>
      <c r="U546">
        <f t="shared" si="42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8320</v>
      </c>
      <c r="R547" t="s">
        <v>8321</v>
      </c>
      <c r="S547" s="15">
        <f t="shared" si="43"/>
        <v>42282.592465277776</v>
      </c>
      <c r="T547" s="15">
        <f t="shared" si="44"/>
        <v>42322.634131944447</v>
      </c>
      <c r="U547">
        <f t="shared" si="42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8320</v>
      </c>
      <c r="R548" t="s">
        <v>8321</v>
      </c>
      <c r="S548" s="15">
        <f t="shared" si="43"/>
        <v>42248.667997685188</v>
      </c>
      <c r="T548" s="15">
        <f t="shared" si="44"/>
        <v>42293.667997685188</v>
      </c>
      <c r="U548">
        <f t="shared" si="42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8320</v>
      </c>
      <c r="R549" t="s">
        <v>8321</v>
      </c>
      <c r="S549" s="15">
        <f t="shared" si="43"/>
        <v>42379.696342592593</v>
      </c>
      <c r="T549" s="15">
        <f t="shared" si="44"/>
        <v>42409.696342592593</v>
      </c>
      <c r="U549">
        <f t="shared" si="42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8320</v>
      </c>
      <c r="R550" t="s">
        <v>8321</v>
      </c>
      <c r="S550" s="15">
        <f t="shared" si="43"/>
        <v>42275.903333333335</v>
      </c>
      <c r="T550" s="15">
        <f t="shared" si="44"/>
        <v>42305.903333333335</v>
      </c>
      <c r="U550">
        <f t="shared" si="42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8320</v>
      </c>
      <c r="R551" t="s">
        <v>8321</v>
      </c>
      <c r="S551" s="15">
        <f t="shared" si="43"/>
        <v>42162.636828703704</v>
      </c>
      <c r="T551" s="15">
        <f t="shared" si="44"/>
        <v>42192.636828703704</v>
      </c>
      <c r="U551">
        <f t="shared" si="42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8320</v>
      </c>
      <c r="R552" t="s">
        <v>8321</v>
      </c>
      <c r="S552" s="15">
        <f t="shared" si="43"/>
        <v>42752.678761574076</v>
      </c>
      <c r="T552" s="15">
        <f t="shared" si="44"/>
        <v>42765.208333333328</v>
      </c>
      <c r="U552">
        <f t="shared" si="42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8320</v>
      </c>
      <c r="R553" t="s">
        <v>8321</v>
      </c>
      <c r="S553" s="15">
        <f t="shared" si="43"/>
        <v>42172.275740740741</v>
      </c>
      <c r="T553" s="15">
        <f t="shared" si="44"/>
        <v>42216.745138888888</v>
      </c>
      <c r="U553">
        <f t="shared" si="42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8320</v>
      </c>
      <c r="R554" t="s">
        <v>8321</v>
      </c>
      <c r="S554" s="15">
        <f t="shared" si="43"/>
        <v>42317.616851851853</v>
      </c>
      <c r="T554" s="15">
        <f t="shared" si="44"/>
        <v>42377.616851851853</v>
      </c>
      <c r="U554">
        <f t="shared" si="42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8320</v>
      </c>
      <c r="R555" t="s">
        <v>8321</v>
      </c>
      <c r="S555" s="15">
        <f t="shared" si="43"/>
        <v>41926.71980324074</v>
      </c>
      <c r="T555" s="15">
        <f t="shared" si="44"/>
        <v>41956.761469907404</v>
      </c>
      <c r="U555">
        <f t="shared" si="42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8320</v>
      </c>
      <c r="R556" t="s">
        <v>8321</v>
      </c>
      <c r="S556" s="15">
        <f t="shared" si="43"/>
        <v>41900.684861111113</v>
      </c>
      <c r="T556" s="15">
        <f t="shared" si="44"/>
        <v>41930.684861111113</v>
      </c>
      <c r="U556">
        <f t="shared" si="42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8320</v>
      </c>
      <c r="R557" t="s">
        <v>8321</v>
      </c>
      <c r="S557" s="15">
        <f t="shared" si="43"/>
        <v>42502.353506944448</v>
      </c>
      <c r="T557" s="15">
        <f t="shared" si="44"/>
        <v>42532.353506944448</v>
      </c>
      <c r="U557">
        <f t="shared" si="42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8320</v>
      </c>
      <c r="R558" t="s">
        <v>8321</v>
      </c>
      <c r="S558" s="15">
        <f t="shared" si="43"/>
        <v>42344.860150462962</v>
      </c>
      <c r="T558" s="15">
        <f t="shared" si="44"/>
        <v>42374.860150462962</v>
      </c>
      <c r="U558">
        <f t="shared" si="42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8320</v>
      </c>
      <c r="R559" t="s">
        <v>8321</v>
      </c>
      <c r="S559" s="15">
        <f t="shared" si="43"/>
        <v>42675.942164351851</v>
      </c>
      <c r="T559" s="15">
        <f t="shared" si="44"/>
        <v>42705.983831018515</v>
      </c>
      <c r="U559">
        <f t="shared" si="42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8320</v>
      </c>
      <c r="R560" t="s">
        <v>8321</v>
      </c>
      <c r="S560" s="15">
        <f t="shared" si="43"/>
        <v>42056.883159722223</v>
      </c>
      <c r="T560" s="15">
        <f t="shared" si="44"/>
        <v>42086.841493055559</v>
      </c>
      <c r="U560">
        <f t="shared" si="42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8320</v>
      </c>
      <c r="R561" t="s">
        <v>8321</v>
      </c>
      <c r="S561" s="15">
        <f t="shared" si="43"/>
        <v>42320.283101851848</v>
      </c>
      <c r="T561" s="15">
        <f t="shared" si="44"/>
        <v>42350.283101851848</v>
      </c>
      <c r="U561">
        <f t="shared" si="42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8320</v>
      </c>
      <c r="R562" t="s">
        <v>8321</v>
      </c>
      <c r="S562" s="15">
        <f t="shared" si="43"/>
        <v>41959.771354166667</v>
      </c>
      <c r="T562" s="15">
        <f t="shared" si="44"/>
        <v>41989.771354166667</v>
      </c>
      <c r="U562">
        <f t="shared" si="42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8320</v>
      </c>
      <c r="R563" t="s">
        <v>8321</v>
      </c>
      <c r="S563" s="15">
        <f t="shared" si="43"/>
        <v>42267.658715277779</v>
      </c>
      <c r="T563" s="15">
        <f t="shared" si="44"/>
        <v>42302.658715277779</v>
      </c>
      <c r="U563">
        <f t="shared" si="42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8320</v>
      </c>
      <c r="R564" t="s">
        <v>8321</v>
      </c>
      <c r="S564" s="15">
        <f t="shared" si="43"/>
        <v>42691.389062500006</v>
      </c>
      <c r="T564" s="15">
        <f t="shared" si="44"/>
        <v>42721.389062500006</v>
      </c>
      <c r="U564">
        <f t="shared" si="42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8320</v>
      </c>
      <c r="R565" t="s">
        <v>8321</v>
      </c>
      <c r="S565" s="15">
        <f t="shared" si="43"/>
        <v>42021.069988425923</v>
      </c>
      <c r="T565" s="15">
        <f t="shared" si="44"/>
        <v>42051.069988425923</v>
      </c>
      <c r="U565">
        <f t="shared" si="42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8320</v>
      </c>
      <c r="R566" t="s">
        <v>8321</v>
      </c>
      <c r="S566" s="15">
        <f t="shared" si="43"/>
        <v>42410.942997685182</v>
      </c>
      <c r="T566" s="15">
        <f t="shared" si="44"/>
        <v>42440.942997685182</v>
      </c>
      <c r="U566">
        <f t="shared" si="42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8320</v>
      </c>
      <c r="R567" t="s">
        <v>8321</v>
      </c>
      <c r="S567" s="15">
        <f t="shared" si="43"/>
        <v>42164.785289351858</v>
      </c>
      <c r="T567" s="15">
        <f t="shared" si="44"/>
        <v>42194.785289351858</v>
      </c>
      <c r="U567">
        <f t="shared" si="42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8320</v>
      </c>
      <c r="R568" t="s">
        <v>8321</v>
      </c>
      <c r="S568" s="15">
        <f t="shared" si="43"/>
        <v>42534.68440972222</v>
      </c>
      <c r="T568" s="15">
        <f t="shared" si="44"/>
        <v>42564.68440972222</v>
      </c>
      <c r="U568">
        <f t="shared" si="42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8320</v>
      </c>
      <c r="R569" t="s">
        <v>8321</v>
      </c>
      <c r="S569" s="15">
        <f t="shared" si="43"/>
        <v>41974.842523148152</v>
      </c>
      <c r="T569" s="15">
        <f t="shared" si="44"/>
        <v>42004.842523148152</v>
      </c>
      <c r="U569">
        <f t="shared" si="42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8320</v>
      </c>
      <c r="R570" t="s">
        <v>8321</v>
      </c>
      <c r="S570" s="15">
        <f t="shared" si="43"/>
        <v>42347.9215625</v>
      </c>
      <c r="T570" s="15">
        <f t="shared" si="44"/>
        <v>42384.458333333328</v>
      </c>
      <c r="U570">
        <f t="shared" si="42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8320</v>
      </c>
      <c r="R571" t="s">
        <v>8321</v>
      </c>
      <c r="S571" s="15">
        <f t="shared" si="43"/>
        <v>42339.847361111111</v>
      </c>
      <c r="T571" s="15">
        <f t="shared" si="44"/>
        <v>42369.847361111111</v>
      </c>
      <c r="U571">
        <f t="shared" si="42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8320</v>
      </c>
      <c r="R572" t="s">
        <v>8321</v>
      </c>
      <c r="S572" s="15">
        <f t="shared" si="43"/>
        <v>42387.798252314817</v>
      </c>
      <c r="T572" s="15">
        <f t="shared" si="44"/>
        <v>42417.798252314817</v>
      </c>
      <c r="U572">
        <f t="shared" si="42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8320</v>
      </c>
      <c r="R573" t="s">
        <v>8321</v>
      </c>
      <c r="S573" s="15">
        <f t="shared" si="43"/>
        <v>42191.816238425927</v>
      </c>
      <c r="T573" s="15">
        <f t="shared" si="44"/>
        <v>42211.165972222225</v>
      </c>
      <c r="U573">
        <f t="shared" si="42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8320</v>
      </c>
      <c r="R574" t="s">
        <v>8321</v>
      </c>
      <c r="S574" s="15">
        <f t="shared" si="43"/>
        <v>42281.71629629629</v>
      </c>
      <c r="T574" s="15">
        <f t="shared" si="44"/>
        <v>42311.757962962962</v>
      </c>
      <c r="U574">
        <f t="shared" si="42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8320</v>
      </c>
      <c r="R575" t="s">
        <v>8321</v>
      </c>
      <c r="S575" s="15">
        <f t="shared" si="43"/>
        <v>41962.050127314811</v>
      </c>
      <c r="T575" s="15">
        <f t="shared" si="44"/>
        <v>42021.05</v>
      </c>
      <c r="U575">
        <f t="shared" si="42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8320</v>
      </c>
      <c r="R576" t="s">
        <v>8321</v>
      </c>
      <c r="S576" s="15">
        <f t="shared" si="43"/>
        <v>42631.443368055552</v>
      </c>
      <c r="T576" s="15">
        <f t="shared" si="44"/>
        <v>42661.443368055552</v>
      </c>
      <c r="U576">
        <f t="shared" si="42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8320</v>
      </c>
      <c r="R577" t="s">
        <v>8321</v>
      </c>
      <c r="S577" s="15">
        <f t="shared" si="43"/>
        <v>42137.692627314813</v>
      </c>
      <c r="T577" s="15">
        <f t="shared" si="44"/>
        <v>42167.692627314813</v>
      </c>
      <c r="U577">
        <f t="shared" si="42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0" t="s">
        <v>8320</v>
      </c>
      <c r="R578" t="s">
        <v>8321</v>
      </c>
      <c r="S578" s="15">
        <f t="shared" si="43"/>
        <v>42030.471666666665</v>
      </c>
      <c r="T578" s="15">
        <f t="shared" si="44"/>
        <v>42090.43</v>
      </c>
      <c r="U578">
        <f t="shared" ref="U578:U641" si="47">YEAR(S578)</f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8320</v>
      </c>
      <c r="R579" t="s">
        <v>8321</v>
      </c>
      <c r="S579" s="15">
        <f t="shared" ref="S579:S642" si="48">(((J579/60)/60)/24)+DATE(1970,1,)</f>
        <v>42449.589143518519</v>
      </c>
      <c r="T579" s="15">
        <f t="shared" ref="T579:T642" si="49">(((I579/60)/60)/24)+DATE(1970,1,)</f>
        <v>42509.589143518519</v>
      </c>
      <c r="U579">
        <f t="shared" si="47"/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8320</v>
      </c>
      <c r="R580" t="s">
        <v>8321</v>
      </c>
      <c r="S580" s="15">
        <f t="shared" si="48"/>
        <v>42229.578622685185</v>
      </c>
      <c r="T580" s="15">
        <f t="shared" si="49"/>
        <v>42253.578622685185</v>
      </c>
      <c r="U580">
        <f t="shared" si="47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8320</v>
      </c>
      <c r="R581" t="s">
        <v>8321</v>
      </c>
      <c r="S581" s="15">
        <f t="shared" si="48"/>
        <v>41967.852118055554</v>
      </c>
      <c r="T581" s="15">
        <f t="shared" si="49"/>
        <v>41997.852118055554</v>
      </c>
      <c r="U581">
        <f t="shared" si="47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8320</v>
      </c>
      <c r="R582" t="s">
        <v>8321</v>
      </c>
      <c r="S582" s="15">
        <f t="shared" si="48"/>
        <v>42604.908182870371</v>
      </c>
      <c r="T582" s="15">
        <f t="shared" si="49"/>
        <v>42634.908182870371</v>
      </c>
      <c r="U582">
        <f t="shared" si="47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8320</v>
      </c>
      <c r="R583" t="s">
        <v>8321</v>
      </c>
      <c r="S583" s="15">
        <f t="shared" si="48"/>
        <v>42187.012777777782</v>
      </c>
      <c r="T583" s="15">
        <f t="shared" si="49"/>
        <v>42217.012777777782</v>
      </c>
      <c r="U583">
        <f t="shared" si="47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8320</v>
      </c>
      <c r="R584" t="s">
        <v>8321</v>
      </c>
      <c r="S584" s="15">
        <f t="shared" si="48"/>
        <v>42054.739803240736</v>
      </c>
      <c r="T584" s="15">
        <f t="shared" si="49"/>
        <v>42077.75</v>
      </c>
      <c r="U584">
        <f t="shared" si="47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8320</v>
      </c>
      <c r="R585" t="s">
        <v>8321</v>
      </c>
      <c r="S585" s="15">
        <f t="shared" si="48"/>
        <v>42051.93850694444</v>
      </c>
      <c r="T585" s="15">
        <f t="shared" si="49"/>
        <v>42081.896840277783</v>
      </c>
      <c r="U585">
        <f t="shared" si="47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8320</v>
      </c>
      <c r="R586" t="s">
        <v>8321</v>
      </c>
      <c r="S586" s="15">
        <f t="shared" si="48"/>
        <v>42048.716620370367</v>
      </c>
      <c r="T586" s="15">
        <f t="shared" si="49"/>
        <v>42078.674953703703</v>
      </c>
      <c r="U586">
        <f t="shared" si="47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8320</v>
      </c>
      <c r="R587" t="s">
        <v>8321</v>
      </c>
      <c r="S587" s="15">
        <f t="shared" si="48"/>
        <v>42282.3909375</v>
      </c>
      <c r="T587" s="15">
        <f t="shared" si="49"/>
        <v>42338</v>
      </c>
      <c r="U587">
        <f t="shared" si="47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8320</v>
      </c>
      <c r="R588" t="s">
        <v>8321</v>
      </c>
      <c r="S588" s="15">
        <f t="shared" si="48"/>
        <v>42019.854247685187</v>
      </c>
      <c r="T588" s="15">
        <f t="shared" si="49"/>
        <v>42049.854247685187</v>
      </c>
      <c r="U588">
        <f t="shared" si="47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8320</v>
      </c>
      <c r="R589" t="s">
        <v>8321</v>
      </c>
      <c r="S589" s="15">
        <f t="shared" si="48"/>
        <v>42079.757326388892</v>
      </c>
      <c r="T589" s="15">
        <f t="shared" si="49"/>
        <v>42109.757326388892</v>
      </c>
      <c r="U589">
        <f t="shared" si="47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8320</v>
      </c>
      <c r="R590" t="s">
        <v>8321</v>
      </c>
      <c r="S590" s="15">
        <f t="shared" si="48"/>
        <v>42630.769513888896</v>
      </c>
      <c r="T590" s="15">
        <f t="shared" si="49"/>
        <v>42690.811180555553</v>
      </c>
      <c r="U590">
        <f t="shared" si="47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8320</v>
      </c>
      <c r="R591" t="s">
        <v>8321</v>
      </c>
      <c r="S591" s="15">
        <f t="shared" si="48"/>
        <v>42177.614571759259</v>
      </c>
      <c r="T591" s="15">
        <f t="shared" si="49"/>
        <v>42192.614571759259</v>
      </c>
      <c r="U591">
        <f t="shared" si="47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8320</v>
      </c>
      <c r="R592" t="s">
        <v>8321</v>
      </c>
      <c r="S592" s="15">
        <f t="shared" si="48"/>
        <v>42376.554756944446</v>
      </c>
      <c r="T592" s="15">
        <f t="shared" si="49"/>
        <v>42407.542361111111</v>
      </c>
      <c r="U592">
        <f t="shared" si="47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8320</v>
      </c>
      <c r="R593" t="s">
        <v>8321</v>
      </c>
      <c r="S593" s="15">
        <f t="shared" si="48"/>
        <v>42176.543171296296</v>
      </c>
      <c r="T593" s="15">
        <f t="shared" si="49"/>
        <v>42206.543171296296</v>
      </c>
      <c r="U593">
        <f t="shared" si="47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8320</v>
      </c>
      <c r="R594" t="s">
        <v>8321</v>
      </c>
      <c r="S594" s="15">
        <f t="shared" si="48"/>
        <v>41945.232175925928</v>
      </c>
      <c r="T594" s="15">
        <f t="shared" si="49"/>
        <v>41975.232175925921</v>
      </c>
      <c r="U594">
        <f t="shared" si="47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8320</v>
      </c>
      <c r="R595" t="s">
        <v>8321</v>
      </c>
      <c r="S595" s="15">
        <f t="shared" si="48"/>
        <v>42069.677604166667</v>
      </c>
      <c r="T595" s="15">
        <f t="shared" si="49"/>
        <v>42099.635937500003</v>
      </c>
      <c r="U595">
        <f t="shared" si="47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8320</v>
      </c>
      <c r="R596" t="s">
        <v>8321</v>
      </c>
      <c r="S596" s="15">
        <f t="shared" si="48"/>
        <v>42445.780162037037</v>
      </c>
      <c r="T596" s="15">
        <f t="shared" si="49"/>
        <v>42475.780162037037</v>
      </c>
      <c r="U596">
        <f t="shared" si="47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8320</v>
      </c>
      <c r="R597" t="s">
        <v>8321</v>
      </c>
      <c r="S597" s="15">
        <f t="shared" si="48"/>
        <v>42082.069884259254</v>
      </c>
      <c r="T597" s="15">
        <f t="shared" si="49"/>
        <v>42127.069884259254</v>
      </c>
      <c r="U597">
        <f t="shared" si="47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8320</v>
      </c>
      <c r="R598" t="s">
        <v>8321</v>
      </c>
      <c r="S598" s="15">
        <f t="shared" si="48"/>
        <v>42645.896898148145</v>
      </c>
      <c r="T598" s="15">
        <f t="shared" si="49"/>
        <v>42675.896898148145</v>
      </c>
      <c r="U598">
        <f t="shared" si="47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8320</v>
      </c>
      <c r="R599" t="s">
        <v>8321</v>
      </c>
      <c r="S599" s="15">
        <f t="shared" si="48"/>
        <v>42544.705266203702</v>
      </c>
      <c r="T599" s="15">
        <f t="shared" si="49"/>
        <v>42581.666666666672</v>
      </c>
      <c r="U599">
        <f t="shared" si="47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8320</v>
      </c>
      <c r="R600" t="s">
        <v>8321</v>
      </c>
      <c r="S600" s="15">
        <f t="shared" si="48"/>
        <v>41947.00209490741</v>
      </c>
      <c r="T600" s="15">
        <f t="shared" si="49"/>
        <v>41977.00209490741</v>
      </c>
      <c r="U600">
        <f t="shared" si="47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8320</v>
      </c>
      <c r="R601" t="s">
        <v>8321</v>
      </c>
      <c r="S601" s="15">
        <f t="shared" si="48"/>
        <v>42046.812523148154</v>
      </c>
      <c r="T601" s="15">
        <f t="shared" si="49"/>
        <v>42070.636111111111</v>
      </c>
      <c r="U601">
        <f t="shared" si="47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8320</v>
      </c>
      <c r="R602" t="s">
        <v>8321</v>
      </c>
      <c r="S602" s="15">
        <f t="shared" si="48"/>
        <v>42072.798171296294</v>
      </c>
      <c r="T602" s="15">
        <f t="shared" si="49"/>
        <v>42132.798171296294</v>
      </c>
      <c r="U602">
        <f t="shared" si="47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8320</v>
      </c>
      <c r="R603" t="s">
        <v>8321</v>
      </c>
      <c r="S603" s="15">
        <f t="shared" si="48"/>
        <v>41968.858090277776</v>
      </c>
      <c r="T603" s="15">
        <f t="shared" si="49"/>
        <v>41998.858090277776</v>
      </c>
      <c r="U603">
        <f t="shared" si="47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8320</v>
      </c>
      <c r="R604" t="s">
        <v>8321</v>
      </c>
      <c r="S604" s="15">
        <f t="shared" si="48"/>
        <v>42142.79415509259</v>
      </c>
      <c r="T604" s="15">
        <f t="shared" si="49"/>
        <v>42172.79415509259</v>
      </c>
      <c r="U604">
        <f t="shared" si="47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8320</v>
      </c>
      <c r="R605" t="s">
        <v>8321</v>
      </c>
      <c r="S605" s="15">
        <f t="shared" si="48"/>
        <v>41834.639155092591</v>
      </c>
      <c r="T605" s="15">
        <f t="shared" si="49"/>
        <v>41864.639155092591</v>
      </c>
      <c r="U605">
        <f t="shared" si="47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8320</v>
      </c>
      <c r="R606" t="s">
        <v>8321</v>
      </c>
      <c r="S606" s="15">
        <f t="shared" si="48"/>
        <v>41848.035370370373</v>
      </c>
      <c r="T606" s="15">
        <f t="shared" si="49"/>
        <v>41878.035370370373</v>
      </c>
      <c r="U606">
        <f t="shared" si="47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8320</v>
      </c>
      <c r="R607" t="s">
        <v>8321</v>
      </c>
      <c r="S607" s="15">
        <f t="shared" si="48"/>
        <v>42193.357731481476</v>
      </c>
      <c r="T607" s="15">
        <f t="shared" si="49"/>
        <v>42238.357731481476</v>
      </c>
      <c r="U607">
        <f t="shared" si="47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8320</v>
      </c>
      <c r="R608" t="s">
        <v>8321</v>
      </c>
      <c r="S608" s="15">
        <f t="shared" si="48"/>
        <v>42101.650567129633</v>
      </c>
      <c r="T608" s="15">
        <f t="shared" si="49"/>
        <v>42147.625</v>
      </c>
      <c r="U608">
        <f t="shared" si="47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8320</v>
      </c>
      <c r="R609" t="s">
        <v>8321</v>
      </c>
      <c r="S609" s="15">
        <f t="shared" si="48"/>
        <v>42299.825648148151</v>
      </c>
      <c r="T609" s="15">
        <f t="shared" si="49"/>
        <v>42329.867314814815</v>
      </c>
      <c r="U609">
        <f t="shared" si="47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8320</v>
      </c>
      <c r="R610" t="s">
        <v>8321</v>
      </c>
      <c r="S610" s="15">
        <f t="shared" si="48"/>
        <v>42139.921064814815</v>
      </c>
      <c r="T610" s="15">
        <f t="shared" si="49"/>
        <v>42169.921064814815</v>
      </c>
      <c r="U610">
        <f t="shared" si="47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8320</v>
      </c>
      <c r="R611" t="s">
        <v>8321</v>
      </c>
      <c r="S611" s="15">
        <f t="shared" si="48"/>
        <v>42306.034074074079</v>
      </c>
      <c r="T611" s="15">
        <f t="shared" si="49"/>
        <v>42336.075740740736</v>
      </c>
      <c r="U611">
        <f t="shared" si="47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8320</v>
      </c>
      <c r="R612" t="s">
        <v>8321</v>
      </c>
      <c r="S612" s="15">
        <f t="shared" si="48"/>
        <v>42085.83085648148</v>
      </c>
      <c r="T612" s="15">
        <f t="shared" si="49"/>
        <v>42115.83085648148</v>
      </c>
      <c r="U612">
        <f t="shared" si="47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8320</v>
      </c>
      <c r="R613" t="s">
        <v>8321</v>
      </c>
      <c r="S613" s="15">
        <f t="shared" si="48"/>
        <v>42327.560613425929</v>
      </c>
      <c r="T613" s="15">
        <f t="shared" si="49"/>
        <v>42387.560613425929</v>
      </c>
      <c r="U613">
        <f t="shared" si="47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8320</v>
      </c>
      <c r="R614" t="s">
        <v>8321</v>
      </c>
      <c r="S614" s="15">
        <f t="shared" si="48"/>
        <v>42584.031782407401</v>
      </c>
      <c r="T614" s="15">
        <f t="shared" si="49"/>
        <v>42614.031782407401</v>
      </c>
      <c r="U614">
        <f t="shared" si="47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8320</v>
      </c>
      <c r="R615" t="s">
        <v>8321</v>
      </c>
      <c r="S615" s="15">
        <f t="shared" si="48"/>
        <v>42246.496759259258</v>
      </c>
      <c r="T615" s="15">
        <f t="shared" si="49"/>
        <v>42277.207638888889</v>
      </c>
      <c r="U615">
        <f t="shared" si="47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8320</v>
      </c>
      <c r="R616" t="s">
        <v>8321</v>
      </c>
      <c r="S616" s="15">
        <f t="shared" si="48"/>
        <v>42514.061805555553</v>
      </c>
      <c r="T616" s="15">
        <f t="shared" si="49"/>
        <v>42544.061805555553</v>
      </c>
      <c r="U616">
        <f t="shared" si="47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8320</v>
      </c>
      <c r="R617" t="s">
        <v>8321</v>
      </c>
      <c r="S617" s="15">
        <f t="shared" si="48"/>
        <v>42241.122210648144</v>
      </c>
      <c r="T617" s="15">
        <f t="shared" si="49"/>
        <v>42271.122210648144</v>
      </c>
      <c r="U617">
        <f t="shared" si="47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8320</v>
      </c>
      <c r="R618" t="s">
        <v>8321</v>
      </c>
      <c r="S618" s="15">
        <f t="shared" si="48"/>
        <v>42760.376238425932</v>
      </c>
      <c r="T618" s="15">
        <f t="shared" si="49"/>
        <v>42790.376238425932</v>
      </c>
      <c r="U618">
        <f t="shared" si="47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8320</v>
      </c>
      <c r="R619" t="s">
        <v>8321</v>
      </c>
      <c r="S619" s="15">
        <f t="shared" si="48"/>
        <v>42086.343090277776</v>
      </c>
      <c r="T619" s="15">
        <f t="shared" si="49"/>
        <v>42131.343090277776</v>
      </c>
      <c r="U619">
        <f t="shared" si="47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8320</v>
      </c>
      <c r="R620" t="s">
        <v>8321</v>
      </c>
      <c r="S620" s="15">
        <f t="shared" si="48"/>
        <v>42316.810219907406</v>
      </c>
      <c r="T620" s="15">
        <f t="shared" si="49"/>
        <v>42346.810219907406</v>
      </c>
      <c r="U620">
        <f t="shared" si="47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8320</v>
      </c>
      <c r="R621" t="s">
        <v>8321</v>
      </c>
      <c r="S621" s="15">
        <f t="shared" si="48"/>
        <v>41907.650347222225</v>
      </c>
      <c r="T621" s="15">
        <f t="shared" si="49"/>
        <v>41967.692013888889</v>
      </c>
      <c r="U621">
        <f t="shared" si="47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8320</v>
      </c>
      <c r="R622" t="s">
        <v>8321</v>
      </c>
      <c r="S622" s="15">
        <f t="shared" si="48"/>
        <v>41830.716874999998</v>
      </c>
      <c r="T622" s="15">
        <f t="shared" si="49"/>
        <v>41875.716874999998</v>
      </c>
      <c r="U622">
        <f t="shared" si="47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8320</v>
      </c>
      <c r="R623" t="s">
        <v>8321</v>
      </c>
      <c r="S623" s="15">
        <f t="shared" si="48"/>
        <v>42527.987696759257</v>
      </c>
      <c r="T623" s="15">
        <f t="shared" si="49"/>
        <v>42557.987696759257</v>
      </c>
      <c r="U623">
        <f t="shared" si="47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8320</v>
      </c>
      <c r="R624" t="s">
        <v>8321</v>
      </c>
      <c r="S624" s="15">
        <f t="shared" si="48"/>
        <v>42531.774745370371</v>
      </c>
      <c r="T624" s="15">
        <f t="shared" si="49"/>
        <v>42551.774745370371</v>
      </c>
      <c r="U624">
        <f t="shared" si="47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8320</v>
      </c>
      <c r="R625" t="s">
        <v>8321</v>
      </c>
      <c r="S625" s="15">
        <f t="shared" si="48"/>
        <v>42121.009224537032</v>
      </c>
      <c r="T625" s="15">
        <f t="shared" si="49"/>
        <v>42151.009224537032</v>
      </c>
      <c r="U625">
        <f t="shared" si="47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8320</v>
      </c>
      <c r="R626" t="s">
        <v>8321</v>
      </c>
      <c r="S626" s="15">
        <f t="shared" si="48"/>
        <v>42107.988900462966</v>
      </c>
      <c r="T626" s="15">
        <f t="shared" si="49"/>
        <v>42137.988900462966</v>
      </c>
      <c r="U626">
        <f t="shared" si="47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8320</v>
      </c>
      <c r="R627" t="s">
        <v>8321</v>
      </c>
      <c r="S627" s="15">
        <f t="shared" si="48"/>
        <v>42789.895567129628</v>
      </c>
      <c r="T627" s="15">
        <f t="shared" si="49"/>
        <v>42819.853900462964</v>
      </c>
      <c r="U627">
        <f t="shared" si="47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8320</v>
      </c>
      <c r="R628" t="s">
        <v>8321</v>
      </c>
      <c r="S628" s="15">
        <f t="shared" si="48"/>
        <v>42197.559479166666</v>
      </c>
      <c r="T628" s="15">
        <f t="shared" si="49"/>
        <v>42230.556944444441</v>
      </c>
      <c r="U628">
        <f t="shared" si="47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8320</v>
      </c>
      <c r="R629" t="s">
        <v>8321</v>
      </c>
      <c r="S629" s="15">
        <f t="shared" si="48"/>
        <v>42383.306840277779</v>
      </c>
      <c r="T629" s="15">
        <f t="shared" si="49"/>
        <v>42442.958333333328</v>
      </c>
      <c r="U629">
        <f t="shared" si="47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8320</v>
      </c>
      <c r="R630" t="s">
        <v>8321</v>
      </c>
      <c r="S630" s="15">
        <f t="shared" si="48"/>
        <v>41802.692789351851</v>
      </c>
      <c r="T630" s="15">
        <f t="shared" si="49"/>
        <v>41832.692789351851</v>
      </c>
      <c r="U630">
        <f t="shared" si="47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8320</v>
      </c>
      <c r="R631" t="s">
        <v>8321</v>
      </c>
      <c r="S631" s="15">
        <f t="shared" si="48"/>
        <v>42473.637824074074</v>
      </c>
      <c r="T631" s="15">
        <f t="shared" si="49"/>
        <v>42503.637824074074</v>
      </c>
      <c r="U631">
        <f t="shared" si="47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8320</v>
      </c>
      <c r="R632" t="s">
        <v>8321</v>
      </c>
      <c r="S632" s="15">
        <f t="shared" si="48"/>
        <v>42222.619456018518</v>
      </c>
      <c r="T632" s="15">
        <f t="shared" si="49"/>
        <v>42252.215277777781</v>
      </c>
      <c r="U632">
        <f t="shared" si="47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8320</v>
      </c>
      <c r="R633" t="s">
        <v>8321</v>
      </c>
      <c r="S633" s="15">
        <f t="shared" si="48"/>
        <v>42488.772326388891</v>
      </c>
      <c r="T633" s="15">
        <f t="shared" si="49"/>
        <v>42517.772326388891</v>
      </c>
      <c r="U633">
        <f t="shared" si="47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8320</v>
      </c>
      <c r="R634" t="s">
        <v>8321</v>
      </c>
      <c r="S634" s="15">
        <f t="shared" si="48"/>
        <v>42302.659317129626</v>
      </c>
      <c r="T634" s="15">
        <f t="shared" si="49"/>
        <v>42332.700983796298</v>
      </c>
      <c r="U634">
        <f t="shared" si="47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8320</v>
      </c>
      <c r="R635" t="s">
        <v>8321</v>
      </c>
      <c r="S635" s="15">
        <f t="shared" si="48"/>
        <v>42506.29932870371</v>
      </c>
      <c r="T635" s="15">
        <f t="shared" si="49"/>
        <v>42537.958333333328</v>
      </c>
      <c r="U635">
        <f t="shared" si="47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8320</v>
      </c>
      <c r="R636" t="s">
        <v>8321</v>
      </c>
      <c r="S636" s="15">
        <f t="shared" si="48"/>
        <v>42030.928576388891</v>
      </c>
      <c r="T636" s="15">
        <f t="shared" si="49"/>
        <v>42060.928576388891</v>
      </c>
      <c r="U636">
        <f t="shared" si="47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8320</v>
      </c>
      <c r="R637" t="s">
        <v>8321</v>
      </c>
      <c r="S637" s="15">
        <f t="shared" si="48"/>
        <v>42075.092152777783</v>
      </c>
      <c r="T637" s="15">
        <f t="shared" si="49"/>
        <v>42105.092152777783</v>
      </c>
      <c r="U637">
        <f t="shared" si="47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8320</v>
      </c>
      <c r="R638" t="s">
        <v>8321</v>
      </c>
      <c r="S638" s="15">
        <f t="shared" si="48"/>
        <v>42130.455439814818</v>
      </c>
      <c r="T638" s="15">
        <f t="shared" si="49"/>
        <v>42160.44930555555</v>
      </c>
      <c r="U638">
        <f t="shared" si="47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8320</v>
      </c>
      <c r="R639" t="s">
        <v>8321</v>
      </c>
      <c r="S639" s="15">
        <f t="shared" si="48"/>
        <v>42761.962013888886</v>
      </c>
      <c r="T639" s="15">
        <f t="shared" si="49"/>
        <v>42790.961111111115</v>
      </c>
      <c r="U639">
        <f t="shared" si="47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8320</v>
      </c>
      <c r="R640" t="s">
        <v>8321</v>
      </c>
      <c r="S640" s="15">
        <f t="shared" si="48"/>
        <v>42758.593310185184</v>
      </c>
      <c r="T640" s="15">
        <f t="shared" si="49"/>
        <v>42818.55164351852</v>
      </c>
      <c r="U640">
        <f t="shared" si="47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8320</v>
      </c>
      <c r="R641" t="s">
        <v>8321</v>
      </c>
      <c r="S641" s="15">
        <f t="shared" si="48"/>
        <v>41864.583275462966</v>
      </c>
      <c r="T641" s="15">
        <f t="shared" si="49"/>
        <v>41924.583275462966</v>
      </c>
      <c r="U641">
        <f t="shared" si="47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0" t="s">
        <v>8320</v>
      </c>
      <c r="R642" t="s">
        <v>8322</v>
      </c>
      <c r="S642" s="15">
        <f t="shared" si="48"/>
        <v>42682.420312500006</v>
      </c>
      <c r="T642" s="15">
        <f t="shared" si="49"/>
        <v>42697.958333333328</v>
      </c>
      <c r="U642">
        <f t="shared" ref="U642:U705" si="52">YEAR(S642)</f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8320</v>
      </c>
      <c r="R643" t="s">
        <v>8322</v>
      </c>
      <c r="S643" s="15">
        <f t="shared" ref="S643:S706" si="53">(((J643/60)/60)/24)+DATE(1970,1,)</f>
        <v>42198.57</v>
      </c>
      <c r="T643" s="15">
        <f t="shared" ref="T643:T706" si="54">(((I643/60)/60)/24)+DATE(1970,1,)</f>
        <v>42228.57</v>
      </c>
      <c r="U643">
        <f t="shared" si="52"/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8320</v>
      </c>
      <c r="R644" t="s">
        <v>8322</v>
      </c>
      <c r="S644" s="15">
        <f t="shared" si="53"/>
        <v>42198.651319444441</v>
      </c>
      <c r="T644" s="15">
        <f t="shared" si="54"/>
        <v>42234.651319444441</v>
      </c>
      <c r="U644">
        <f t="shared" si="52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8320</v>
      </c>
      <c r="R645" t="s">
        <v>8322</v>
      </c>
      <c r="S645" s="15">
        <f t="shared" si="53"/>
        <v>42099.642071759255</v>
      </c>
      <c r="T645" s="15">
        <f t="shared" si="54"/>
        <v>42154.642071759255</v>
      </c>
      <c r="U645">
        <f t="shared" si="52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8320</v>
      </c>
      <c r="R646" t="s">
        <v>8322</v>
      </c>
      <c r="S646" s="15">
        <f t="shared" si="53"/>
        <v>41897.665960648148</v>
      </c>
      <c r="T646" s="15">
        <f t="shared" si="54"/>
        <v>41940.041666666664</v>
      </c>
      <c r="U646">
        <f t="shared" si="52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8320</v>
      </c>
      <c r="R647" t="s">
        <v>8322</v>
      </c>
      <c r="S647" s="15">
        <f t="shared" si="53"/>
        <v>42563.026319444441</v>
      </c>
      <c r="T647" s="15">
        <f t="shared" si="54"/>
        <v>42593.026319444441</v>
      </c>
      <c r="U647">
        <f t="shared" si="52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8320</v>
      </c>
      <c r="R648" t="s">
        <v>8322</v>
      </c>
      <c r="S648" s="15">
        <f t="shared" si="53"/>
        <v>41831.852627314816</v>
      </c>
      <c r="T648" s="15">
        <f t="shared" si="54"/>
        <v>41861.852627314816</v>
      </c>
      <c r="U648">
        <f t="shared" si="52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8320</v>
      </c>
      <c r="R649" t="s">
        <v>8322</v>
      </c>
      <c r="S649" s="15">
        <f t="shared" si="53"/>
        <v>42415.767928240741</v>
      </c>
      <c r="T649" s="15">
        <f t="shared" si="54"/>
        <v>42445.726261574076</v>
      </c>
      <c r="U649">
        <f t="shared" si="52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8320</v>
      </c>
      <c r="R650" t="s">
        <v>8322</v>
      </c>
      <c r="S650" s="15">
        <f t="shared" si="53"/>
        <v>41890.693379629629</v>
      </c>
      <c r="T650" s="15">
        <f t="shared" si="54"/>
        <v>41925.693379629629</v>
      </c>
      <c r="U650">
        <f t="shared" si="52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8320</v>
      </c>
      <c r="R651" t="s">
        <v>8322</v>
      </c>
      <c r="S651" s="15">
        <f t="shared" si="53"/>
        <v>41876.912187499998</v>
      </c>
      <c r="T651" s="15">
        <f t="shared" si="54"/>
        <v>41897.912187499998</v>
      </c>
      <c r="U651">
        <f t="shared" si="52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8320</v>
      </c>
      <c r="R652" t="s">
        <v>8322</v>
      </c>
      <c r="S652" s="15">
        <f t="shared" si="53"/>
        <v>41931.036851851852</v>
      </c>
      <c r="T652" s="15">
        <f t="shared" si="54"/>
        <v>41991.078518518523</v>
      </c>
      <c r="U652">
        <f t="shared" si="52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8320</v>
      </c>
      <c r="R653" t="s">
        <v>8322</v>
      </c>
      <c r="S653" s="15">
        <f t="shared" si="53"/>
        <v>41955.017488425925</v>
      </c>
      <c r="T653" s="15">
        <f t="shared" si="54"/>
        <v>41985.017488425925</v>
      </c>
      <c r="U653">
        <f t="shared" si="52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8320</v>
      </c>
      <c r="R654" t="s">
        <v>8322</v>
      </c>
      <c r="S654" s="15">
        <f t="shared" si="53"/>
        <v>42674.690393518518</v>
      </c>
      <c r="T654" s="15">
        <f t="shared" si="54"/>
        <v>42704.732060185182</v>
      </c>
      <c r="U654">
        <f t="shared" si="52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8320</v>
      </c>
      <c r="R655" t="s">
        <v>8322</v>
      </c>
      <c r="S655" s="15">
        <f t="shared" si="53"/>
        <v>42198.618518518517</v>
      </c>
      <c r="T655" s="15">
        <f t="shared" si="54"/>
        <v>42235.618518518517</v>
      </c>
      <c r="U655">
        <f t="shared" si="52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8320</v>
      </c>
      <c r="R656" t="s">
        <v>8322</v>
      </c>
      <c r="S656" s="15">
        <f t="shared" si="53"/>
        <v>42162.957326388889</v>
      </c>
      <c r="T656" s="15">
        <f t="shared" si="54"/>
        <v>42192.957326388889</v>
      </c>
      <c r="U656">
        <f t="shared" si="52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8320</v>
      </c>
      <c r="R657" t="s">
        <v>8322</v>
      </c>
      <c r="S657" s="15">
        <f t="shared" si="53"/>
        <v>42044.957314814819</v>
      </c>
      <c r="T657" s="15">
        <f t="shared" si="54"/>
        <v>42074.915648148148</v>
      </c>
      <c r="U657">
        <f t="shared" si="52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8320</v>
      </c>
      <c r="R658" t="s">
        <v>8322</v>
      </c>
      <c r="S658" s="15">
        <f t="shared" si="53"/>
        <v>42416.804618055554</v>
      </c>
      <c r="T658" s="15">
        <f t="shared" si="54"/>
        <v>42476.762951388882</v>
      </c>
      <c r="U658">
        <f t="shared" si="52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8320</v>
      </c>
      <c r="R659" t="s">
        <v>8322</v>
      </c>
      <c r="S659" s="15">
        <f t="shared" si="53"/>
        <v>42330.84574074074</v>
      </c>
      <c r="T659" s="15">
        <f t="shared" si="54"/>
        <v>42360.84574074074</v>
      </c>
      <c r="U659">
        <f t="shared" si="52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8320</v>
      </c>
      <c r="R660" t="s">
        <v>8322</v>
      </c>
      <c r="S660" s="15">
        <f t="shared" si="53"/>
        <v>42178.160752314812</v>
      </c>
      <c r="T660" s="15">
        <f t="shared" si="54"/>
        <v>42210.75</v>
      </c>
      <c r="U660">
        <f t="shared" si="52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8320</v>
      </c>
      <c r="R661" t="s">
        <v>8322</v>
      </c>
      <c r="S661" s="15">
        <f t="shared" si="53"/>
        <v>42208.593692129631</v>
      </c>
      <c r="T661" s="15">
        <f t="shared" si="54"/>
        <v>42238.593692129631</v>
      </c>
      <c r="U661">
        <f t="shared" si="52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8320</v>
      </c>
      <c r="R662" t="s">
        <v>8322</v>
      </c>
      <c r="S662" s="15">
        <f t="shared" si="53"/>
        <v>41921.741655092592</v>
      </c>
      <c r="T662" s="15">
        <f t="shared" si="54"/>
        <v>41951.783321759263</v>
      </c>
      <c r="U662">
        <f t="shared" si="52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8320</v>
      </c>
      <c r="R663" t="s">
        <v>8322</v>
      </c>
      <c r="S663" s="15">
        <f t="shared" si="53"/>
        <v>42635.645358796297</v>
      </c>
      <c r="T663" s="15">
        <f t="shared" si="54"/>
        <v>42665.645358796297</v>
      </c>
      <c r="U663">
        <f t="shared" si="52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8320</v>
      </c>
      <c r="R664" t="s">
        <v>8322</v>
      </c>
      <c r="S664" s="15">
        <f t="shared" si="53"/>
        <v>41989.438043981485</v>
      </c>
      <c r="T664" s="15">
        <f t="shared" si="54"/>
        <v>42019.438043981485</v>
      </c>
      <c r="U664">
        <f t="shared" si="52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8320</v>
      </c>
      <c r="R665" t="s">
        <v>8322</v>
      </c>
      <c r="S665" s="15">
        <f t="shared" si="53"/>
        <v>42172.843240740738</v>
      </c>
      <c r="T665" s="15">
        <f t="shared" si="54"/>
        <v>42202.843240740738</v>
      </c>
      <c r="U665">
        <f t="shared" si="52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8320</v>
      </c>
      <c r="R666" t="s">
        <v>8322</v>
      </c>
      <c r="S666" s="15">
        <f t="shared" si="53"/>
        <v>42076.666377314818</v>
      </c>
      <c r="T666" s="15">
        <f t="shared" si="54"/>
        <v>42106.666377314818</v>
      </c>
      <c r="U666">
        <f t="shared" si="52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8320</v>
      </c>
      <c r="R667" t="s">
        <v>8322</v>
      </c>
      <c r="S667" s="15">
        <f t="shared" si="53"/>
        <v>42687.711354166662</v>
      </c>
      <c r="T667" s="15">
        <f t="shared" si="54"/>
        <v>42747.711354166662</v>
      </c>
      <c r="U667">
        <f t="shared" si="52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8320</v>
      </c>
      <c r="R668" t="s">
        <v>8322</v>
      </c>
      <c r="S668" s="15">
        <f t="shared" si="53"/>
        <v>41837.832152777781</v>
      </c>
      <c r="T668" s="15">
        <f t="shared" si="54"/>
        <v>41867.832152777781</v>
      </c>
      <c r="U668">
        <f t="shared" si="52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8320</v>
      </c>
      <c r="R669" t="s">
        <v>8322</v>
      </c>
      <c r="S669" s="15">
        <f t="shared" si="53"/>
        <v>42631.373414351852</v>
      </c>
      <c r="T669" s="15">
        <f t="shared" si="54"/>
        <v>42671.373414351852</v>
      </c>
      <c r="U669">
        <f t="shared" si="52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8320</v>
      </c>
      <c r="R670" t="s">
        <v>8322</v>
      </c>
      <c r="S670" s="15">
        <f t="shared" si="53"/>
        <v>42089.831273148149</v>
      </c>
      <c r="T670" s="15">
        <f t="shared" si="54"/>
        <v>42134.831273148149</v>
      </c>
      <c r="U670">
        <f t="shared" si="52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8320</v>
      </c>
      <c r="R671" t="s">
        <v>8322</v>
      </c>
      <c r="S671" s="15">
        <f t="shared" si="53"/>
        <v>42526.625671296293</v>
      </c>
      <c r="T671" s="15">
        <f t="shared" si="54"/>
        <v>42556.625671296293</v>
      </c>
      <c r="U671">
        <f t="shared" si="52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8320</v>
      </c>
      <c r="R672" t="s">
        <v>8322</v>
      </c>
      <c r="S672" s="15">
        <f t="shared" si="53"/>
        <v>42505.709722222222</v>
      </c>
      <c r="T672" s="15">
        <f t="shared" si="54"/>
        <v>42539.340277777781</v>
      </c>
      <c r="U672">
        <f t="shared" si="52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8320</v>
      </c>
      <c r="R673" t="s">
        <v>8322</v>
      </c>
      <c r="S673" s="15">
        <f t="shared" si="53"/>
        <v>41983.692731481482</v>
      </c>
      <c r="T673" s="15">
        <f t="shared" si="54"/>
        <v>42017.166666666672</v>
      </c>
      <c r="U673">
        <f t="shared" si="52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8320</v>
      </c>
      <c r="R674" t="s">
        <v>8322</v>
      </c>
      <c r="S674" s="15">
        <f t="shared" si="53"/>
        <v>41973.219490740739</v>
      </c>
      <c r="T674" s="15">
        <f t="shared" si="54"/>
        <v>42004.207638888889</v>
      </c>
      <c r="U674">
        <f t="shared" si="52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8320</v>
      </c>
      <c r="R675" t="s">
        <v>8322</v>
      </c>
      <c r="S675" s="15">
        <f t="shared" si="53"/>
        <v>41837.840474537035</v>
      </c>
      <c r="T675" s="15">
        <f t="shared" si="54"/>
        <v>41882.840474537035</v>
      </c>
      <c r="U675">
        <f t="shared" si="52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8320</v>
      </c>
      <c r="R676" t="s">
        <v>8322</v>
      </c>
      <c r="S676" s="15">
        <f t="shared" si="53"/>
        <v>41802.116053240738</v>
      </c>
      <c r="T676" s="15">
        <f t="shared" si="54"/>
        <v>41862.116053240738</v>
      </c>
      <c r="U676">
        <f t="shared" si="52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8320</v>
      </c>
      <c r="R677" t="s">
        <v>8322</v>
      </c>
      <c r="S677" s="15">
        <f t="shared" si="53"/>
        <v>41974.930601851855</v>
      </c>
      <c r="T677" s="15">
        <f t="shared" si="54"/>
        <v>42004.290972222225</v>
      </c>
      <c r="U677">
        <f t="shared" si="52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8320</v>
      </c>
      <c r="R678" t="s">
        <v>8322</v>
      </c>
      <c r="S678" s="15">
        <f t="shared" si="53"/>
        <v>42011.768298611118</v>
      </c>
      <c r="T678" s="15">
        <f t="shared" si="54"/>
        <v>42041.768298611118</v>
      </c>
      <c r="U678">
        <f t="shared" si="52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8320</v>
      </c>
      <c r="R679" t="s">
        <v>8322</v>
      </c>
      <c r="S679" s="15">
        <f t="shared" si="53"/>
        <v>42503.403877314813</v>
      </c>
      <c r="T679" s="15">
        <f t="shared" si="54"/>
        <v>42548.403877314813</v>
      </c>
      <c r="U679">
        <f t="shared" si="52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8320</v>
      </c>
      <c r="R680" t="s">
        <v>8322</v>
      </c>
      <c r="S680" s="15">
        <f t="shared" si="53"/>
        <v>42480.376597222217</v>
      </c>
      <c r="T680" s="15">
        <f t="shared" si="54"/>
        <v>42510.376597222217</v>
      </c>
      <c r="U680">
        <f t="shared" si="52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8320</v>
      </c>
      <c r="R681" t="s">
        <v>8322</v>
      </c>
      <c r="S681" s="15">
        <f t="shared" si="53"/>
        <v>42555.695706018523</v>
      </c>
      <c r="T681" s="15">
        <f t="shared" si="54"/>
        <v>42615.695706018523</v>
      </c>
      <c r="U681">
        <f t="shared" si="52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8320</v>
      </c>
      <c r="R682" t="s">
        <v>8322</v>
      </c>
      <c r="S682" s="15">
        <f t="shared" si="53"/>
        <v>41863.501516203702</v>
      </c>
      <c r="T682" s="15">
        <f t="shared" si="54"/>
        <v>41898.501516203702</v>
      </c>
      <c r="U682">
        <f t="shared" si="52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8320</v>
      </c>
      <c r="R683" t="s">
        <v>8322</v>
      </c>
      <c r="S683" s="15">
        <f t="shared" si="53"/>
        <v>42638.805601851855</v>
      </c>
      <c r="T683" s="15">
        <f t="shared" si="54"/>
        <v>42668.805601851855</v>
      </c>
      <c r="U683">
        <f t="shared" si="52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8320</v>
      </c>
      <c r="R684" t="s">
        <v>8322</v>
      </c>
      <c r="S684" s="15">
        <f t="shared" si="53"/>
        <v>42777.765300925923</v>
      </c>
      <c r="T684" s="15">
        <f t="shared" si="54"/>
        <v>42807.723634259266</v>
      </c>
      <c r="U684">
        <f t="shared" si="52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8320</v>
      </c>
      <c r="R685" t="s">
        <v>8322</v>
      </c>
      <c r="S685" s="15">
        <f t="shared" si="53"/>
        <v>42633.900046296301</v>
      </c>
      <c r="T685" s="15">
        <f t="shared" si="54"/>
        <v>42673.900046296301</v>
      </c>
      <c r="U685">
        <f t="shared" si="52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8320</v>
      </c>
      <c r="R686" t="s">
        <v>8322</v>
      </c>
      <c r="S686" s="15">
        <f t="shared" si="53"/>
        <v>41808.473275462966</v>
      </c>
      <c r="T686" s="15">
        <f t="shared" si="54"/>
        <v>41844.125</v>
      </c>
      <c r="U686">
        <f t="shared" si="52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8320</v>
      </c>
      <c r="R687" t="s">
        <v>8322</v>
      </c>
      <c r="S687" s="15">
        <f t="shared" si="53"/>
        <v>41970.866574074069</v>
      </c>
      <c r="T687" s="15">
        <f t="shared" si="54"/>
        <v>42015.866574074069</v>
      </c>
      <c r="U687">
        <f t="shared" si="52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8320</v>
      </c>
      <c r="R688" t="s">
        <v>8322</v>
      </c>
      <c r="S688" s="15">
        <f t="shared" si="53"/>
        <v>42188.673263888893</v>
      </c>
      <c r="T688" s="15">
        <f t="shared" si="54"/>
        <v>42218.673263888893</v>
      </c>
      <c r="U688">
        <f t="shared" si="52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8320</v>
      </c>
      <c r="R689" t="s">
        <v>8322</v>
      </c>
      <c r="S689" s="15">
        <f t="shared" si="53"/>
        <v>42710.750613425931</v>
      </c>
      <c r="T689" s="15">
        <f t="shared" si="54"/>
        <v>42770.750613425931</v>
      </c>
      <c r="U689">
        <f t="shared" si="52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8320</v>
      </c>
      <c r="R690" t="s">
        <v>8322</v>
      </c>
      <c r="S690" s="15">
        <f t="shared" si="53"/>
        <v>42261.104780092588</v>
      </c>
      <c r="T690" s="15">
        <f t="shared" si="54"/>
        <v>42291.104780092588</v>
      </c>
      <c r="U690">
        <f t="shared" si="52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8320</v>
      </c>
      <c r="R691" t="s">
        <v>8322</v>
      </c>
      <c r="S691" s="15">
        <f t="shared" si="53"/>
        <v>42674.66778935185</v>
      </c>
      <c r="T691" s="15">
        <f t="shared" si="54"/>
        <v>42711.207638888889</v>
      </c>
      <c r="U691">
        <f t="shared" si="52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8320</v>
      </c>
      <c r="R692" t="s">
        <v>8322</v>
      </c>
      <c r="S692" s="15">
        <f t="shared" si="53"/>
        <v>42578.634733796294</v>
      </c>
      <c r="T692" s="15">
        <f t="shared" si="54"/>
        <v>42621.25</v>
      </c>
      <c r="U692">
        <f t="shared" si="52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8320</v>
      </c>
      <c r="R693" t="s">
        <v>8322</v>
      </c>
      <c r="S693" s="15">
        <f t="shared" si="53"/>
        <v>42157.028310185182</v>
      </c>
      <c r="T693" s="15">
        <f t="shared" si="54"/>
        <v>42185.028310185182</v>
      </c>
      <c r="U693">
        <f t="shared" si="52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8320</v>
      </c>
      <c r="R694" t="s">
        <v>8322</v>
      </c>
      <c r="S694" s="15">
        <f t="shared" si="53"/>
        <v>42695.37572916667</v>
      </c>
      <c r="T694" s="15">
        <f t="shared" si="54"/>
        <v>42725.37572916667</v>
      </c>
      <c r="U694">
        <f t="shared" si="52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8320</v>
      </c>
      <c r="R695" t="s">
        <v>8322</v>
      </c>
      <c r="S695" s="15">
        <f t="shared" si="53"/>
        <v>42093.808182870373</v>
      </c>
      <c r="T695" s="15">
        <f t="shared" si="54"/>
        <v>42123.808182870373</v>
      </c>
      <c r="U695">
        <f t="shared" si="52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8320</v>
      </c>
      <c r="R696" t="s">
        <v>8322</v>
      </c>
      <c r="S696" s="15">
        <f t="shared" si="53"/>
        <v>42736.663877314815</v>
      </c>
      <c r="T696" s="15">
        <f t="shared" si="54"/>
        <v>42766.663877314815</v>
      </c>
      <c r="U696">
        <f t="shared" si="52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8320</v>
      </c>
      <c r="R697" t="s">
        <v>8322</v>
      </c>
      <c r="S697" s="15">
        <f t="shared" si="53"/>
        <v>41912.521064814813</v>
      </c>
      <c r="T697" s="15">
        <f t="shared" si="54"/>
        <v>41942.521064814813</v>
      </c>
      <c r="U697">
        <f t="shared" si="52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8320</v>
      </c>
      <c r="R698" t="s">
        <v>8322</v>
      </c>
      <c r="S698" s="15">
        <f t="shared" si="53"/>
        <v>41814.927106481482</v>
      </c>
      <c r="T698" s="15">
        <f t="shared" si="54"/>
        <v>41844.927106481482</v>
      </c>
      <c r="U698">
        <f t="shared" si="52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8320</v>
      </c>
      <c r="R699" t="s">
        <v>8322</v>
      </c>
      <c r="S699" s="15">
        <f t="shared" si="53"/>
        <v>42387.523020833338</v>
      </c>
      <c r="T699" s="15">
        <f t="shared" si="54"/>
        <v>42402.523020833338</v>
      </c>
      <c r="U699">
        <f t="shared" si="52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8320</v>
      </c>
      <c r="R700" t="s">
        <v>8322</v>
      </c>
      <c r="S700" s="15">
        <f t="shared" si="53"/>
        <v>41865.931076388886</v>
      </c>
      <c r="T700" s="15">
        <f t="shared" si="54"/>
        <v>41899.083333333336</v>
      </c>
      <c r="U700">
        <f t="shared" si="52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8320</v>
      </c>
      <c r="R701" t="s">
        <v>8322</v>
      </c>
      <c r="S701" s="15">
        <f t="shared" si="53"/>
        <v>41562.485509259262</v>
      </c>
      <c r="T701" s="15">
        <f t="shared" si="54"/>
        <v>41599.666666666664</v>
      </c>
      <c r="U701">
        <f t="shared" si="52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8320</v>
      </c>
      <c r="R702" t="s">
        <v>8322</v>
      </c>
      <c r="S702" s="15">
        <f t="shared" si="53"/>
        <v>42714.688437500001</v>
      </c>
      <c r="T702" s="15">
        <f t="shared" si="54"/>
        <v>42744.688437500001</v>
      </c>
      <c r="U702">
        <f t="shared" si="52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8320</v>
      </c>
      <c r="R703" t="s">
        <v>8322</v>
      </c>
      <c r="S703" s="15">
        <f t="shared" si="53"/>
        <v>41812.662962962961</v>
      </c>
      <c r="T703" s="15">
        <f t="shared" si="54"/>
        <v>41842.662962962961</v>
      </c>
      <c r="U703">
        <f t="shared" si="52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8320</v>
      </c>
      <c r="R704" t="s">
        <v>8322</v>
      </c>
      <c r="S704" s="15">
        <f t="shared" si="53"/>
        <v>42667.726701388892</v>
      </c>
      <c r="T704" s="15">
        <f t="shared" si="54"/>
        <v>42697.768368055549</v>
      </c>
      <c r="U704">
        <f t="shared" si="52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8320</v>
      </c>
      <c r="R705" t="s">
        <v>8322</v>
      </c>
      <c r="S705" s="15">
        <f t="shared" si="53"/>
        <v>42710.950798611113</v>
      </c>
      <c r="T705" s="15">
        <f t="shared" si="54"/>
        <v>42765.98055555555</v>
      </c>
      <c r="U705">
        <f t="shared" si="52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0" t="s">
        <v>8320</v>
      </c>
      <c r="R706" t="s">
        <v>8322</v>
      </c>
      <c r="S706" s="15">
        <f t="shared" si="53"/>
        <v>42725.192916666667</v>
      </c>
      <c r="T706" s="15">
        <f t="shared" si="54"/>
        <v>42785.192916666667</v>
      </c>
      <c r="U706">
        <f t="shared" ref="U706:U769" si="57">YEAR(S706)</f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8320</v>
      </c>
      <c r="R707" t="s">
        <v>8322</v>
      </c>
      <c r="S707" s="15">
        <f t="shared" ref="S707:S770" si="58">(((J707/60)/60)/24)+DATE(1970,1,)</f>
        <v>42725.491643518515</v>
      </c>
      <c r="T707" s="15">
        <f t="shared" ref="T707:T770" si="59">(((I707/60)/60)/24)+DATE(1970,1,)</f>
        <v>42755.491643518515</v>
      </c>
      <c r="U707">
        <f t="shared" si="57"/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8320</v>
      </c>
      <c r="R708" t="s">
        <v>8322</v>
      </c>
      <c r="S708" s="15">
        <f t="shared" si="58"/>
        <v>42675.995173611111</v>
      </c>
      <c r="T708" s="15">
        <f t="shared" si="59"/>
        <v>42717.777083333334</v>
      </c>
      <c r="U708">
        <f t="shared" si="57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8320</v>
      </c>
      <c r="R709" t="s">
        <v>8322</v>
      </c>
      <c r="S709" s="15">
        <f t="shared" si="58"/>
        <v>42695.663506944446</v>
      </c>
      <c r="T709" s="15">
        <f t="shared" si="59"/>
        <v>42735.663506944446</v>
      </c>
      <c r="U709">
        <f t="shared" si="57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8320</v>
      </c>
      <c r="R710" t="s">
        <v>8322</v>
      </c>
      <c r="S710" s="15">
        <f t="shared" si="58"/>
        <v>41834.581018518518</v>
      </c>
      <c r="T710" s="15">
        <f t="shared" si="59"/>
        <v>41894.581018518518</v>
      </c>
      <c r="U710">
        <f t="shared" si="57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8320</v>
      </c>
      <c r="R711" t="s">
        <v>8322</v>
      </c>
      <c r="S711" s="15">
        <f t="shared" si="58"/>
        <v>41947.041192129633</v>
      </c>
      <c r="T711" s="15">
        <f t="shared" si="59"/>
        <v>41977.041192129633</v>
      </c>
      <c r="U711">
        <f t="shared" si="57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8320</v>
      </c>
      <c r="R712" t="s">
        <v>8322</v>
      </c>
      <c r="S712" s="15">
        <f t="shared" si="58"/>
        <v>41836.984976851854</v>
      </c>
      <c r="T712" s="15">
        <f t="shared" si="59"/>
        <v>41870.030555555553</v>
      </c>
      <c r="U712">
        <f t="shared" si="57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8320</v>
      </c>
      <c r="R713" t="s">
        <v>8322</v>
      </c>
      <c r="S713" s="15">
        <f t="shared" si="58"/>
        <v>42677.459120370375</v>
      </c>
      <c r="T713" s="15">
        <f t="shared" si="59"/>
        <v>42717.500787037032</v>
      </c>
      <c r="U713">
        <f t="shared" si="57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8320</v>
      </c>
      <c r="R714" t="s">
        <v>8322</v>
      </c>
      <c r="S714" s="15">
        <f t="shared" si="58"/>
        <v>42383.680925925932</v>
      </c>
      <c r="T714" s="15">
        <f t="shared" si="59"/>
        <v>42413.680925925932</v>
      </c>
      <c r="U714">
        <f t="shared" si="57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8320</v>
      </c>
      <c r="R715" t="s">
        <v>8322</v>
      </c>
      <c r="S715" s="15">
        <f t="shared" si="58"/>
        <v>42495.529305555552</v>
      </c>
      <c r="T715" s="15">
        <f t="shared" si="59"/>
        <v>42525.529305555552</v>
      </c>
      <c r="U715">
        <f t="shared" si="57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8320</v>
      </c>
      <c r="R716" t="s">
        <v>8322</v>
      </c>
      <c r="S716" s="15">
        <f t="shared" si="58"/>
        <v>42733.787986111114</v>
      </c>
      <c r="T716" s="15">
        <f t="shared" si="59"/>
        <v>42793.787986111114</v>
      </c>
      <c r="U716">
        <f t="shared" si="57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8320</v>
      </c>
      <c r="R717" t="s">
        <v>8322</v>
      </c>
      <c r="S717" s="15">
        <f t="shared" si="58"/>
        <v>42272.090740740736</v>
      </c>
      <c r="T717" s="15">
        <f t="shared" si="59"/>
        <v>42312.132407407407</v>
      </c>
      <c r="U717">
        <f t="shared" si="57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8320</v>
      </c>
      <c r="R718" t="s">
        <v>8322</v>
      </c>
      <c r="S718" s="15">
        <f t="shared" si="58"/>
        <v>41939.658645833333</v>
      </c>
      <c r="T718" s="15">
        <f t="shared" si="59"/>
        <v>41973</v>
      </c>
      <c r="U718">
        <f t="shared" si="57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8320</v>
      </c>
      <c r="R719" t="s">
        <v>8322</v>
      </c>
      <c r="S719" s="15">
        <f t="shared" si="58"/>
        <v>41856.854189814818</v>
      </c>
      <c r="T719" s="15">
        <f t="shared" si="59"/>
        <v>41886.854189814818</v>
      </c>
      <c r="U719">
        <f t="shared" si="57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8320</v>
      </c>
      <c r="R720" t="s">
        <v>8322</v>
      </c>
      <c r="S720" s="15">
        <f t="shared" si="58"/>
        <v>42751.845451388886</v>
      </c>
      <c r="T720" s="15">
        <f t="shared" si="59"/>
        <v>42783.249305555553</v>
      </c>
      <c r="U720">
        <f t="shared" si="57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8320</v>
      </c>
      <c r="R721" t="s">
        <v>8322</v>
      </c>
      <c r="S721" s="15">
        <f t="shared" si="58"/>
        <v>42408.040231481486</v>
      </c>
      <c r="T721" s="15">
        <f t="shared" si="59"/>
        <v>42422.040231481486</v>
      </c>
      <c r="U721">
        <f t="shared" si="57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8323</v>
      </c>
      <c r="R722" t="s">
        <v>8324</v>
      </c>
      <c r="S722" s="15">
        <f t="shared" si="58"/>
        <v>40908.649201388893</v>
      </c>
      <c r="T722" s="15">
        <f t="shared" si="59"/>
        <v>40936.649201388893</v>
      </c>
      <c r="U722">
        <f t="shared" si="57"/>
        <v>2011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8323</v>
      </c>
      <c r="R723" t="s">
        <v>8324</v>
      </c>
      <c r="S723" s="15">
        <f t="shared" si="58"/>
        <v>41806.571840277778</v>
      </c>
      <c r="T723" s="15">
        <f t="shared" si="59"/>
        <v>41851.571840277778</v>
      </c>
      <c r="U723">
        <f t="shared" si="57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8323</v>
      </c>
      <c r="R724" t="s">
        <v>8324</v>
      </c>
      <c r="S724" s="15">
        <f t="shared" si="58"/>
        <v>40976.805300925924</v>
      </c>
      <c r="T724" s="15">
        <f t="shared" si="59"/>
        <v>41006.76363425926</v>
      </c>
      <c r="U724">
        <f t="shared" si="57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8323</v>
      </c>
      <c r="R725" t="s">
        <v>8324</v>
      </c>
      <c r="S725" s="15">
        <f t="shared" si="58"/>
        <v>42183.816539351858</v>
      </c>
      <c r="T725" s="15">
        <f t="shared" si="59"/>
        <v>42214.165972222225</v>
      </c>
      <c r="U725">
        <f t="shared" si="57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8323</v>
      </c>
      <c r="R726" t="s">
        <v>8324</v>
      </c>
      <c r="S726" s="15">
        <f t="shared" si="58"/>
        <v>40693.638460648144</v>
      </c>
      <c r="T726" s="15">
        <f t="shared" si="59"/>
        <v>40723.638460648144</v>
      </c>
      <c r="U726">
        <f t="shared" si="57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8323</v>
      </c>
      <c r="R727" t="s">
        <v>8324</v>
      </c>
      <c r="S727" s="15">
        <f t="shared" si="58"/>
        <v>42320.626296296294</v>
      </c>
      <c r="T727" s="15">
        <f t="shared" si="59"/>
        <v>42350.626296296294</v>
      </c>
      <c r="U727">
        <f t="shared" si="57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8323</v>
      </c>
      <c r="R728" t="s">
        <v>8324</v>
      </c>
      <c r="S728" s="15">
        <f t="shared" si="58"/>
        <v>41345.042673611111</v>
      </c>
      <c r="T728" s="15">
        <f t="shared" si="59"/>
        <v>41375.042673611111</v>
      </c>
      <c r="U728">
        <f t="shared" si="57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8323</v>
      </c>
      <c r="R729" t="s">
        <v>8324</v>
      </c>
      <c r="S729" s="15">
        <f t="shared" si="58"/>
        <v>41246.020243055551</v>
      </c>
      <c r="T729" s="15">
        <f t="shared" si="59"/>
        <v>41287.888888888891</v>
      </c>
      <c r="U729">
        <f t="shared" si="57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8323</v>
      </c>
      <c r="R730" t="s">
        <v>8324</v>
      </c>
      <c r="S730" s="15">
        <f t="shared" si="58"/>
        <v>40730.837465277778</v>
      </c>
      <c r="T730" s="15">
        <f t="shared" si="59"/>
        <v>40775.837465277778</v>
      </c>
      <c r="U730">
        <f t="shared" si="57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8323</v>
      </c>
      <c r="R731" t="s">
        <v>8324</v>
      </c>
      <c r="S731" s="15">
        <f t="shared" si="58"/>
        <v>41110.185891203706</v>
      </c>
      <c r="T731" s="15">
        <f t="shared" si="59"/>
        <v>41170.185891203706</v>
      </c>
      <c r="U731">
        <f t="shared" si="57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8323</v>
      </c>
      <c r="R732" t="s">
        <v>8324</v>
      </c>
      <c r="S732" s="15">
        <f t="shared" si="58"/>
        <v>40853.745266203703</v>
      </c>
      <c r="T732" s="15">
        <f t="shared" si="59"/>
        <v>40883.745266203703</v>
      </c>
      <c r="U732">
        <f t="shared" si="57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8323</v>
      </c>
      <c r="R733" t="s">
        <v>8324</v>
      </c>
      <c r="S733" s="15">
        <f t="shared" si="58"/>
        <v>40878.795682870368</v>
      </c>
      <c r="T733" s="15">
        <f t="shared" si="59"/>
        <v>40929.25</v>
      </c>
      <c r="U733">
        <f t="shared" si="57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8323</v>
      </c>
      <c r="R734" t="s">
        <v>8324</v>
      </c>
      <c r="S734" s="15">
        <f t="shared" si="58"/>
        <v>41485.424317129626</v>
      </c>
      <c r="T734" s="15">
        <f t="shared" si="59"/>
        <v>41545.424317129626</v>
      </c>
      <c r="U734">
        <f t="shared" si="57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8323</v>
      </c>
      <c r="R735" t="s">
        <v>8324</v>
      </c>
      <c r="S735" s="15">
        <f t="shared" si="58"/>
        <v>41597.420046296298</v>
      </c>
      <c r="T735" s="15">
        <f t="shared" si="59"/>
        <v>41627.420046296298</v>
      </c>
      <c r="U735">
        <f t="shared" si="57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8323</v>
      </c>
      <c r="R736" t="s">
        <v>8324</v>
      </c>
      <c r="S736" s="15">
        <f t="shared" si="58"/>
        <v>42101.164583333331</v>
      </c>
      <c r="T736" s="15">
        <f t="shared" si="59"/>
        <v>42132.208333333328</v>
      </c>
      <c r="U736">
        <f t="shared" si="57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8323</v>
      </c>
      <c r="R737" t="s">
        <v>8324</v>
      </c>
      <c r="S737" s="15">
        <f t="shared" si="58"/>
        <v>41945.029467592591</v>
      </c>
      <c r="T737" s="15">
        <f t="shared" si="59"/>
        <v>41976.027083333334</v>
      </c>
      <c r="U737">
        <f t="shared" si="57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8323</v>
      </c>
      <c r="R738" t="s">
        <v>8324</v>
      </c>
      <c r="S738" s="15">
        <f t="shared" si="58"/>
        <v>41578.734259259261</v>
      </c>
      <c r="T738" s="15">
        <f t="shared" si="59"/>
        <v>41598.207638888889</v>
      </c>
      <c r="U738">
        <f t="shared" si="57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8323</v>
      </c>
      <c r="R739" t="s">
        <v>8324</v>
      </c>
      <c r="S739" s="15">
        <f t="shared" si="58"/>
        <v>41666.275312500002</v>
      </c>
      <c r="T739" s="15">
        <f t="shared" si="59"/>
        <v>41683.833333333336</v>
      </c>
      <c r="U739">
        <f t="shared" si="57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8323</v>
      </c>
      <c r="R740" t="s">
        <v>8324</v>
      </c>
      <c r="S740" s="15">
        <f t="shared" si="58"/>
        <v>41942.604097222218</v>
      </c>
      <c r="T740" s="15">
        <f t="shared" si="59"/>
        <v>41973.207638888889</v>
      </c>
      <c r="U740">
        <f t="shared" si="57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8323</v>
      </c>
      <c r="R741" t="s">
        <v>8324</v>
      </c>
      <c r="S741" s="15">
        <f t="shared" si="58"/>
        <v>41828.502650462964</v>
      </c>
      <c r="T741" s="15">
        <f t="shared" si="59"/>
        <v>41861.502650462964</v>
      </c>
      <c r="U741">
        <f t="shared" si="57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8323</v>
      </c>
      <c r="R742" t="s">
        <v>8324</v>
      </c>
      <c r="S742" s="15">
        <f t="shared" si="58"/>
        <v>42161.146782407406</v>
      </c>
      <c r="T742" s="15">
        <f t="shared" si="59"/>
        <v>42175.146782407406</v>
      </c>
      <c r="U742">
        <f t="shared" si="57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8323</v>
      </c>
      <c r="R743" t="s">
        <v>8324</v>
      </c>
      <c r="S743" s="15">
        <f t="shared" si="58"/>
        <v>41400.648217592592</v>
      </c>
      <c r="T743" s="15">
        <f t="shared" si="59"/>
        <v>41435.648217592592</v>
      </c>
      <c r="U743">
        <f t="shared" si="57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8323</v>
      </c>
      <c r="R744" t="s">
        <v>8324</v>
      </c>
      <c r="S744" s="15">
        <f t="shared" si="58"/>
        <v>41688.917962962965</v>
      </c>
      <c r="T744" s="15">
        <f t="shared" si="59"/>
        <v>41718.876296296294</v>
      </c>
      <c r="U744">
        <f t="shared" si="57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8323</v>
      </c>
      <c r="R745" t="s">
        <v>8324</v>
      </c>
      <c r="S745" s="15">
        <f t="shared" si="58"/>
        <v>40989.709317129629</v>
      </c>
      <c r="T745" s="15">
        <f t="shared" si="59"/>
        <v>41014.875</v>
      </c>
      <c r="U745">
        <f t="shared" si="57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8323</v>
      </c>
      <c r="R746" t="s">
        <v>8324</v>
      </c>
      <c r="S746" s="15">
        <f t="shared" si="58"/>
        <v>41225.95721064815</v>
      </c>
      <c r="T746" s="15">
        <f t="shared" si="59"/>
        <v>41255.95721064815</v>
      </c>
      <c r="U746">
        <f t="shared" si="57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8323</v>
      </c>
      <c r="R747" t="s">
        <v>8324</v>
      </c>
      <c r="S747" s="15">
        <f t="shared" si="58"/>
        <v>41366.572280092594</v>
      </c>
      <c r="T747" s="15">
        <f t="shared" si="59"/>
        <v>41396.572280092594</v>
      </c>
      <c r="U747">
        <f t="shared" si="57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8323</v>
      </c>
      <c r="R748" t="s">
        <v>8324</v>
      </c>
      <c r="S748" s="15">
        <f t="shared" si="58"/>
        <v>41156.042928240742</v>
      </c>
      <c r="T748" s="15">
        <f t="shared" si="59"/>
        <v>41174.165972222225</v>
      </c>
      <c r="U748">
        <f t="shared" si="57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8323</v>
      </c>
      <c r="R749" t="s">
        <v>8324</v>
      </c>
      <c r="S749" s="15">
        <f t="shared" si="58"/>
        <v>41987.548831018517</v>
      </c>
      <c r="T749" s="15">
        <f t="shared" si="59"/>
        <v>42018.454166666663</v>
      </c>
      <c r="U749">
        <f t="shared" si="57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8323</v>
      </c>
      <c r="R750" t="s">
        <v>8324</v>
      </c>
      <c r="S750" s="15">
        <f t="shared" si="58"/>
        <v>41830.846828703703</v>
      </c>
      <c r="T750" s="15">
        <f t="shared" si="59"/>
        <v>41860.846828703703</v>
      </c>
      <c r="U750">
        <f t="shared" si="57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8323</v>
      </c>
      <c r="R751" t="s">
        <v>8324</v>
      </c>
      <c r="S751" s="15">
        <f t="shared" si="58"/>
        <v>42732.94131944445</v>
      </c>
      <c r="T751" s="15">
        <f t="shared" si="59"/>
        <v>42762.94131944445</v>
      </c>
      <c r="U751">
        <f t="shared" si="57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8323</v>
      </c>
      <c r="R752" t="s">
        <v>8324</v>
      </c>
      <c r="S752" s="15">
        <f t="shared" si="58"/>
        <v>41298.878148148149</v>
      </c>
      <c r="T752" s="15">
        <f t="shared" si="59"/>
        <v>41328.878148148149</v>
      </c>
      <c r="U752">
        <f t="shared" si="57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8323</v>
      </c>
      <c r="R753" t="s">
        <v>8324</v>
      </c>
      <c r="S753" s="15">
        <f t="shared" si="58"/>
        <v>40712.630497685182</v>
      </c>
      <c r="T753" s="15">
        <f t="shared" si="59"/>
        <v>40758.630497685182</v>
      </c>
      <c r="U753">
        <f t="shared" si="57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8323</v>
      </c>
      <c r="R754" t="s">
        <v>8324</v>
      </c>
      <c r="S754" s="15">
        <f t="shared" si="58"/>
        <v>42638.421493055561</v>
      </c>
      <c r="T754" s="15">
        <f t="shared" si="59"/>
        <v>42658.458333333328</v>
      </c>
      <c r="U754">
        <f t="shared" si="57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8323</v>
      </c>
      <c r="R755" t="s">
        <v>8324</v>
      </c>
      <c r="S755" s="15">
        <f t="shared" si="58"/>
        <v>42018.590173611112</v>
      </c>
      <c r="T755" s="15">
        <f t="shared" si="59"/>
        <v>42048.590173611112</v>
      </c>
      <c r="U755">
        <f t="shared" si="57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8323</v>
      </c>
      <c r="R756" t="s">
        <v>8324</v>
      </c>
      <c r="S756" s="15">
        <f t="shared" si="58"/>
        <v>41248.749085648145</v>
      </c>
      <c r="T756" s="15">
        <f t="shared" si="59"/>
        <v>41278.749085648145</v>
      </c>
      <c r="U756">
        <f t="shared" si="57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8323</v>
      </c>
      <c r="R757" t="s">
        <v>8324</v>
      </c>
      <c r="S757" s="15">
        <f t="shared" si="58"/>
        <v>41382.605057870373</v>
      </c>
      <c r="T757" s="15">
        <f t="shared" si="59"/>
        <v>41413.02847222222</v>
      </c>
      <c r="U757">
        <f t="shared" si="57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8323</v>
      </c>
      <c r="R758" t="s">
        <v>8324</v>
      </c>
      <c r="S758" s="15">
        <f t="shared" si="58"/>
        <v>40589.766886574071</v>
      </c>
      <c r="T758" s="15">
        <f t="shared" si="59"/>
        <v>40650.725219907406</v>
      </c>
      <c r="U758">
        <f t="shared" si="57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8323</v>
      </c>
      <c r="R759" t="s">
        <v>8324</v>
      </c>
      <c r="S759" s="15">
        <f t="shared" si="58"/>
        <v>41234.054560185185</v>
      </c>
      <c r="T759" s="15">
        <f t="shared" si="59"/>
        <v>41248.054560185185</v>
      </c>
      <c r="U759">
        <f t="shared" si="57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8323</v>
      </c>
      <c r="R760" t="s">
        <v>8324</v>
      </c>
      <c r="S760" s="15">
        <f t="shared" si="58"/>
        <v>40428.836435185185</v>
      </c>
      <c r="T760" s="15">
        <f t="shared" si="59"/>
        <v>40458.836435185185</v>
      </c>
      <c r="U760">
        <f t="shared" si="57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8323</v>
      </c>
      <c r="R761" t="s">
        <v>8324</v>
      </c>
      <c r="S761" s="15">
        <f t="shared" si="58"/>
        <v>41788.330312500002</v>
      </c>
      <c r="T761" s="15">
        <f t="shared" si="59"/>
        <v>41828.330312500002</v>
      </c>
      <c r="U761">
        <f t="shared" si="57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8323</v>
      </c>
      <c r="R762" t="s">
        <v>8325</v>
      </c>
      <c r="S762" s="15">
        <f t="shared" si="58"/>
        <v>42669.764039351852</v>
      </c>
      <c r="T762" s="15">
        <f t="shared" si="59"/>
        <v>42699.805706018517</v>
      </c>
      <c r="U762">
        <f t="shared" si="57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8323</v>
      </c>
      <c r="R763" t="s">
        <v>8325</v>
      </c>
      <c r="S763" s="15">
        <f t="shared" si="58"/>
        <v>41641.751458333332</v>
      </c>
      <c r="T763" s="15">
        <f t="shared" si="59"/>
        <v>41671.751458333332</v>
      </c>
      <c r="U763">
        <f t="shared" si="57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8323</v>
      </c>
      <c r="R764" t="s">
        <v>8325</v>
      </c>
      <c r="S764" s="15">
        <f t="shared" si="58"/>
        <v>42689.858449074076</v>
      </c>
      <c r="T764" s="15">
        <f t="shared" si="59"/>
        <v>42707.25</v>
      </c>
      <c r="U764">
        <f t="shared" si="57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8323</v>
      </c>
      <c r="R765" t="s">
        <v>8325</v>
      </c>
      <c r="S765" s="15">
        <f t="shared" si="58"/>
        <v>41470.446851851848</v>
      </c>
      <c r="T765" s="15">
        <f t="shared" si="59"/>
        <v>41500.446851851848</v>
      </c>
      <c r="U765">
        <f t="shared" si="57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8323</v>
      </c>
      <c r="R766" t="s">
        <v>8325</v>
      </c>
      <c r="S766" s="15">
        <f t="shared" si="58"/>
        <v>42226.173159722224</v>
      </c>
      <c r="T766" s="15">
        <f t="shared" si="59"/>
        <v>42256.173159722224</v>
      </c>
      <c r="U766">
        <f t="shared" si="57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8323</v>
      </c>
      <c r="R767" t="s">
        <v>8325</v>
      </c>
      <c r="S767" s="15">
        <f t="shared" si="58"/>
        <v>41900.542638888888</v>
      </c>
      <c r="T767" s="15">
        <f t="shared" si="59"/>
        <v>41930.542638888888</v>
      </c>
      <c r="U767">
        <f t="shared" si="57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8323</v>
      </c>
      <c r="R768" t="s">
        <v>8325</v>
      </c>
      <c r="S768" s="15">
        <f t="shared" si="58"/>
        <v>42020.783368055556</v>
      </c>
      <c r="T768" s="15">
        <f t="shared" si="59"/>
        <v>42050.783368055556</v>
      </c>
      <c r="U768">
        <f t="shared" si="57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8323</v>
      </c>
      <c r="R769" t="s">
        <v>8325</v>
      </c>
      <c r="S769" s="15">
        <f t="shared" si="58"/>
        <v>42114.143634259264</v>
      </c>
      <c r="T769" s="15">
        <f t="shared" si="59"/>
        <v>42144.143634259264</v>
      </c>
      <c r="U769">
        <f t="shared" si="57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0" t="s">
        <v>8323</v>
      </c>
      <c r="R770" t="s">
        <v>8325</v>
      </c>
      <c r="S770" s="15">
        <f t="shared" si="58"/>
        <v>41593.207060185188</v>
      </c>
      <c r="T770" s="15">
        <f t="shared" si="59"/>
        <v>41623.207060185188</v>
      </c>
      <c r="U770">
        <f t="shared" ref="U770:U833" si="62">YEAR(S770)</f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8323</v>
      </c>
      <c r="R771" t="s">
        <v>8325</v>
      </c>
      <c r="S771" s="15">
        <f t="shared" ref="S771:S834" si="63">(((J771/60)/60)/24)+DATE(1970,1,)</f>
        <v>41603.996458333335</v>
      </c>
      <c r="T771" s="15">
        <f t="shared" ref="T771:T834" si="64">(((I771/60)/60)/24)+DATE(1970,1,)</f>
        <v>41633.996458333335</v>
      </c>
      <c r="U771">
        <f t="shared" si="62"/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8323</v>
      </c>
      <c r="R772" t="s">
        <v>8325</v>
      </c>
      <c r="S772" s="15">
        <f t="shared" si="63"/>
        <v>41288.999641203707</v>
      </c>
      <c r="T772" s="15">
        <f t="shared" si="64"/>
        <v>41328.999641203707</v>
      </c>
      <c r="U772">
        <f t="shared" si="62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8323</v>
      </c>
      <c r="R773" t="s">
        <v>8325</v>
      </c>
      <c r="S773" s="15">
        <f t="shared" si="63"/>
        <v>42348.824097222227</v>
      </c>
      <c r="T773" s="15">
        <f t="shared" si="64"/>
        <v>42398.824097222227</v>
      </c>
      <c r="U773">
        <f t="shared" si="62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8323</v>
      </c>
      <c r="R774" t="s">
        <v>8325</v>
      </c>
      <c r="S774" s="15">
        <f t="shared" si="63"/>
        <v>40067.056932870371</v>
      </c>
      <c r="T774" s="15">
        <f t="shared" si="64"/>
        <v>40117.165972222225</v>
      </c>
      <c r="U774">
        <f t="shared" si="62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8323</v>
      </c>
      <c r="R775" t="s">
        <v>8325</v>
      </c>
      <c r="S775" s="15">
        <f t="shared" si="63"/>
        <v>42099.735937499994</v>
      </c>
      <c r="T775" s="15">
        <f t="shared" si="64"/>
        <v>42133.959027777775</v>
      </c>
      <c r="U775">
        <f t="shared" si="62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8323</v>
      </c>
      <c r="R776" t="s">
        <v>8325</v>
      </c>
      <c r="S776" s="15">
        <f t="shared" si="63"/>
        <v>41662.780300925922</v>
      </c>
      <c r="T776" s="15">
        <f t="shared" si="64"/>
        <v>41692.780300925922</v>
      </c>
      <c r="U776">
        <f t="shared" si="62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8323</v>
      </c>
      <c r="R777" t="s">
        <v>8325</v>
      </c>
      <c r="S777" s="15">
        <f t="shared" si="63"/>
        <v>40862.060127314813</v>
      </c>
      <c r="T777" s="15">
        <f t="shared" si="64"/>
        <v>40892.060127314813</v>
      </c>
      <c r="U777">
        <f t="shared" si="62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8323</v>
      </c>
      <c r="R778" t="s">
        <v>8325</v>
      </c>
      <c r="S778" s="15">
        <f t="shared" si="63"/>
        <v>42249.685706018514</v>
      </c>
      <c r="T778" s="15">
        <f t="shared" si="64"/>
        <v>42287.208333333328</v>
      </c>
      <c r="U778">
        <f t="shared" si="62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8323</v>
      </c>
      <c r="R779" t="s">
        <v>8325</v>
      </c>
      <c r="S779" s="15">
        <f t="shared" si="63"/>
        <v>41455.981215277774</v>
      </c>
      <c r="T779" s="15">
        <f t="shared" si="64"/>
        <v>41485.981215277774</v>
      </c>
      <c r="U779">
        <f t="shared" si="62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8323</v>
      </c>
      <c r="R780" t="s">
        <v>8325</v>
      </c>
      <c r="S780" s="15">
        <f t="shared" si="63"/>
        <v>41728.702314814815</v>
      </c>
      <c r="T780" s="15">
        <f t="shared" si="64"/>
        <v>41758.702314814815</v>
      </c>
      <c r="U780">
        <f t="shared" si="62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8323</v>
      </c>
      <c r="R781" t="s">
        <v>8325</v>
      </c>
      <c r="S781" s="15">
        <f t="shared" si="63"/>
        <v>40435.68408564815</v>
      </c>
      <c r="T781" s="15">
        <f t="shared" si="64"/>
        <v>40465.166666666664</v>
      </c>
      <c r="U781">
        <f t="shared" si="62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8326</v>
      </c>
      <c r="R782" t="s">
        <v>8327</v>
      </c>
      <c r="S782" s="15">
        <f t="shared" si="63"/>
        <v>40635.673900462964</v>
      </c>
      <c r="T782" s="15">
        <f t="shared" si="64"/>
        <v>40665.673900462964</v>
      </c>
      <c r="U782">
        <f t="shared" si="62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8326</v>
      </c>
      <c r="R783" t="s">
        <v>8327</v>
      </c>
      <c r="S783" s="15">
        <f t="shared" si="63"/>
        <v>41402.000856481485</v>
      </c>
      <c r="T783" s="15">
        <f t="shared" si="64"/>
        <v>41432.000856481485</v>
      </c>
      <c r="U783">
        <f t="shared" si="62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8326</v>
      </c>
      <c r="R784" t="s">
        <v>8327</v>
      </c>
      <c r="S784" s="15">
        <f t="shared" si="63"/>
        <v>41115.758125</v>
      </c>
      <c r="T784" s="15">
        <f t="shared" si="64"/>
        <v>41145.758125</v>
      </c>
      <c r="U784">
        <f t="shared" si="62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8326</v>
      </c>
      <c r="R785" t="s">
        <v>8327</v>
      </c>
      <c r="S785" s="15">
        <f t="shared" si="63"/>
        <v>40986.773715277777</v>
      </c>
      <c r="T785" s="15">
        <f t="shared" si="64"/>
        <v>41025.916666666664</v>
      </c>
      <c r="U785">
        <f t="shared" si="62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8326</v>
      </c>
      <c r="R786" t="s">
        <v>8327</v>
      </c>
      <c r="S786" s="15">
        <f t="shared" si="63"/>
        <v>41674.149525462963</v>
      </c>
      <c r="T786" s="15">
        <f t="shared" si="64"/>
        <v>41714.107858796298</v>
      </c>
      <c r="U786">
        <f t="shared" si="62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8326</v>
      </c>
      <c r="R787" t="s">
        <v>8327</v>
      </c>
      <c r="S787" s="15">
        <f t="shared" si="63"/>
        <v>41302.593923611108</v>
      </c>
      <c r="T787" s="15">
        <f t="shared" si="64"/>
        <v>41332.593923611108</v>
      </c>
      <c r="U787">
        <f t="shared" si="62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8326</v>
      </c>
      <c r="R788" t="s">
        <v>8327</v>
      </c>
      <c r="S788" s="15">
        <f t="shared" si="63"/>
        <v>40982.055949074071</v>
      </c>
      <c r="T788" s="15">
        <f t="shared" si="64"/>
        <v>41039.657638888886</v>
      </c>
      <c r="U788">
        <f t="shared" si="62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8326</v>
      </c>
      <c r="R789" t="s">
        <v>8327</v>
      </c>
      <c r="S789" s="15">
        <f t="shared" si="63"/>
        <v>41548.627615740741</v>
      </c>
      <c r="T789" s="15">
        <f t="shared" si="64"/>
        <v>41578.627615740741</v>
      </c>
      <c r="U789">
        <f t="shared" si="62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8326</v>
      </c>
      <c r="R790" t="s">
        <v>8327</v>
      </c>
      <c r="S790" s="15">
        <f t="shared" si="63"/>
        <v>41058.006805555553</v>
      </c>
      <c r="T790" s="15">
        <f t="shared" si="64"/>
        <v>41096.165972222225</v>
      </c>
      <c r="U790">
        <f t="shared" si="62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8326</v>
      </c>
      <c r="R791" t="s">
        <v>8327</v>
      </c>
      <c r="S791" s="15">
        <f t="shared" si="63"/>
        <v>41276.186111111114</v>
      </c>
      <c r="T791" s="15">
        <f t="shared" si="64"/>
        <v>41294.332638888889</v>
      </c>
      <c r="U791">
        <f t="shared" si="62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8326</v>
      </c>
      <c r="R792" t="s">
        <v>8327</v>
      </c>
      <c r="S792" s="15">
        <f t="shared" si="63"/>
        <v>41275.047905092593</v>
      </c>
      <c r="T792" s="15">
        <f t="shared" si="64"/>
        <v>41305.047905092593</v>
      </c>
      <c r="U792">
        <f t="shared" si="62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8326</v>
      </c>
      <c r="R793" t="s">
        <v>8327</v>
      </c>
      <c r="S793" s="15">
        <f t="shared" si="63"/>
        <v>41556.780624999999</v>
      </c>
      <c r="T793" s="15">
        <f t="shared" si="64"/>
        <v>41590.249305555553</v>
      </c>
      <c r="U793">
        <f t="shared" si="62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8326</v>
      </c>
      <c r="R794" t="s">
        <v>8327</v>
      </c>
      <c r="S794" s="15">
        <f t="shared" si="63"/>
        <v>41554.873645833337</v>
      </c>
      <c r="T794" s="15">
        <f t="shared" si="64"/>
        <v>41584.915312500001</v>
      </c>
      <c r="U794">
        <f t="shared" si="62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8326</v>
      </c>
      <c r="R795" t="s">
        <v>8327</v>
      </c>
      <c r="S795" s="15">
        <f t="shared" si="63"/>
        <v>41441.741249999999</v>
      </c>
      <c r="T795" s="15">
        <f t="shared" si="64"/>
        <v>41457.207638888889</v>
      </c>
      <c r="U795">
        <f t="shared" si="62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8326</v>
      </c>
      <c r="R796" t="s">
        <v>8327</v>
      </c>
      <c r="S796" s="15">
        <f t="shared" si="63"/>
        <v>40735.115011574075</v>
      </c>
      <c r="T796" s="15">
        <f t="shared" si="64"/>
        <v>40790.712500000001</v>
      </c>
      <c r="U796">
        <f t="shared" si="62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8326</v>
      </c>
      <c r="R797" t="s">
        <v>8327</v>
      </c>
      <c r="S797" s="15">
        <f t="shared" si="63"/>
        <v>40962.613032407404</v>
      </c>
      <c r="T797" s="15">
        <f t="shared" si="64"/>
        <v>41005.207638888889</v>
      </c>
      <c r="U797">
        <f t="shared" si="62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8326</v>
      </c>
      <c r="R798" t="s">
        <v>8327</v>
      </c>
      <c r="S798" s="15">
        <f t="shared" si="63"/>
        <v>41501.882928240739</v>
      </c>
      <c r="T798" s="15">
        <f t="shared" si="64"/>
        <v>41531.881944444445</v>
      </c>
      <c r="U798">
        <f t="shared" si="62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8326</v>
      </c>
      <c r="R799" t="s">
        <v>8327</v>
      </c>
      <c r="S799" s="15">
        <f t="shared" si="63"/>
        <v>40995.994074074071</v>
      </c>
      <c r="T799" s="15">
        <f t="shared" si="64"/>
        <v>41027.166666666664</v>
      </c>
      <c r="U799">
        <f t="shared" si="62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8326</v>
      </c>
      <c r="R800" t="s">
        <v>8327</v>
      </c>
      <c r="S800" s="15">
        <f t="shared" si="63"/>
        <v>41881.590127314819</v>
      </c>
      <c r="T800" s="15">
        <f t="shared" si="64"/>
        <v>41911.590127314819</v>
      </c>
      <c r="U800">
        <f t="shared" si="62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8326</v>
      </c>
      <c r="R801" t="s">
        <v>8327</v>
      </c>
      <c r="S801" s="15">
        <f t="shared" si="63"/>
        <v>40995.667199074072</v>
      </c>
      <c r="T801" s="15">
        <f t="shared" si="64"/>
        <v>41025.667199074072</v>
      </c>
      <c r="U801">
        <f t="shared" si="62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8326</v>
      </c>
      <c r="R802" t="s">
        <v>8327</v>
      </c>
      <c r="S802" s="15">
        <f t="shared" si="63"/>
        <v>41862.433495370373</v>
      </c>
      <c r="T802" s="15">
        <f t="shared" si="64"/>
        <v>41892.433495370373</v>
      </c>
      <c r="U802">
        <f t="shared" si="62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8326</v>
      </c>
      <c r="R803" t="s">
        <v>8327</v>
      </c>
      <c r="S803" s="15">
        <f t="shared" si="63"/>
        <v>40694.795370370368</v>
      </c>
      <c r="T803" s="15">
        <f t="shared" si="64"/>
        <v>40724.795370370368</v>
      </c>
      <c r="U803">
        <f t="shared" si="62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8326</v>
      </c>
      <c r="R804" t="s">
        <v>8327</v>
      </c>
      <c r="S804" s="15">
        <f t="shared" si="63"/>
        <v>41122.022268518522</v>
      </c>
      <c r="T804" s="15">
        <f t="shared" si="64"/>
        <v>41168.170138888891</v>
      </c>
      <c r="U804">
        <f t="shared" si="62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8326</v>
      </c>
      <c r="R805" t="s">
        <v>8327</v>
      </c>
      <c r="S805" s="15">
        <f t="shared" si="63"/>
        <v>40664.949976851851</v>
      </c>
      <c r="T805" s="15">
        <f t="shared" si="64"/>
        <v>40691.041666666664</v>
      </c>
      <c r="U805">
        <f t="shared" si="62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8326</v>
      </c>
      <c r="R806" t="s">
        <v>8327</v>
      </c>
      <c r="S806" s="15">
        <f t="shared" si="63"/>
        <v>40729.105625000004</v>
      </c>
      <c r="T806" s="15">
        <f t="shared" si="64"/>
        <v>40746.165972222225</v>
      </c>
      <c r="U806">
        <f t="shared" si="62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8326</v>
      </c>
      <c r="R807" t="s">
        <v>8327</v>
      </c>
      <c r="S807" s="15">
        <f t="shared" si="63"/>
        <v>40689.823055555556</v>
      </c>
      <c r="T807" s="15">
        <f t="shared" si="64"/>
        <v>40739.958333333336</v>
      </c>
      <c r="U807">
        <f t="shared" si="62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8326</v>
      </c>
      <c r="R808" t="s">
        <v>8327</v>
      </c>
      <c r="S808" s="15">
        <f t="shared" si="63"/>
        <v>40762.691423611112</v>
      </c>
      <c r="T808" s="15">
        <f t="shared" si="64"/>
        <v>40792.691423611112</v>
      </c>
      <c r="U808">
        <f t="shared" si="62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8326</v>
      </c>
      <c r="R809" t="s">
        <v>8327</v>
      </c>
      <c r="S809" s="15">
        <f t="shared" si="63"/>
        <v>42758.628599537042</v>
      </c>
      <c r="T809" s="15">
        <f t="shared" si="64"/>
        <v>42794.083333333328</v>
      </c>
      <c r="U809">
        <f t="shared" si="62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8326</v>
      </c>
      <c r="R810" t="s">
        <v>8327</v>
      </c>
      <c r="S810" s="15">
        <f t="shared" si="63"/>
        <v>41961.100532407407</v>
      </c>
      <c r="T810" s="15">
        <f t="shared" si="64"/>
        <v>41994.207638888889</v>
      </c>
      <c r="U810">
        <f t="shared" si="62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8326</v>
      </c>
      <c r="R811" t="s">
        <v>8327</v>
      </c>
      <c r="S811" s="15">
        <f t="shared" si="63"/>
        <v>41627.833680555559</v>
      </c>
      <c r="T811" s="15">
        <f t="shared" si="64"/>
        <v>41657.833680555559</v>
      </c>
      <c r="U811">
        <f t="shared" si="62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8326</v>
      </c>
      <c r="R812" t="s">
        <v>8327</v>
      </c>
      <c r="S812" s="15">
        <f t="shared" si="63"/>
        <v>41122.056273148148</v>
      </c>
      <c r="T812" s="15">
        <f t="shared" si="64"/>
        <v>41152.056273148148</v>
      </c>
      <c r="U812">
        <f t="shared" si="62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8326</v>
      </c>
      <c r="R813" t="s">
        <v>8327</v>
      </c>
      <c r="S813" s="15">
        <f t="shared" si="63"/>
        <v>41442.643541666665</v>
      </c>
      <c r="T813" s="15">
        <f t="shared" si="64"/>
        <v>41464.702777777777</v>
      </c>
      <c r="U813">
        <f t="shared" si="62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8326</v>
      </c>
      <c r="R814" t="s">
        <v>8327</v>
      </c>
      <c r="S814" s="15">
        <f t="shared" si="63"/>
        <v>41281.017962962964</v>
      </c>
      <c r="T814" s="15">
        <f t="shared" si="64"/>
        <v>41333.581944444442</v>
      </c>
      <c r="U814">
        <f t="shared" si="62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8326</v>
      </c>
      <c r="R815" t="s">
        <v>8327</v>
      </c>
      <c r="S815" s="15">
        <f t="shared" si="63"/>
        <v>41079.960243055553</v>
      </c>
      <c r="T815" s="15">
        <f t="shared" si="64"/>
        <v>41109.960243055553</v>
      </c>
      <c r="U815">
        <f t="shared" si="62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8326</v>
      </c>
      <c r="R816" t="s">
        <v>8327</v>
      </c>
      <c r="S816" s="15">
        <f t="shared" si="63"/>
        <v>40678.743067129632</v>
      </c>
      <c r="T816" s="15">
        <f t="shared" si="64"/>
        <v>40693.75277777778</v>
      </c>
      <c r="U816">
        <f t="shared" si="62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8326</v>
      </c>
      <c r="R817" t="s">
        <v>8327</v>
      </c>
      <c r="S817" s="15">
        <f t="shared" si="63"/>
        <v>41913.917858796296</v>
      </c>
      <c r="T817" s="15">
        <f t="shared" si="64"/>
        <v>41943.917858796296</v>
      </c>
      <c r="U817">
        <f t="shared" si="62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8326</v>
      </c>
      <c r="R818" t="s">
        <v>8327</v>
      </c>
      <c r="S818" s="15">
        <f t="shared" si="63"/>
        <v>41340.870868055557</v>
      </c>
      <c r="T818" s="15">
        <f t="shared" si="64"/>
        <v>41372.270833333336</v>
      </c>
      <c r="U818">
        <f t="shared" si="62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8326</v>
      </c>
      <c r="R819" t="s">
        <v>8327</v>
      </c>
      <c r="S819" s="15">
        <f t="shared" si="63"/>
        <v>40924.599664351852</v>
      </c>
      <c r="T819" s="15">
        <f t="shared" si="64"/>
        <v>40978.207638888889</v>
      </c>
      <c r="U819">
        <f t="shared" si="62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8326</v>
      </c>
      <c r="R820" t="s">
        <v>8327</v>
      </c>
      <c r="S820" s="15">
        <f t="shared" si="63"/>
        <v>41119.882881944446</v>
      </c>
      <c r="T820" s="15">
        <f t="shared" si="64"/>
        <v>41127.709027777775</v>
      </c>
      <c r="U820">
        <f t="shared" si="62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8326</v>
      </c>
      <c r="R821" t="s">
        <v>8327</v>
      </c>
      <c r="S821" s="15">
        <f t="shared" si="63"/>
        <v>41618.998310185183</v>
      </c>
      <c r="T821" s="15">
        <f t="shared" si="64"/>
        <v>41628.197222222225</v>
      </c>
      <c r="U821">
        <f t="shared" si="62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8326</v>
      </c>
      <c r="R822" t="s">
        <v>8327</v>
      </c>
      <c r="S822" s="15">
        <f t="shared" si="63"/>
        <v>41767.841921296298</v>
      </c>
      <c r="T822" s="15">
        <f t="shared" si="64"/>
        <v>41798.208333333336</v>
      </c>
      <c r="U822">
        <f t="shared" si="62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8326</v>
      </c>
      <c r="R823" t="s">
        <v>8327</v>
      </c>
      <c r="S823" s="15">
        <f t="shared" si="63"/>
        <v>42092.922048611115</v>
      </c>
      <c r="T823" s="15">
        <f t="shared" si="64"/>
        <v>42127.167361111111</v>
      </c>
      <c r="U823">
        <f t="shared" si="62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8326</v>
      </c>
      <c r="R824" t="s">
        <v>8327</v>
      </c>
      <c r="S824" s="15">
        <f t="shared" si="63"/>
        <v>41156.947337962964</v>
      </c>
      <c r="T824" s="15">
        <f t="shared" si="64"/>
        <v>41186.947337962964</v>
      </c>
      <c r="U824">
        <f t="shared" si="62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8326</v>
      </c>
      <c r="R825" t="s">
        <v>8327</v>
      </c>
      <c r="S825" s="15">
        <f t="shared" si="63"/>
        <v>42054.972824074073</v>
      </c>
      <c r="T825" s="15">
        <f t="shared" si="64"/>
        <v>42084.931157407409</v>
      </c>
      <c r="U825">
        <f t="shared" si="62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8326</v>
      </c>
      <c r="R826" t="s">
        <v>8327</v>
      </c>
      <c r="S826" s="15">
        <f t="shared" si="63"/>
        <v>40249.242106481484</v>
      </c>
      <c r="T826" s="15">
        <f t="shared" si="64"/>
        <v>40285.290972222225</v>
      </c>
      <c r="U826">
        <f t="shared" si="62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8326</v>
      </c>
      <c r="R827" t="s">
        <v>8327</v>
      </c>
      <c r="S827" s="15">
        <f t="shared" si="63"/>
        <v>41185.306527777779</v>
      </c>
      <c r="T827" s="15">
        <f t="shared" si="64"/>
        <v>41210.306527777779</v>
      </c>
      <c r="U827">
        <f t="shared" si="62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8326</v>
      </c>
      <c r="R828" t="s">
        <v>8327</v>
      </c>
      <c r="S828" s="15">
        <f t="shared" si="63"/>
        <v>40972.038541666669</v>
      </c>
      <c r="T828" s="15">
        <f t="shared" si="64"/>
        <v>40992.996874999997</v>
      </c>
      <c r="U828">
        <f t="shared" si="62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8326</v>
      </c>
      <c r="R829" t="s">
        <v>8327</v>
      </c>
      <c r="S829" s="15">
        <f t="shared" si="63"/>
        <v>40926.473460648151</v>
      </c>
      <c r="T829" s="15">
        <f t="shared" si="64"/>
        <v>40952.825694444444</v>
      </c>
      <c r="U829">
        <f t="shared" si="62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8326</v>
      </c>
      <c r="R830" t="s">
        <v>8327</v>
      </c>
      <c r="S830" s="15">
        <f t="shared" si="63"/>
        <v>41072.050717592596</v>
      </c>
      <c r="T830" s="15">
        <f t="shared" si="64"/>
        <v>41084.683333333334</v>
      </c>
      <c r="U830">
        <f t="shared" si="62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8326</v>
      </c>
      <c r="R831" t="s">
        <v>8327</v>
      </c>
      <c r="S831" s="15">
        <f t="shared" si="63"/>
        <v>42503.801388888889</v>
      </c>
      <c r="T831" s="15">
        <f t="shared" si="64"/>
        <v>42563.801388888889</v>
      </c>
      <c r="U831">
        <f t="shared" si="62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8326</v>
      </c>
      <c r="R832" t="s">
        <v>8327</v>
      </c>
      <c r="S832" s="15">
        <f t="shared" si="63"/>
        <v>41324.525752314818</v>
      </c>
      <c r="T832" s="15">
        <f t="shared" si="64"/>
        <v>41354.484085648146</v>
      </c>
      <c r="U832">
        <f t="shared" si="62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8326</v>
      </c>
      <c r="R833" t="s">
        <v>8327</v>
      </c>
      <c r="S833" s="15">
        <f t="shared" si="63"/>
        <v>40995.646921296298</v>
      </c>
      <c r="T833" s="15">
        <f t="shared" si="64"/>
        <v>41025.646921296298</v>
      </c>
      <c r="U833">
        <f t="shared" si="62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0" t="s">
        <v>8326</v>
      </c>
      <c r="R834" t="s">
        <v>8327</v>
      </c>
      <c r="S834" s="15">
        <f t="shared" si="63"/>
        <v>40868.675173611111</v>
      </c>
      <c r="T834" s="15">
        <f t="shared" si="64"/>
        <v>40928.342361111114</v>
      </c>
      <c r="U834">
        <f t="shared" ref="U834:U897" si="67">YEAR(S834)</f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8326</v>
      </c>
      <c r="R835" t="s">
        <v>8327</v>
      </c>
      <c r="S835" s="15">
        <f t="shared" ref="S835:S898" si="68">(((J835/60)/60)/24)+DATE(1970,1,)</f>
        <v>41717.878182870372</v>
      </c>
      <c r="T835" s="15">
        <f t="shared" ref="T835:T898" si="69">(((I835/60)/60)/24)+DATE(1970,1,)</f>
        <v>41747.878182870372</v>
      </c>
      <c r="U835">
        <f t="shared" si="67"/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8326</v>
      </c>
      <c r="R836" t="s">
        <v>8327</v>
      </c>
      <c r="S836" s="15">
        <f t="shared" si="68"/>
        <v>41421.822824074072</v>
      </c>
      <c r="T836" s="15">
        <f t="shared" si="69"/>
        <v>41455.165972222225</v>
      </c>
      <c r="U836">
        <f t="shared" si="67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8326</v>
      </c>
      <c r="R837" t="s">
        <v>8327</v>
      </c>
      <c r="S837" s="15">
        <f t="shared" si="68"/>
        <v>41004.45784722222</v>
      </c>
      <c r="T837" s="15">
        <f t="shared" si="69"/>
        <v>41047.125</v>
      </c>
      <c r="U837">
        <f t="shared" si="67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8326</v>
      </c>
      <c r="R838" t="s">
        <v>8327</v>
      </c>
      <c r="S838" s="15">
        <f t="shared" si="68"/>
        <v>41523.056921296295</v>
      </c>
      <c r="T838" s="15">
        <f t="shared" si="69"/>
        <v>41553.056921296295</v>
      </c>
      <c r="U838">
        <f t="shared" si="67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8326</v>
      </c>
      <c r="R839" t="s">
        <v>8327</v>
      </c>
      <c r="S839" s="15">
        <f t="shared" si="68"/>
        <v>41729.998402777775</v>
      </c>
      <c r="T839" s="15">
        <f t="shared" si="69"/>
        <v>41759.998402777775</v>
      </c>
      <c r="U839">
        <f t="shared" si="67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8326</v>
      </c>
      <c r="R840" t="s">
        <v>8327</v>
      </c>
      <c r="S840" s="15">
        <f t="shared" si="68"/>
        <v>40894.897974537038</v>
      </c>
      <c r="T840" s="15">
        <f t="shared" si="69"/>
        <v>40924.897974537038</v>
      </c>
      <c r="U840">
        <f t="shared" si="67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8326</v>
      </c>
      <c r="R841" t="s">
        <v>8327</v>
      </c>
      <c r="S841" s="15">
        <f t="shared" si="68"/>
        <v>41143.763379629629</v>
      </c>
      <c r="T841" s="15">
        <f t="shared" si="69"/>
        <v>41173.763379629629</v>
      </c>
      <c r="U841">
        <f t="shared" si="67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8326</v>
      </c>
      <c r="R842" t="s">
        <v>8328</v>
      </c>
      <c r="S842" s="15">
        <f t="shared" si="68"/>
        <v>42606.226701388892</v>
      </c>
      <c r="T842" s="15">
        <f t="shared" si="69"/>
        <v>42636.226701388892</v>
      </c>
      <c r="U842">
        <f t="shared" si="67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8326</v>
      </c>
      <c r="R843" t="s">
        <v>8328</v>
      </c>
      <c r="S843" s="15">
        <f t="shared" si="68"/>
        <v>41922.838692129626</v>
      </c>
      <c r="T843" s="15">
        <f t="shared" si="69"/>
        <v>41952.88035879629</v>
      </c>
      <c r="U843">
        <f t="shared" si="67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8326</v>
      </c>
      <c r="R844" t="s">
        <v>8328</v>
      </c>
      <c r="S844" s="15">
        <f t="shared" si="68"/>
        <v>41525.592395833337</v>
      </c>
      <c r="T844" s="15">
        <f t="shared" si="69"/>
        <v>41560.165972222225</v>
      </c>
      <c r="U844">
        <f t="shared" si="67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8326</v>
      </c>
      <c r="R845" t="s">
        <v>8328</v>
      </c>
      <c r="S845" s="15">
        <f t="shared" si="68"/>
        <v>42694.257870370369</v>
      </c>
      <c r="T845" s="15">
        <f t="shared" si="69"/>
        <v>42711.333333333328</v>
      </c>
      <c r="U845">
        <f t="shared" si="67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8326</v>
      </c>
      <c r="R846" t="s">
        <v>8328</v>
      </c>
      <c r="S846" s="15">
        <f t="shared" si="68"/>
        <v>41904.684629629628</v>
      </c>
      <c r="T846" s="15">
        <f t="shared" si="69"/>
        <v>41943.207638888889</v>
      </c>
      <c r="U846">
        <f t="shared" si="67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8326</v>
      </c>
      <c r="R847" t="s">
        <v>8328</v>
      </c>
      <c r="S847" s="15">
        <f t="shared" si="68"/>
        <v>42577.205972222218</v>
      </c>
      <c r="T847" s="15">
        <f t="shared" si="69"/>
        <v>42617.165972222225</v>
      </c>
      <c r="U847">
        <f t="shared" si="67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8326</v>
      </c>
      <c r="R848" t="s">
        <v>8328</v>
      </c>
      <c r="S848" s="15">
        <f t="shared" si="68"/>
        <v>41693.391840277778</v>
      </c>
      <c r="T848" s="15">
        <f t="shared" si="69"/>
        <v>41707.583333333336</v>
      </c>
      <c r="U848">
        <f t="shared" si="67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8326</v>
      </c>
      <c r="R849" t="s">
        <v>8328</v>
      </c>
      <c r="S849" s="15">
        <f t="shared" si="68"/>
        <v>42164.79833333334</v>
      </c>
      <c r="T849" s="15">
        <f t="shared" si="69"/>
        <v>42194.79833333334</v>
      </c>
      <c r="U849">
        <f t="shared" si="67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8326</v>
      </c>
      <c r="R850" t="s">
        <v>8328</v>
      </c>
      <c r="S850" s="15">
        <f t="shared" si="68"/>
        <v>42077.792048611111</v>
      </c>
      <c r="T850" s="15">
        <f t="shared" si="69"/>
        <v>42107.792048611111</v>
      </c>
      <c r="U850">
        <f t="shared" si="67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8326</v>
      </c>
      <c r="R851" t="s">
        <v>8328</v>
      </c>
      <c r="S851" s="15">
        <f t="shared" si="68"/>
        <v>42050.148888888885</v>
      </c>
      <c r="T851" s="15">
        <f t="shared" si="69"/>
        <v>42078.107222222221</v>
      </c>
      <c r="U851">
        <f t="shared" si="67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8326</v>
      </c>
      <c r="R852" t="s">
        <v>8328</v>
      </c>
      <c r="S852" s="15">
        <f t="shared" si="68"/>
        <v>42451.827743055561</v>
      </c>
      <c r="T852" s="15">
        <f t="shared" si="69"/>
        <v>42484.207638888889</v>
      </c>
      <c r="U852">
        <f t="shared" si="67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8326</v>
      </c>
      <c r="R853" t="s">
        <v>8328</v>
      </c>
      <c r="S853" s="15">
        <f t="shared" si="68"/>
        <v>42521.880243055552</v>
      </c>
      <c r="T853" s="15">
        <f t="shared" si="69"/>
        <v>42581.822916666672</v>
      </c>
      <c r="U853">
        <f t="shared" si="67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8326</v>
      </c>
      <c r="R854" t="s">
        <v>8328</v>
      </c>
      <c r="S854" s="15">
        <f t="shared" si="68"/>
        <v>42655.805497685185</v>
      </c>
      <c r="T854" s="15">
        <f t="shared" si="69"/>
        <v>42666.875</v>
      </c>
      <c r="U854">
        <f t="shared" si="67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8326</v>
      </c>
      <c r="R855" t="s">
        <v>8328</v>
      </c>
      <c r="S855" s="15">
        <f t="shared" si="68"/>
        <v>42020.832280092596</v>
      </c>
      <c r="T855" s="15">
        <f t="shared" si="69"/>
        <v>42050.832280092596</v>
      </c>
      <c r="U855">
        <f t="shared" si="67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8326</v>
      </c>
      <c r="R856" t="s">
        <v>8328</v>
      </c>
      <c r="S856" s="15">
        <f t="shared" si="68"/>
        <v>42701.212337962963</v>
      </c>
      <c r="T856" s="15">
        <f t="shared" si="69"/>
        <v>42731.212337962963</v>
      </c>
      <c r="U856">
        <f t="shared" si="67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8326</v>
      </c>
      <c r="R857" t="s">
        <v>8328</v>
      </c>
      <c r="S857" s="15">
        <f t="shared" si="68"/>
        <v>42544.125196759262</v>
      </c>
      <c r="T857" s="15">
        <f t="shared" si="69"/>
        <v>42574.125196759262</v>
      </c>
      <c r="U857">
        <f t="shared" si="67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8326</v>
      </c>
      <c r="R858" t="s">
        <v>8328</v>
      </c>
      <c r="S858" s="15">
        <f t="shared" si="68"/>
        <v>42608.311990740738</v>
      </c>
      <c r="T858" s="15">
        <f t="shared" si="69"/>
        <v>42667.791666666672</v>
      </c>
      <c r="U858">
        <f t="shared" si="67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8326</v>
      </c>
      <c r="R859" t="s">
        <v>8328</v>
      </c>
      <c r="S859" s="15">
        <f t="shared" si="68"/>
        <v>42290.581377314811</v>
      </c>
      <c r="T859" s="15">
        <f t="shared" si="69"/>
        <v>42332.623043981483</v>
      </c>
      <c r="U859">
        <f t="shared" si="67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8326</v>
      </c>
      <c r="R860" t="s">
        <v>8328</v>
      </c>
      <c r="S860" s="15">
        <f t="shared" si="68"/>
        <v>42078.745578703703</v>
      </c>
      <c r="T860" s="15">
        <f t="shared" si="69"/>
        <v>42108.957638888889</v>
      </c>
      <c r="U860">
        <f t="shared" si="67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8326</v>
      </c>
      <c r="R861" t="s">
        <v>8328</v>
      </c>
      <c r="S861" s="15">
        <f t="shared" si="68"/>
        <v>42127.820231481484</v>
      </c>
      <c r="T861" s="15">
        <f t="shared" si="69"/>
        <v>42158</v>
      </c>
      <c r="U861">
        <f t="shared" si="67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8326</v>
      </c>
      <c r="R862" t="s">
        <v>8329</v>
      </c>
      <c r="S862" s="15">
        <f t="shared" si="68"/>
        <v>41569.482789351852</v>
      </c>
      <c r="T862" s="15">
        <f t="shared" si="69"/>
        <v>41599.524456018517</v>
      </c>
      <c r="U862">
        <f t="shared" si="67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8326</v>
      </c>
      <c r="R863" t="s">
        <v>8329</v>
      </c>
      <c r="S863" s="15">
        <f t="shared" si="68"/>
        <v>42598.965324074074</v>
      </c>
      <c r="T863" s="15">
        <f t="shared" si="69"/>
        <v>42628.965324074074</v>
      </c>
      <c r="U863">
        <f t="shared" si="67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8326</v>
      </c>
      <c r="R864" t="s">
        <v>8329</v>
      </c>
      <c r="S864" s="15">
        <f t="shared" si="68"/>
        <v>41558.5549537037</v>
      </c>
      <c r="T864" s="15">
        <f t="shared" si="69"/>
        <v>41588.596620370372</v>
      </c>
      <c r="U864">
        <f t="shared" si="67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8326</v>
      </c>
      <c r="R865" t="s">
        <v>8329</v>
      </c>
      <c r="S865" s="15">
        <f t="shared" si="68"/>
        <v>40920.117662037039</v>
      </c>
      <c r="T865" s="15">
        <f t="shared" si="69"/>
        <v>40950.117662037039</v>
      </c>
      <c r="U865">
        <f t="shared" si="67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8326</v>
      </c>
      <c r="R866" t="s">
        <v>8329</v>
      </c>
      <c r="S866" s="15">
        <f t="shared" si="68"/>
        <v>41540.106921296298</v>
      </c>
      <c r="T866" s="15">
        <f t="shared" si="69"/>
        <v>41562.415972222225</v>
      </c>
      <c r="U866">
        <f t="shared" si="67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8326</v>
      </c>
      <c r="R867" t="s">
        <v>8329</v>
      </c>
      <c r="S867" s="15">
        <f t="shared" si="68"/>
        <v>41229.77311342593</v>
      </c>
      <c r="T867" s="15">
        <f t="shared" si="69"/>
        <v>41289.77311342593</v>
      </c>
      <c r="U867">
        <f t="shared" si="67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8326</v>
      </c>
      <c r="R868" t="s">
        <v>8329</v>
      </c>
      <c r="S868" s="15">
        <f t="shared" si="68"/>
        <v>42024.637939814813</v>
      </c>
      <c r="T868" s="15">
        <f t="shared" si="69"/>
        <v>42062.631944444445</v>
      </c>
      <c r="U868">
        <f t="shared" si="67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8326</v>
      </c>
      <c r="R869" t="s">
        <v>8329</v>
      </c>
      <c r="S869" s="15">
        <f t="shared" si="68"/>
        <v>40087.105393518519</v>
      </c>
      <c r="T869" s="15">
        <f t="shared" si="69"/>
        <v>40147.207638888889</v>
      </c>
      <c r="U869">
        <f t="shared" si="67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8326</v>
      </c>
      <c r="R870" t="s">
        <v>8329</v>
      </c>
      <c r="S870" s="15">
        <f t="shared" si="68"/>
        <v>41615.027754629627</v>
      </c>
      <c r="T870" s="15">
        <f t="shared" si="69"/>
        <v>41645.027754629627</v>
      </c>
      <c r="U870">
        <f t="shared" si="67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8326</v>
      </c>
      <c r="R871" t="s">
        <v>8329</v>
      </c>
      <c r="S871" s="15">
        <f t="shared" si="68"/>
        <v>41341.845567129632</v>
      </c>
      <c r="T871" s="15">
        <f t="shared" si="69"/>
        <v>41371.803900462961</v>
      </c>
      <c r="U871">
        <f t="shared" si="67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8326</v>
      </c>
      <c r="R872" t="s">
        <v>8329</v>
      </c>
      <c r="S872" s="15">
        <f t="shared" si="68"/>
        <v>41487.022256944445</v>
      </c>
      <c r="T872" s="15">
        <f t="shared" si="69"/>
        <v>41517.022256944445</v>
      </c>
      <c r="U872">
        <f t="shared" si="67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8326</v>
      </c>
      <c r="R873" t="s">
        <v>8329</v>
      </c>
      <c r="S873" s="15">
        <f t="shared" si="68"/>
        <v>41576.561284722222</v>
      </c>
      <c r="T873" s="15">
        <f t="shared" si="69"/>
        <v>41606.602951388886</v>
      </c>
      <c r="U873">
        <f t="shared" si="67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8326</v>
      </c>
      <c r="R874" t="s">
        <v>8329</v>
      </c>
      <c r="S874" s="15">
        <f t="shared" si="68"/>
        <v>40566.825543981482</v>
      </c>
      <c r="T874" s="15">
        <f t="shared" si="69"/>
        <v>40611.825543981482</v>
      </c>
      <c r="U874">
        <f t="shared" si="67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8326</v>
      </c>
      <c r="R875" t="s">
        <v>8329</v>
      </c>
      <c r="S875" s="15">
        <f t="shared" si="68"/>
        <v>41183.167129629634</v>
      </c>
      <c r="T875" s="15">
        <f t="shared" si="69"/>
        <v>41223.208796296298</v>
      </c>
      <c r="U875">
        <f t="shared" si="67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8326</v>
      </c>
      <c r="R876" t="s">
        <v>8329</v>
      </c>
      <c r="S876" s="15">
        <f t="shared" si="68"/>
        <v>41367.583726851852</v>
      </c>
      <c r="T876" s="15">
        <f t="shared" si="69"/>
        <v>41397.583726851852</v>
      </c>
      <c r="U876">
        <f t="shared" si="67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8326</v>
      </c>
      <c r="R877" t="s">
        <v>8329</v>
      </c>
      <c r="S877" s="15">
        <f t="shared" si="68"/>
        <v>42247.723738425921</v>
      </c>
      <c r="T877" s="15">
        <f t="shared" si="69"/>
        <v>42267.723738425921</v>
      </c>
      <c r="U877">
        <f t="shared" si="67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8326</v>
      </c>
      <c r="R878" t="s">
        <v>8329</v>
      </c>
      <c r="S878" s="15">
        <f t="shared" si="68"/>
        <v>41275.496840277774</v>
      </c>
      <c r="T878" s="15">
        <f t="shared" si="69"/>
        <v>41308.496840277774</v>
      </c>
      <c r="U878">
        <f t="shared" si="67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8326</v>
      </c>
      <c r="R879" t="s">
        <v>8329</v>
      </c>
      <c r="S879" s="15">
        <f t="shared" si="68"/>
        <v>41596.788888888892</v>
      </c>
      <c r="T879" s="15">
        <f t="shared" si="69"/>
        <v>41626.788888888892</v>
      </c>
      <c r="U879">
        <f t="shared" si="67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8326</v>
      </c>
      <c r="R880" t="s">
        <v>8329</v>
      </c>
      <c r="S880" s="15">
        <f t="shared" si="68"/>
        <v>40504.232916666668</v>
      </c>
      <c r="T880" s="15">
        <f t="shared" si="69"/>
        <v>40534.232916666668</v>
      </c>
      <c r="U880">
        <f t="shared" si="67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8326</v>
      </c>
      <c r="R881" t="s">
        <v>8329</v>
      </c>
      <c r="S881" s="15">
        <f t="shared" si="68"/>
        <v>41036.829918981479</v>
      </c>
      <c r="T881" s="15">
        <f t="shared" si="69"/>
        <v>41057.829918981479</v>
      </c>
      <c r="U881">
        <f t="shared" si="67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8326</v>
      </c>
      <c r="R882" t="s">
        <v>8330</v>
      </c>
      <c r="S882" s="15">
        <f t="shared" si="68"/>
        <v>41178.32104166667</v>
      </c>
      <c r="T882" s="15">
        <f t="shared" si="69"/>
        <v>41211.32104166667</v>
      </c>
      <c r="U882">
        <f t="shared" si="67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8326</v>
      </c>
      <c r="R883" t="s">
        <v>8330</v>
      </c>
      <c r="S883" s="15">
        <f t="shared" si="68"/>
        <v>40876.25099537037</v>
      </c>
      <c r="T883" s="15">
        <f t="shared" si="69"/>
        <v>40921.25099537037</v>
      </c>
      <c r="U883">
        <f t="shared" si="67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8326</v>
      </c>
      <c r="R884" t="s">
        <v>8330</v>
      </c>
      <c r="S884" s="15">
        <f t="shared" si="68"/>
        <v>40758.860532407409</v>
      </c>
      <c r="T884" s="15">
        <f t="shared" si="69"/>
        <v>40791.860532407409</v>
      </c>
      <c r="U884">
        <f t="shared" si="67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8326</v>
      </c>
      <c r="R885" t="s">
        <v>8330</v>
      </c>
      <c r="S885" s="15">
        <f t="shared" si="68"/>
        <v>42370.935590277775</v>
      </c>
      <c r="T885" s="15">
        <f t="shared" si="69"/>
        <v>42430.935590277775</v>
      </c>
      <c r="U885">
        <f t="shared" si="67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8326</v>
      </c>
      <c r="R886" t="s">
        <v>8330</v>
      </c>
      <c r="S886" s="15">
        <f t="shared" si="68"/>
        <v>40980.802615740737</v>
      </c>
      <c r="T886" s="15">
        <f t="shared" si="69"/>
        <v>41040.104861111111</v>
      </c>
      <c r="U886">
        <f t="shared" si="67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8326</v>
      </c>
      <c r="R887" t="s">
        <v>8330</v>
      </c>
      <c r="S887" s="15">
        <f t="shared" si="68"/>
        <v>42712.941099537042</v>
      </c>
      <c r="T887" s="15">
        <f t="shared" si="69"/>
        <v>42733.941099537042</v>
      </c>
      <c r="U887">
        <f t="shared" si="67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8326</v>
      </c>
      <c r="R888" t="s">
        <v>8330</v>
      </c>
      <c r="S888" s="15">
        <f t="shared" si="68"/>
        <v>42602.870520833334</v>
      </c>
      <c r="T888" s="15">
        <f t="shared" si="69"/>
        <v>42627.870520833334</v>
      </c>
      <c r="U888">
        <f t="shared" si="67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8326</v>
      </c>
      <c r="R889" t="s">
        <v>8330</v>
      </c>
      <c r="S889" s="15">
        <f t="shared" si="68"/>
        <v>41025.958969907406</v>
      </c>
      <c r="T889" s="15">
        <f t="shared" si="69"/>
        <v>41055.958969907406</v>
      </c>
      <c r="U889">
        <f t="shared" si="67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8326</v>
      </c>
      <c r="R890" t="s">
        <v>8330</v>
      </c>
      <c r="S890" s="15">
        <f t="shared" si="68"/>
        <v>40750.753298611111</v>
      </c>
      <c r="T890" s="15">
        <f t="shared" si="69"/>
        <v>40786.25</v>
      </c>
      <c r="U890">
        <f t="shared" si="67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8326</v>
      </c>
      <c r="R891" t="s">
        <v>8330</v>
      </c>
      <c r="S891" s="15">
        <f t="shared" si="68"/>
        <v>41886.784062500003</v>
      </c>
      <c r="T891" s="15">
        <f t="shared" si="69"/>
        <v>41916.784062500003</v>
      </c>
      <c r="U891">
        <f t="shared" si="67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8326</v>
      </c>
      <c r="R892" t="s">
        <v>8330</v>
      </c>
      <c r="S892" s="15">
        <f t="shared" si="68"/>
        <v>41568.698831018519</v>
      </c>
      <c r="T892" s="15">
        <f t="shared" si="69"/>
        <v>41598.740497685183</v>
      </c>
      <c r="U892">
        <f t="shared" si="67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8326</v>
      </c>
      <c r="R893" t="s">
        <v>8330</v>
      </c>
      <c r="S893" s="15">
        <f t="shared" si="68"/>
        <v>41841.031597222223</v>
      </c>
      <c r="T893" s="15">
        <f t="shared" si="69"/>
        <v>41871.031597222223</v>
      </c>
      <c r="U893">
        <f t="shared" si="67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8326</v>
      </c>
      <c r="R894" t="s">
        <v>8330</v>
      </c>
      <c r="S894" s="15">
        <f t="shared" si="68"/>
        <v>40303.20003472222</v>
      </c>
      <c r="T894" s="15">
        <f t="shared" si="69"/>
        <v>40390.166666666664</v>
      </c>
      <c r="U894">
        <f t="shared" si="67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8326</v>
      </c>
      <c r="R895" t="s">
        <v>8330</v>
      </c>
      <c r="S895" s="15">
        <f t="shared" si="68"/>
        <v>42064.897719907407</v>
      </c>
      <c r="T895" s="15">
        <f t="shared" si="69"/>
        <v>42094.856053240743</v>
      </c>
      <c r="U895">
        <f t="shared" si="67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8326</v>
      </c>
      <c r="R896" t="s">
        <v>8330</v>
      </c>
      <c r="S896" s="15">
        <f t="shared" si="68"/>
        <v>42495.981597222228</v>
      </c>
      <c r="T896" s="15">
        <f t="shared" si="69"/>
        <v>42525.981597222228</v>
      </c>
      <c r="U896">
        <f t="shared" si="67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8326</v>
      </c>
      <c r="R897" t="s">
        <v>8330</v>
      </c>
      <c r="S897" s="15">
        <f t="shared" si="68"/>
        <v>40430.127650462964</v>
      </c>
      <c r="T897" s="15">
        <f t="shared" si="69"/>
        <v>40475.127650462964</v>
      </c>
      <c r="U897">
        <f t="shared" si="67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0" t="s">
        <v>8326</v>
      </c>
      <c r="R898" t="s">
        <v>8330</v>
      </c>
      <c r="S898" s="15">
        <f t="shared" si="68"/>
        <v>42217.872986111113</v>
      </c>
      <c r="T898" s="15">
        <f t="shared" si="69"/>
        <v>42243.166666666672</v>
      </c>
      <c r="U898">
        <f t="shared" ref="U898:U961" si="72">YEAR(S898)</f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8326</v>
      </c>
      <c r="R899" t="s">
        <v>8330</v>
      </c>
      <c r="S899" s="15">
        <f t="shared" ref="S899:S962" si="73">(((J899/60)/60)/24)+DATE(1970,1,)</f>
        <v>41210.688750000001</v>
      </c>
      <c r="T899" s="15">
        <f t="shared" ref="T899:T962" si="74">(((I899/60)/60)/24)+DATE(1970,1,)</f>
        <v>41240.730416666665</v>
      </c>
      <c r="U899">
        <f t="shared" si="72"/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8326</v>
      </c>
      <c r="R900" t="s">
        <v>8330</v>
      </c>
      <c r="S900" s="15">
        <f t="shared" si="73"/>
        <v>40877.758217592593</v>
      </c>
      <c r="T900" s="15">
        <f t="shared" si="74"/>
        <v>40922.758217592593</v>
      </c>
      <c r="U900">
        <f t="shared" si="72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8326</v>
      </c>
      <c r="R901" t="s">
        <v>8330</v>
      </c>
      <c r="S901" s="15">
        <f t="shared" si="73"/>
        <v>40645.099097222221</v>
      </c>
      <c r="T901" s="15">
        <f t="shared" si="74"/>
        <v>40690.099097222221</v>
      </c>
      <c r="U901">
        <f t="shared" si="72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8326</v>
      </c>
      <c r="R902" t="s">
        <v>8329</v>
      </c>
      <c r="S902" s="15">
        <f t="shared" si="73"/>
        <v>42428.84956018519</v>
      </c>
      <c r="T902" s="15">
        <f t="shared" si="74"/>
        <v>42458.807893518519</v>
      </c>
      <c r="U902">
        <f t="shared" si="72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8326</v>
      </c>
      <c r="R903" t="s">
        <v>8329</v>
      </c>
      <c r="S903" s="15">
        <f t="shared" si="73"/>
        <v>40290.81150462963</v>
      </c>
      <c r="T903" s="15">
        <f t="shared" si="74"/>
        <v>40336.799305555556</v>
      </c>
      <c r="U903">
        <f t="shared" si="72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8326</v>
      </c>
      <c r="R904" t="s">
        <v>8329</v>
      </c>
      <c r="S904" s="15">
        <f t="shared" si="73"/>
        <v>41828.965532407405</v>
      </c>
      <c r="T904" s="15">
        <f t="shared" si="74"/>
        <v>41880.645833333336</v>
      </c>
      <c r="U904">
        <f t="shared" si="72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8326</v>
      </c>
      <c r="R905" t="s">
        <v>8329</v>
      </c>
      <c r="S905" s="15">
        <f t="shared" si="73"/>
        <v>41148.796064814815</v>
      </c>
      <c r="T905" s="15">
        <f t="shared" si="74"/>
        <v>41174.100694444445</v>
      </c>
      <c r="U905">
        <f t="shared" si="72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8326</v>
      </c>
      <c r="R906" t="s">
        <v>8329</v>
      </c>
      <c r="S906" s="15">
        <f t="shared" si="73"/>
        <v>42341.080289351856</v>
      </c>
      <c r="T906" s="15">
        <f t="shared" si="74"/>
        <v>42371.080289351856</v>
      </c>
      <c r="U906">
        <f t="shared" si="72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8326</v>
      </c>
      <c r="R907" t="s">
        <v>8329</v>
      </c>
      <c r="S907" s="15">
        <f t="shared" si="73"/>
        <v>40506.239884259259</v>
      </c>
      <c r="T907" s="15">
        <f t="shared" si="74"/>
        <v>40566.239884259259</v>
      </c>
      <c r="U907">
        <f t="shared" si="72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8326</v>
      </c>
      <c r="R908" t="s">
        <v>8329</v>
      </c>
      <c r="S908" s="15">
        <f t="shared" si="73"/>
        <v>41680.189699074072</v>
      </c>
      <c r="T908" s="15">
        <f t="shared" si="74"/>
        <v>41710.148032407407</v>
      </c>
      <c r="U908">
        <f t="shared" si="72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8326</v>
      </c>
      <c r="R909" t="s">
        <v>8329</v>
      </c>
      <c r="S909" s="15">
        <f t="shared" si="73"/>
        <v>40766.192395833335</v>
      </c>
      <c r="T909" s="15">
        <f t="shared" si="74"/>
        <v>40796.192395833335</v>
      </c>
      <c r="U909">
        <f t="shared" si="72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8326</v>
      </c>
      <c r="R910" t="s">
        <v>8329</v>
      </c>
      <c r="S910" s="15">
        <f t="shared" si="73"/>
        <v>40339.801562499997</v>
      </c>
      <c r="T910" s="15">
        <f t="shared" si="74"/>
        <v>40385.207638888889</v>
      </c>
      <c r="U910">
        <f t="shared" si="72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8326</v>
      </c>
      <c r="R911" t="s">
        <v>8329</v>
      </c>
      <c r="S911" s="15">
        <f t="shared" si="73"/>
        <v>41080.69027777778</v>
      </c>
      <c r="T911" s="15">
        <f t="shared" si="74"/>
        <v>41112.166666666664</v>
      </c>
      <c r="U911">
        <f t="shared" si="72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8326</v>
      </c>
      <c r="R912" t="s">
        <v>8329</v>
      </c>
      <c r="S912" s="15">
        <f t="shared" si="73"/>
        <v>42736.545358796298</v>
      </c>
      <c r="T912" s="15">
        <f t="shared" si="74"/>
        <v>42796.545358796298</v>
      </c>
      <c r="U912">
        <f t="shared" si="72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8326</v>
      </c>
      <c r="R913" t="s">
        <v>8329</v>
      </c>
      <c r="S913" s="15">
        <f t="shared" si="73"/>
        <v>41641.005150462966</v>
      </c>
      <c r="T913" s="15">
        <f t="shared" si="74"/>
        <v>41662.005150462966</v>
      </c>
      <c r="U913">
        <f t="shared" si="72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8326</v>
      </c>
      <c r="R914" t="s">
        <v>8329</v>
      </c>
      <c r="S914" s="15">
        <f t="shared" si="73"/>
        <v>41193.109340277777</v>
      </c>
      <c r="T914" s="15">
        <f t="shared" si="74"/>
        <v>41253.151006944441</v>
      </c>
      <c r="U914">
        <f t="shared" si="72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8326</v>
      </c>
      <c r="R915" t="s">
        <v>8329</v>
      </c>
      <c r="S915" s="15">
        <f t="shared" si="73"/>
        <v>41003.139108796298</v>
      </c>
      <c r="T915" s="15">
        <f t="shared" si="74"/>
        <v>41033.139108796298</v>
      </c>
      <c r="U915">
        <f t="shared" si="72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8326</v>
      </c>
      <c r="R916" t="s">
        <v>8329</v>
      </c>
      <c r="S916" s="15">
        <f t="shared" si="73"/>
        <v>41115.763275462967</v>
      </c>
      <c r="T916" s="15">
        <f t="shared" si="74"/>
        <v>41145.763275462967</v>
      </c>
      <c r="U916">
        <f t="shared" si="72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8326</v>
      </c>
      <c r="R917" t="s">
        <v>8329</v>
      </c>
      <c r="S917" s="15">
        <f t="shared" si="73"/>
        <v>40936.679560185185</v>
      </c>
      <c r="T917" s="15">
        <f t="shared" si="74"/>
        <v>40968.207638888889</v>
      </c>
      <c r="U917">
        <f t="shared" si="72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8326</v>
      </c>
      <c r="R918" t="s">
        <v>8329</v>
      </c>
      <c r="S918" s="15">
        <f t="shared" si="73"/>
        <v>40433.853402777779</v>
      </c>
      <c r="T918" s="15">
        <f t="shared" si="74"/>
        <v>40472.208333333336</v>
      </c>
      <c r="U918">
        <f t="shared" si="72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8326</v>
      </c>
      <c r="R919" t="s">
        <v>8329</v>
      </c>
      <c r="S919" s="15">
        <f t="shared" si="73"/>
        <v>41801.94363425926</v>
      </c>
      <c r="T919" s="15">
        <f t="shared" si="74"/>
        <v>41833.104166666664</v>
      </c>
      <c r="U919">
        <f t="shared" si="72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8326</v>
      </c>
      <c r="R920" t="s">
        <v>8329</v>
      </c>
      <c r="S920" s="15">
        <f t="shared" si="73"/>
        <v>41943.916215277779</v>
      </c>
      <c r="T920" s="15">
        <f t="shared" si="74"/>
        <v>41973.957881944443</v>
      </c>
      <c r="U920">
        <f t="shared" si="72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8326</v>
      </c>
      <c r="R921" t="s">
        <v>8329</v>
      </c>
      <c r="S921" s="15">
        <f t="shared" si="73"/>
        <v>41226.641724537039</v>
      </c>
      <c r="T921" s="15">
        <f t="shared" si="74"/>
        <v>41261.641724537039</v>
      </c>
      <c r="U921">
        <f t="shared" si="72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8326</v>
      </c>
      <c r="R922" t="s">
        <v>8329</v>
      </c>
      <c r="S922" s="15">
        <f t="shared" si="73"/>
        <v>41561.67155092593</v>
      </c>
      <c r="T922" s="15">
        <f t="shared" si="74"/>
        <v>41591.713217592594</v>
      </c>
      <c r="U922">
        <f t="shared" si="72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8326</v>
      </c>
      <c r="R923" t="s">
        <v>8329</v>
      </c>
      <c r="S923" s="15">
        <f t="shared" si="73"/>
        <v>40846.171018518515</v>
      </c>
      <c r="T923" s="15">
        <f t="shared" si="74"/>
        <v>40888.212685185186</v>
      </c>
      <c r="U923">
        <f t="shared" si="72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8326</v>
      </c>
      <c r="R924" t="s">
        <v>8329</v>
      </c>
      <c r="S924" s="15">
        <f t="shared" si="73"/>
        <v>41877.530011574076</v>
      </c>
      <c r="T924" s="15">
        <f t="shared" si="74"/>
        <v>41912.530011574076</v>
      </c>
      <c r="U924">
        <f t="shared" si="72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8326</v>
      </c>
      <c r="R925" t="s">
        <v>8329</v>
      </c>
      <c r="S925" s="15">
        <f t="shared" si="73"/>
        <v>41933.959756944445</v>
      </c>
      <c r="T925" s="15">
        <f t="shared" si="74"/>
        <v>41964.001423611116</v>
      </c>
      <c r="U925">
        <f t="shared" si="72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8326</v>
      </c>
      <c r="R926" t="s">
        <v>8329</v>
      </c>
      <c r="S926" s="15">
        <f t="shared" si="73"/>
        <v>41287.942928240744</v>
      </c>
      <c r="T926" s="15">
        <f t="shared" si="74"/>
        <v>41317.942928240744</v>
      </c>
      <c r="U926">
        <f t="shared" si="72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8326</v>
      </c>
      <c r="R927" t="s">
        <v>8329</v>
      </c>
      <c r="S927" s="15">
        <f t="shared" si="73"/>
        <v>41574.880914351852</v>
      </c>
      <c r="T927" s="15">
        <f t="shared" si="74"/>
        <v>41604.922581018516</v>
      </c>
      <c r="U927">
        <f t="shared" si="72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8326</v>
      </c>
      <c r="R928" t="s">
        <v>8329</v>
      </c>
      <c r="S928" s="15">
        <f t="shared" si="73"/>
        <v>40337.02002314815</v>
      </c>
      <c r="T928" s="15">
        <f t="shared" si="74"/>
        <v>40366.944444444445</v>
      </c>
      <c r="U928">
        <f t="shared" si="72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8326</v>
      </c>
      <c r="R929" t="s">
        <v>8329</v>
      </c>
      <c r="S929" s="15">
        <f t="shared" si="73"/>
        <v>41012.822858796295</v>
      </c>
      <c r="T929" s="15">
        <f t="shared" si="74"/>
        <v>41042.822858796295</v>
      </c>
      <c r="U929">
        <f t="shared" si="72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8326</v>
      </c>
      <c r="R930" t="s">
        <v>8329</v>
      </c>
      <c r="S930" s="15">
        <f t="shared" si="73"/>
        <v>41179.86241898148</v>
      </c>
      <c r="T930" s="15">
        <f t="shared" si="74"/>
        <v>41230</v>
      </c>
      <c r="U930">
        <f t="shared" si="72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8326</v>
      </c>
      <c r="R931" t="s">
        <v>8329</v>
      </c>
      <c r="S931" s="15">
        <f t="shared" si="73"/>
        <v>40977.238067129627</v>
      </c>
      <c r="T931" s="15">
        <f t="shared" si="74"/>
        <v>41007.196400462963</v>
      </c>
      <c r="U931">
        <f t="shared" si="72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8326</v>
      </c>
      <c r="R932" t="s">
        <v>8329</v>
      </c>
      <c r="S932" s="15">
        <f t="shared" si="73"/>
        <v>40311.915578703702</v>
      </c>
      <c r="T932" s="15">
        <f t="shared" si="74"/>
        <v>40353.897222222222</v>
      </c>
      <c r="U932">
        <f t="shared" si="72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8326</v>
      </c>
      <c r="R933" t="s">
        <v>8329</v>
      </c>
      <c r="S933" s="15">
        <f t="shared" si="73"/>
        <v>41679.359976851854</v>
      </c>
      <c r="T933" s="15">
        <f t="shared" si="74"/>
        <v>41713.916666666664</v>
      </c>
      <c r="U933">
        <f t="shared" si="72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8326</v>
      </c>
      <c r="R934" t="s">
        <v>8329</v>
      </c>
      <c r="S934" s="15">
        <f t="shared" si="73"/>
        <v>41309.969270833331</v>
      </c>
      <c r="T934" s="15">
        <f t="shared" si="74"/>
        <v>41354.927604166667</v>
      </c>
      <c r="U934">
        <f t="shared" si="72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8326</v>
      </c>
      <c r="R935" t="s">
        <v>8329</v>
      </c>
      <c r="S935" s="15">
        <f t="shared" si="73"/>
        <v>41710.169085648151</v>
      </c>
      <c r="T935" s="15">
        <f t="shared" si="74"/>
        <v>41770.169085648151</v>
      </c>
      <c r="U935">
        <f t="shared" si="72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8326</v>
      </c>
      <c r="R936" t="s">
        <v>8329</v>
      </c>
      <c r="S936" s="15">
        <f t="shared" si="73"/>
        <v>41732.737083333333</v>
      </c>
      <c r="T936" s="15">
        <f t="shared" si="74"/>
        <v>41762.25</v>
      </c>
      <c r="U936">
        <f t="shared" si="72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8326</v>
      </c>
      <c r="R937" t="s">
        <v>8329</v>
      </c>
      <c r="S937" s="15">
        <f t="shared" si="73"/>
        <v>42367.333668981482</v>
      </c>
      <c r="T937" s="15">
        <f t="shared" si="74"/>
        <v>42397.333668981482</v>
      </c>
      <c r="U937">
        <f t="shared" si="72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8326</v>
      </c>
      <c r="R938" t="s">
        <v>8329</v>
      </c>
      <c r="S938" s="15">
        <f t="shared" si="73"/>
        <v>40882.024178240739</v>
      </c>
      <c r="T938" s="15">
        <f t="shared" si="74"/>
        <v>40925.833333333336</v>
      </c>
      <c r="U938">
        <f t="shared" si="72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8326</v>
      </c>
      <c r="R939" t="s">
        <v>8329</v>
      </c>
      <c r="S939" s="15">
        <f t="shared" si="73"/>
        <v>41550.798113425924</v>
      </c>
      <c r="T939" s="15">
        <f t="shared" si="74"/>
        <v>41580.839780092596</v>
      </c>
      <c r="U939">
        <f t="shared" si="72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8326</v>
      </c>
      <c r="R940" t="s">
        <v>8329</v>
      </c>
      <c r="S940" s="15">
        <f t="shared" si="73"/>
        <v>41123.479722222226</v>
      </c>
      <c r="T940" s="15">
        <f t="shared" si="74"/>
        <v>41153.479722222226</v>
      </c>
      <c r="U940">
        <f t="shared" si="72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8326</v>
      </c>
      <c r="R941" t="s">
        <v>8329</v>
      </c>
      <c r="S941" s="15">
        <f t="shared" si="73"/>
        <v>41415.763171296298</v>
      </c>
      <c r="T941" s="15">
        <f t="shared" si="74"/>
        <v>41454.831944444442</v>
      </c>
      <c r="U941">
        <f t="shared" si="72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8320</v>
      </c>
      <c r="R942" t="s">
        <v>8322</v>
      </c>
      <c r="S942" s="15">
        <f t="shared" si="73"/>
        <v>42181.008402777778</v>
      </c>
      <c r="T942" s="15">
        <f t="shared" si="74"/>
        <v>42226.008402777778</v>
      </c>
      <c r="U942">
        <f t="shared" si="72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8320</v>
      </c>
      <c r="R943" t="s">
        <v>8322</v>
      </c>
      <c r="S943" s="15">
        <f t="shared" si="73"/>
        <v>42745.096585648149</v>
      </c>
      <c r="T943" s="15">
        <f t="shared" si="74"/>
        <v>42775.096585648149</v>
      </c>
      <c r="U943">
        <f t="shared" si="72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8320</v>
      </c>
      <c r="R944" t="s">
        <v>8322</v>
      </c>
      <c r="S944" s="15">
        <f t="shared" si="73"/>
        <v>42381.843287037031</v>
      </c>
      <c r="T944" s="15">
        <f t="shared" si="74"/>
        <v>42417.843287037031</v>
      </c>
      <c r="U944">
        <f t="shared" si="72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8320</v>
      </c>
      <c r="R945" t="s">
        <v>8322</v>
      </c>
      <c r="S945" s="15">
        <f t="shared" si="73"/>
        <v>42672.66788194445</v>
      </c>
      <c r="T945" s="15">
        <f t="shared" si="74"/>
        <v>42702.709548611107</v>
      </c>
      <c r="U945">
        <f t="shared" si="72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8320</v>
      </c>
      <c r="R946" t="s">
        <v>8322</v>
      </c>
      <c r="S946" s="15">
        <f t="shared" si="73"/>
        <v>42443.583912037036</v>
      </c>
      <c r="T946" s="15">
        <f t="shared" si="74"/>
        <v>42477.583333333328</v>
      </c>
      <c r="U946">
        <f t="shared" si="72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8320</v>
      </c>
      <c r="R947" t="s">
        <v>8322</v>
      </c>
      <c r="S947" s="15">
        <f t="shared" si="73"/>
        <v>42731.872986111113</v>
      </c>
      <c r="T947" s="15">
        <f t="shared" si="74"/>
        <v>42783.999305555553</v>
      </c>
      <c r="U947">
        <f t="shared" si="72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8320</v>
      </c>
      <c r="R948" t="s">
        <v>8322</v>
      </c>
      <c r="S948" s="15">
        <f t="shared" si="73"/>
        <v>42591.750555555554</v>
      </c>
      <c r="T948" s="15">
        <f t="shared" si="74"/>
        <v>42621.750555555554</v>
      </c>
      <c r="U948">
        <f t="shared" si="72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8320</v>
      </c>
      <c r="R949" t="s">
        <v>8322</v>
      </c>
      <c r="S949" s="15">
        <f t="shared" si="73"/>
        <v>42490.781319444446</v>
      </c>
      <c r="T949" s="15">
        <f t="shared" si="74"/>
        <v>42550.781319444446</v>
      </c>
      <c r="U949">
        <f t="shared" si="72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8320</v>
      </c>
      <c r="R950" t="s">
        <v>8322</v>
      </c>
      <c r="S950" s="15">
        <f t="shared" si="73"/>
        <v>42410.828287037039</v>
      </c>
      <c r="T950" s="15">
        <f t="shared" si="74"/>
        <v>42440.828287037039</v>
      </c>
      <c r="U950">
        <f t="shared" si="72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8320</v>
      </c>
      <c r="R951" t="s">
        <v>8322</v>
      </c>
      <c r="S951" s="15">
        <f t="shared" si="73"/>
        <v>42360.043703703705</v>
      </c>
      <c r="T951" s="15">
        <f t="shared" si="74"/>
        <v>42420.043703703705</v>
      </c>
      <c r="U951">
        <f t="shared" si="72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8320</v>
      </c>
      <c r="R952" t="s">
        <v>8322</v>
      </c>
      <c r="S952" s="15">
        <f t="shared" si="73"/>
        <v>42355.750706018516</v>
      </c>
      <c r="T952" s="15">
        <f t="shared" si="74"/>
        <v>42385.750706018516</v>
      </c>
      <c r="U952">
        <f t="shared" si="72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8320</v>
      </c>
      <c r="R953" t="s">
        <v>8322</v>
      </c>
      <c r="S953" s="15">
        <f t="shared" si="73"/>
        <v>42479.653611111105</v>
      </c>
      <c r="T953" s="15">
        <f t="shared" si="74"/>
        <v>42524.653611111105</v>
      </c>
      <c r="U953">
        <f t="shared" si="72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8320</v>
      </c>
      <c r="R954" t="s">
        <v>8322</v>
      </c>
      <c r="S954" s="15">
        <f t="shared" si="73"/>
        <v>42661.613564814819</v>
      </c>
      <c r="T954" s="15">
        <f t="shared" si="74"/>
        <v>42691.655231481483</v>
      </c>
      <c r="U954">
        <f t="shared" si="72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8320</v>
      </c>
      <c r="R955" t="s">
        <v>8322</v>
      </c>
      <c r="S955" s="15">
        <f t="shared" si="73"/>
        <v>41998.164340277777</v>
      </c>
      <c r="T955" s="15">
        <f t="shared" si="74"/>
        <v>42028.164340277777</v>
      </c>
      <c r="U955">
        <f t="shared" si="72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8320</v>
      </c>
      <c r="R956" t="s">
        <v>8322</v>
      </c>
      <c r="S956" s="15">
        <f t="shared" si="73"/>
        <v>42193.833784722221</v>
      </c>
      <c r="T956" s="15">
        <f t="shared" si="74"/>
        <v>42235.833784722221</v>
      </c>
      <c r="U956">
        <f t="shared" si="72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8320</v>
      </c>
      <c r="R957" t="s">
        <v>8322</v>
      </c>
      <c r="S957" s="15">
        <f t="shared" si="73"/>
        <v>42585.295138888891</v>
      </c>
      <c r="T957" s="15">
        <f t="shared" si="74"/>
        <v>42625.295138888891</v>
      </c>
      <c r="U957">
        <f t="shared" si="72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8320</v>
      </c>
      <c r="R958" t="s">
        <v>8322</v>
      </c>
      <c r="S958" s="15">
        <f t="shared" si="73"/>
        <v>42059.913877314815</v>
      </c>
      <c r="T958" s="15">
        <f t="shared" si="74"/>
        <v>42119.872210648144</v>
      </c>
      <c r="U958">
        <f t="shared" si="72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8320</v>
      </c>
      <c r="R959" t="s">
        <v>8322</v>
      </c>
      <c r="S959" s="15">
        <f t="shared" si="73"/>
        <v>42659.552465277782</v>
      </c>
      <c r="T959" s="15">
        <f t="shared" si="74"/>
        <v>42690.594131944439</v>
      </c>
      <c r="U959">
        <f t="shared" si="72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8320</v>
      </c>
      <c r="R960" t="s">
        <v>8322</v>
      </c>
      <c r="S960" s="15">
        <f t="shared" si="73"/>
        <v>42081.802812499998</v>
      </c>
      <c r="T960" s="15">
        <f t="shared" si="74"/>
        <v>42103.207638888889</v>
      </c>
      <c r="U960">
        <f t="shared" si="72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8320</v>
      </c>
      <c r="R961" t="s">
        <v>8322</v>
      </c>
      <c r="S961" s="15">
        <f t="shared" si="73"/>
        <v>41992.174363425926</v>
      </c>
      <c r="T961" s="15">
        <f t="shared" si="74"/>
        <v>42022.174363425926</v>
      </c>
      <c r="U961">
        <f t="shared" si="72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0" t="s">
        <v>8320</v>
      </c>
      <c r="R962" t="s">
        <v>8322</v>
      </c>
      <c r="S962" s="15">
        <f t="shared" si="73"/>
        <v>42765.626793981486</v>
      </c>
      <c r="T962" s="15">
        <f t="shared" si="74"/>
        <v>42807.585127314815</v>
      </c>
      <c r="U962">
        <f t="shared" ref="U962:U1025" si="77">YEAR(S962)</f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8320</v>
      </c>
      <c r="R963" t="s">
        <v>8322</v>
      </c>
      <c r="S963" s="15">
        <f t="shared" ref="S963:S1026" si="78">(((J963/60)/60)/24)+DATE(1970,1,)</f>
        <v>42739.693692129629</v>
      </c>
      <c r="T963" s="15">
        <f t="shared" ref="T963:T1026" si="79">(((I963/60)/60)/24)+DATE(1970,1,)</f>
        <v>42785.791666666672</v>
      </c>
      <c r="U963">
        <f t="shared" si="77"/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8320</v>
      </c>
      <c r="R964" t="s">
        <v>8322</v>
      </c>
      <c r="S964" s="15">
        <f t="shared" si="78"/>
        <v>42372.712418981479</v>
      </c>
      <c r="T964" s="15">
        <f t="shared" si="79"/>
        <v>42410.712418981479</v>
      </c>
      <c r="U964">
        <f t="shared" si="77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8320</v>
      </c>
      <c r="R965" t="s">
        <v>8322</v>
      </c>
      <c r="S965" s="15">
        <f t="shared" si="78"/>
        <v>42624.635636574079</v>
      </c>
      <c r="T965" s="15">
        <f t="shared" si="79"/>
        <v>42659.635636574079</v>
      </c>
      <c r="U965">
        <f t="shared" si="77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8320</v>
      </c>
      <c r="R966" t="s">
        <v>8322</v>
      </c>
      <c r="S966" s="15">
        <f t="shared" si="78"/>
        <v>42207.628692129627</v>
      </c>
      <c r="T966" s="15">
        <f t="shared" si="79"/>
        <v>42247.628692129627</v>
      </c>
      <c r="U966">
        <f t="shared" si="77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8320</v>
      </c>
      <c r="R967" t="s">
        <v>8322</v>
      </c>
      <c r="S967" s="15">
        <f t="shared" si="78"/>
        <v>42636.016736111109</v>
      </c>
      <c r="T967" s="15">
        <f t="shared" si="79"/>
        <v>42668.165972222225</v>
      </c>
      <c r="U967">
        <f t="shared" si="77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8320</v>
      </c>
      <c r="R968" t="s">
        <v>8322</v>
      </c>
      <c r="S968" s="15">
        <f t="shared" si="78"/>
        <v>42618.635787037041</v>
      </c>
      <c r="T968" s="15">
        <f t="shared" si="79"/>
        <v>42648.635787037041</v>
      </c>
      <c r="U968">
        <f t="shared" si="77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8320</v>
      </c>
      <c r="R969" t="s">
        <v>8322</v>
      </c>
      <c r="S969" s="15">
        <f t="shared" si="78"/>
        <v>42421.254328703704</v>
      </c>
      <c r="T969" s="15">
        <f t="shared" si="79"/>
        <v>42481.21266203704</v>
      </c>
      <c r="U969">
        <f t="shared" si="77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8320</v>
      </c>
      <c r="R970" t="s">
        <v>8322</v>
      </c>
      <c r="S970" s="15">
        <f t="shared" si="78"/>
        <v>41835.847615740742</v>
      </c>
      <c r="T970" s="15">
        <f t="shared" si="79"/>
        <v>41865.847615740742</v>
      </c>
      <c r="U970">
        <f t="shared" si="77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8320</v>
      </c>
      <c r="R971" t="s">
        <v>8322</v>
      </c>
      <c r="S971" s="15">
        <f t="shared" si="78"/>
        <v>42741.30332175926</v>
      </c>
      <c r="T971" s="15">
        <f t="shared" si="79"/>
        <v>42774.30332175926</v>
      </c>
      <c r="U971">
        <f t="shared" si="77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8320</v>
      </c>
      <c r="R972" t="s">
        <v>8322</v>
      </c>
      <c r="S972" s="15">
        <f t="shared" si="78"/>
        <v>42720.220520833333</v>
      </c>
      <c r="T972" s="15">
        <f t="shared" si="79"/>
        <v>42757.207638888889</v>
      </c>
      <c r="U972">
        <f t="shared" si="77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8320</v>
      </c>
      <c r="R973" t="s">
        <v>8322</v>
      </c>
      <c r="S973" s="15">
        <f t="shared" si="78"/>
        <v>42110.709027777775</v>
      </c>
      <c r="T973" s="15">
        <f t="shared" si="79"/>
        <v>42155.709027777775</v>
      </c>
      <c r="U973">
        <f t="shared" si="77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8320</v>
      </c>
      <c r="R974" t="s">
        <v>8322</v>
      </c>
      <c r="S974" s="15">
        <f t="shared" si="78"/>
        <v>41855.865717592591</v>
      </c>
      <c r="T974" s="15">
        <f t="shared" si="79"/>
        <v>41885.290972222225</v>
      </c>
      <c r="U974">
        <f t="shared" si="77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8320</v>
      </c>
      <c r="R975" t="s">
        <v>8322</v>
      </c>
      <c r="S975" s="15">
        <f t="shared" si="78"/>
        <v>42256.014965277776</v>
      </c>
      <c r="T975" s="15">
        <f t="shared" si="79"/>
        <v>42316.056631944448</v>
      </c>
      <c r="U975">
        <f t="shared" si="77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8320</v>
      </c>
      <c r="R976" t="s">
        <v>8322</v>
      </c>
      <c r="S976" s="15">
        <f t="shared" si="78"/>
        <v>42423.749490740738</v>
      </c>
      <c r="T976" s="15">
        <f t="shared" si="79"/>
        <v>42453.707824074074</v>
      </c>
      <c r="U976">
        <f t="shared" si="77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8320</v>
      </c>
      <c r="R977" t="s">
        <v>8322</v>
      </c>
      <c r="S977" s="15">
        <f t="shared" si="78"/>
        <v>42488.696585648147</v>
      </c>
      <c r="T977" s="15">
        <f t="shared" si="79"/>
        <v>42548.696585648147</v>
      </c>
      <c r="U977">
        <f t="shared" si="77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8320</v>
      </c>
      <c r="R978" t="s">
        <v>8322</v>
      </c>
      <c r="S978" s="15">
        <f t="shared" si="78"/>
        <v>42184.058993055558</v>
      </c>
      <c r="T978" s="15">
        <f t="shared" si="79"/>
        <v>42229.058993055558</v>
      </c>
      <c r="U978">
        <f t="shared" si="77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8320</v>
      </c>
      <c r="R979" t="s">
        <v>8322</v>
      </c>
      <c r="S979" s="15">
        <f t="shared" si="78"/>
        <v>42390.942094907412</v>
      </c>
      <c r="T979" s="15">
        <f t="shared" si="79"/>
        <v>42420.942094907412</v>
      </c>
      <c r="U979">
        <f t="shared" si="77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8320</v>
      </c>
      <c r="R980" t="s">
        <v>8322</v>
      </c>
      <c r="S980" s="15">
        <f t="shared" si="78"/>
        <v>42394.309039351851</v>
      </c>
      <c r="T980" s="15">
        <f t="shared" si="79"/>
        <v>42424.309039351851</v>
      </c>
      <c r="U980">
        <f t="shared" si="77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8320</v>
      </c>
      <c r="R981" t="s">
        <v>8322</v>
      </c>
      <c r="S981" s="15">
        <f t="shared" si="78"/>
        <v>42505.416990740734</v>
      </c>
      <c r="T981" s="15">
        <f t="shared" si="79"/>
        <v>42540.790972222225</v>
      </c>
      <c r="U981">
        <f t="shared" si="77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8320</v>
      </c>
      <c r="R982" t="s">
        <v>8322</v>
      </c>
      <c r="S982" s="15">
        <f t="shared" si="78"/>
        <v>41927.904189814813</v>
      </c>
      <c r="T982" s="15">
        <f t="shared" si="79"/>
        <v>41972.945856481485</v>
      </c>
      <c r="U982">
        <f t="shared" si="77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8320</v>
      </c>
      <c r="R983" t="s">
        <v>8322</v>
      </c>
      <c r="S983" s="15">
        <f t="shared" si="78"/>
        <v>41829.947013888886</v>
      </c>
      <c r="T983" s="15">
        <f t="shared" si="79"/>
        <v>41859.947013888886</v>
      </c>
      <c r="U983">
        <f t="shared" si="77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8320</v>
      </c>
      <c r="R984" t="s">
        <v>8322</v>
      </c>
      <c r="S984" s="15">
        <f t="shared" si="78"/>
        <v>42614.753310185188</v>
      </c>
      <c r="T984" s="15">
        <f t="shared" si="79"/>
        <v>42644.753310185188</v>
      </c>
      <c r="U984">
        <f t="shared" si="77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8320</v>
      </c>
      <c r="R985" t="s">
        <v>8322</v>
      </c>
      <c r="S985" s="15">
        <f t="shared" si="78"/>
        <v>42573.667650462965</v>
      </c>
      <c r="T985" s="15">
        <f t="shared" si="79"/>
        <v>42604.870833333334</v>
      </c>
      <c r="U985">
        <f t="shared" si="77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8320</v>
      </c>
      <c r="R986" t="s">
        <v>8322</v>
      </c>
      <c r="S986" s="15">
        <f t="shared" si="78"/>
        <v>42060.11583333333</v>
      </c>
      <c r="T986" s="15">
        <f t="shared" si="79"/>
        <v>42090.074166666673</v>
      </c>
      <c r="U986">
        <f t="shared" si="77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8320</v>
      </c>
      <c r="R987" t="s">
        <v>8322</v>
      </c>
      <c r="S987" s="15">
        <f t="shared" si="78"/>
        <v>42338.967708333337</v>
      </c>
      <c r="T987" s="15">
        <f t="shared" si="79"/>
        <v>42368.958333333328</v>
      </c>
      <c r="U987">
        <f t="shared" si="77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8320</v>
      </c>
      <c r="R988" t="s">
        <v>8322</v>
      </c>
      <c r="S988" s="15">
        <f t="shared" si="78"/>
        <v>42323.767361111109</v>
      </c>
      <c r="T988" s="15">
        <f t="shared" si="79"/>
        <v>42378</v>
      </c>
      <c r="U988">
        <f t="shared" si="77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8320</v>
      </c>
      <c r="R989" t="s">
        <v>8322</v>
      </c>
      <c r="S989" s="15">
        <f t="shared" si="78"/>
        <v>41772.294560185182</v>
      </c>
      <c r="T989" s="15">
        <f t="shared" si="79"/>
        <v>41812.294560185182</v>
      </c>
      <c r="U989">
        <f t="shared" si="77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8320</v>
      </c>
      <c r="R990" t="s">
        <v>8322</v>
      </c>
      <c r="S990" s="15">
        <f t="shared" si="78"/>
        <v>42613.356770833328</v>
      </c>
      <c r="T990" s="15">
        <f t="shared" si="79"/>
        <v>42643.356770833328</v>
      </c>
      <c r="U990">
        <f t="shared" si="77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8320</v>
      </c>
      <c r="R991" t="s">
        <v>8322</v>
      </c>
      <c r="S991" s="15">
        <f t="shared" si="78"/>
        <v>42610.933969907404</v>
      </c>
      <c r="T991" s="15">
        <f t="shared" si="79"/>
        <v>42640.933969907404</v>
      </c>
      <c r="U991">
        <f t="shared" si="77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8320</v>
      </c>
      <c r="R992" t="s">
        <v>8322</v>
      </c>
      <c r="S992" s="15">
        <f t="shared" si="78"/>
        <v>41854.784305555557</v>
      </c>
      <c r="T992" s="15">
        <f t="shared" si="79"/>
        <v>41884.784305555557</v>
      </c>
      <c r="U992">
        <f t="shared" si="77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8320</v>
      </c>
      <c r="R993" t="s">
        <v>8322</v>
      </c>
      <c r="S993" s="15">
        <f t="shared" si="78"/>
        <v>42537.75680555556</v>
      </c>
      <c r="T993" s="15">
        <f t="shared" si="79"/>
        <v>42562.785416666666</v>
      </c>
      <c r="U993">
        <f t="shared" si="77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8320</v>
      </c>
      <c r="R994" t="s">
        <v>8322</v>
      </c>
      <c r="S994" s="15">
        <f t="shared" si="78"/>
        <v>42436.924988425926</v>
      </c>
      <c r="T994" s="15">
        <f t="shared" si="79"/>
        <v>42496.883321759262</v>
      </c>
      <c r="U994">
        <f t="shared" si="77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8320</v>
      </c>
      <c r="R995" t="s">
        <v>8322</v>
      </c>
      <c r="S995" s="15">
        <f t="shared" si="78"/>
        <v>42651.964907407411</v>
      </c>
      <c r="T995" s="15">
        <f t="shared" si="79"/>
        <v>42685.208333333328</v>
      </c>
      <c r="U995">
        <f t="shared" si="77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8320</v>
      </c>
      <c r="R996" t="s">
        <v>8322</v>
      </c>
      <c r="S996" s="15">
        <f t="shared" si="78"/>
        <v>41920.263078703705</v>
      </c>
      <c r="T996" s="15">
        <f t="shared" si="79"/>
        <v>41972.957638888889</v>
      </c>
      <c r="U996">
        <f t="shared" si="77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8320</v>
      </c>
      <c r="R997" t="s">
        <v>8322</v>
      </c>
      <c r="S997" s="15">
        <f t="shared" si="78"/>
        <v>41946.940740740742</v>
      </c>
      <c r="T997" s="15">
        <f t="shared" si="79"/>
        <v>41971.666666666672</v>
      </c>
      <c r="U997">
        <f t="shared" si="77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8320</v>
      </c>
      <c r="R998" t="s">
        <v>8322</v>
      </c>
      <c r="S998" s="15">
        <f t="shared" si="78"/>
        <v>41816.866435185184</v>
      </c>
      <c r="T998" s="15">
        <f t="shared" si="79"/>
        <v>41846.643750000003</v>
      </c>
      <c r="U998">
        <f t="shared" si="77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8320</v>
      </c>
      <c r="R999" t="s">
        <v>8322</v>
      </c>
      <c r="S999" s="15">
        <f t="shared" si="78"/>
        <v>41940.10297453704</v>
      </c>
      <c r="T999" s="15">
        <f t="shared" si="79"/>
        <v>41970.144641203704</v>
      </c>
      <c r="U999">
        <f t="shared" si="77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8320</v>
      </c>
      <c r="R1000" t="s">
        <v>8322</v>
      </c>
      <c r="S1000" s="15">
        <f t="shared" si="78"/>
        <v>42281.168993055559</v>
      </c>
      <c r="T1000" s="15">
        <f t="shared" si="79"/>
        <v>42326.210659722223</v>
      </c>
      <c r="U1000">
        <f t="shared" si="77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8320</v>
      </c>
      <c r="R1001" t="s">
        <v>8322</v>
      </c>
      <c r="S1001" s="15">
        <f t="shared" si="78"/>
        <v>41925.29965277778</v>
      </c>
      <c r="T1001" s="15">
        <f t="shared" si="79"/>
        <v>41955.334722222222</v>
      </c>
      <c r="U1001">
        <f t="shared" si="77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8320</v>
      </c>
      <c r="R1002" t="s">
        <v>8322</v>
      </c>
      <c r="S1002" s="15">
        <f t="shared" si="78"/>
        <v>42748.059722222228</v>
      </c>
      <c r="T1002" s="15">
        <f t="shared" si="79"/>
        <v>42808.018055555556</v>
      </c>
      <c r="U1002">
        <f t="shared" si="77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8320</v>
      </c>
      <c r="R1003" t="s">
        <v>8322</v>
      </c>
      <c r="S1003" s="15">
        <f t="shared" si="78"/>
        <v>42719.720057870371</v>
      </c>
      <c r="T1003" s="15">
        <f t="shared" si="79"/>
        <v>42764.720057870371</v>
      </c>
      <c r="U1003">
        <f t="shared" si="77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8320</v>
      </c>
      <c r="R1004" t="s">
        <v>8322</v>
      </c>
      <c r="S1004" s="15">
        <f t="shared" si="78"/>
        <v>42324.684189814812</v>
      </c>
      <c r="T1004" s="15">
        <f t="shared" si="79"/>
        <v>42354.249305555553</v>
      </c>
      <c r="U1004">
        <f t="shared" si="77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8320</v>
      </c>
      <c r="R1005" t="s">
        <v>8322</v>
      </c>
      <c r="S1005" s="15">
        <f t="shared" si="78"/>
        <v>42779.709039351852</v>
      </c>
      <c r="T1005" s="15">
        <f t="shared" si="79"/>
        <v>42809.667372685188</v>
      </c>
      <c r="U1005">
        <f t="shared" si="77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8320</v>
      </c>
      <c r="R1006" t="s">
        <v>8322</v>
      </c>
      <c r="S1006" s="15">
        <f t="shared" si="78"/>
        <v>42387.708645833336</v>
      </c>
      <c r="T1006" s="15">
        <f t="shared" si="79"/>
        <v>42417.708645833336</v>
      </c>
      <c r="U1006">
        <f t="shared" si="77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8320</v>
      </c>
      <c r="R1007" t="s">
        <v>8322</v>
      </c>
      <c r="S1007" s="15">
        <f t="shared" si="78"/>
        <v>42275.624803240738</v>
      </c>
      <c r="T1007" s="15">
        <f t="shared" si="79"/>
        <v>42306.624803240738</v>
      </c>
      <c r="U1007">
        <f t="shared" si="77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8320</v>
      </c>
      <c r="R1008" t="s">
        <v>8322</v>
      </c>
      <c r="S1008" s="15">
        <f t="shared" si="78"/>
        <v>41976.040185185186</v>
      </c>
      <c r="T1008" s="15">
        <f t="shared" si="79"/>
        <v>41984.299305555556</v>
      </c>
      <c r="U1008">
        <f t="shared" si="77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8320</v>
      </c>
      <c r="R1009" t="s">
        <v>8322</v>
      </c>
      <c r="S1009" s="15">
        <f t="shared" si="78"/>
        <v>42675.583599537036</v>
      </c>
      <c r="T1009" s="15">
        <f t="shared" si="79"/>
        <v>42717.6252662037</v>
      </c>
      <c r="U1009">
        <f t="shared" si="77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8320</v>
      </c>
      <c r="R1010" t="s">
        <v>8322</v>
      </c>
      <c r="S1010" s="15">
        <f t="shared" si="78"/>
        <v>42701.809201388889</v>
      </c>
      <c r="T1010" s="15">
        <f t="shared" si="79"/>
        <v>42731.809201388889</v>
      </c>
      <c r="U1010">
        <f t="shared" si="77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8320</v>
      </c>
      <c r="R1011" t="s">
        <v>8322</v>
      </c>
      <c r="S1011" s="15">
        <f t="shared" si="78"/>
        <v>42509.604699074072</v>
      </c>
      <c r="T1011" s="15">
        <f t="shared" si="79"/>
        <v>42539.604699074072</v>
      </c>
      <c r="U1011">
        <f t="shared" si="77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8320</v>
      </c>
      <c r="R1012" t="s">
        <v>8322</v>
      </c>
      <c r="S1012" s="15">
        <f t="shared" si="78"/>
        <v>42560.829421296294</v>
      </c>
      <c r="T1012" s="15">
        <f t="shared" si="79"/>
        <v>42617.124305555553</v>
      </c>
      <c r="U1012">
        <f t="shared" si="77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8320</v>
      </c>
      <c r="R1013" t="s">
        <v>8322</v>
      </c>
      <c r="S1013" s="15">
        <f t="shared" si="78"/>
        <v>41945.898090277777</v>
      </c>
      <c r="T1013" s="15">
        <f t="shared" si="79"/>
        <v>41990.898090277777</v>
      </c>
      <c r="U1013">
        <f t="shared" si="77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8320</v>
      </c>
      <c r="R1014" t="s">
        <v>8322</v>
      </c>
      <c r="S1014" s="15">
        <f t="shared" si="78"/>
        <v>42713.440416666665</v>
      </c>
      <c r="T1014" s="15">
        <f t="shared" si="79"/>
        <v>42758.440416666665</v>
      </c>
      <c r="U1014">
        <f t="shared" si="77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8320</v>
      </c>
      <c r="R1015" t="s">
        <v>8322</v>
      </c>
      <c r="S1015" s="15">
        <f t="shared" si="78"/>
        <v>42338.833981481483</v>
      </c>
      <c r="T1015" s="15">
        <f t="shared" si="79"/>
        <v>42366.833333333328</v>
      </c>
      <c r="U1015">
        <f t="shared" si="77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8320</v>
      </c>
      <c r="R1016" t="s">
        <v>8322</v>
      </c>
      <c r="S1016" s="15">
        <f t="shared" si="78"/>
        <v>41954.002488425926</v>
      </c>
      <c r="T1016" s="15">
        <f t="shared" si="79"/>
        <v>42004.002488425926</v>
      </c>
      <c r="U1016">
        <f t="shared" si="77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8320</v>
      </c>
      <c r="R1017" t="s">
        <v>8322</v>
      </c>
      <c r="S1017" s="15">
        <f t="shared" si="78"/>
        <v>42302.878414351857</v>
      </c>
      <c r="T1017" s="15">
        <f t="shared" si="79"/>
        <v>42332.920081018514</v>
      </c>
      <c r="U1017">
        <f t="shared" si="77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8320</v>
      </c>
      <c r="R1018" t="s">
        <v>8322</v>
      </c>
      <c r="S1018" s="15">
        <f t="shared" si="78"/>
        <v>42421.107129629629</v>
      </c>
      <c r="T1018" s="15">
        <f t="shared" si="79"/>
        <v>42466.065462962957</v>
      </c>
      <c r="U1018">
        <f t="shared" si="77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8320</v>
      </c>
      <c r="R1019" t="s">
        <v>8322</v>
      </c>
      <c r="S1019" s="15">
        <f t="shared" si="78"/>
        <v>42288.675173611111</v>
      </c>
      <c r="T1019" s="15">
        <f t="shared" si="79"/>
        <v>42328.716840277775</v>
      </c>
      <c r="U1019">
        <f t="shared" si="77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8320</v>
      </c>
      <c r="R1020" t="s">
        <v>8322</v>
      </c>
      <c r="S1020" s="15">
        <f t="shared" si="78"/>
        <v>42534.492280092592</v>
      </c>
      <c r="T1020" s="15">
        <f t="shared" si="79"/>
        <v>42564.492280092592</v>
      </c>
      <c r="U1020">
        <f t="shared" si="77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8320</v>
      </c>
      <c r="R1021" t="s">
        <v>8322</v>
      </c>
      <c r="S1021" s="15">
        <f t="shared" si="78"/>
        <v>42008.973946759259</v>
      </c>
      <c r="T1021" s="15">
        <f t="shared" si="79"/>
        <v>42038.973946759259</v>
      </c>
      <c r="U1021">
        <f t="shared" si="77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8326</v>
      </c>
      <c r="R1022" t="s">
        <v>8331</v>
      </c>
      <c r="S1022" s="15">
        <f t="shared" si="78"/>
        <v>42126.069548611107</v>
      </c>
      <c r="T1022" s="15">
        <f t="shared" si="79"/>
        <v>42156.032638888893</v>
      </c>
      <c r="U1022">
        <f t="shared" si="77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8326</v>
      </c>
      <c r="R1023" t="s">
        <v>8331</v>
      </c>
      <c r="S1023" s="15">
        <f t="shared" si="78"/>
        <v>42270.251979166671</v>
      </c>
      <c r="T1023" s="15">
        <f t="shared" si="79"/>
        <v>42293.166666666672</v>
      </c>
      <c r="U1023">
        <f t="shared" si="77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8326</v>
      </c>
      <c r="R1024" t="s">
        <v>8331</v>
      </c>
      <c r="S1024" s="15">
        <f t="shared" si="78"/>
        <v>42110.646724537044</v>
      </c>
      <c r="T1024" s="15">
        <f t="shared" si="79"/>
        <v>42140.646724537044</v>
      </c>
      <c r="U1024">
        <f t="shared" si="77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8326</v>
      </c>
      <c r="R1025" t="s">
        <v>8331</v>
      </c>
      <c r="S1025" s="15">
        <f t="shared" si="78"/>
        <v>42144.919687500005</v>
      </c>
      <c r="T1025" s="15">
        <f t="shared" si="79"/>
        <v>42174.919687500005</v>
      </c>
      <c r="U1025">
        <f t="shared" si="77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0" t="s">
        <v>8326</v>
      </c>
      <c r="R1026" t="s">
        <v>8331</v>
      </c>
      <c r="S1026" s="15">
        <f t="shared" si="78"/>
        <v>42369.580590277779</v>
      </c>
      <c r="T1026" s="15">
        <f t="shared" si="79"/>
        <v>42399.580590277779</v>
      </c>
      <c r="U1026">
        <f t="shared" ref="U1026:U1089" si="82">YEAR(S1026)</f>
        <v>2015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8326</v>
      </c>
      <c r="R1027" t="s">
        <v>8331</v>
      </c>
      <c r="S1027" s="15">
        <f t="shared" ref="S1027:S1090" si="83">(((J1027/60)/60)/24)+DATE(1970,1,)</f>
        <v>42048.833761574075</v>
      </c>
      <c r="T1027" s="15">
        <f t="shared" ref="T1027:T1090" si="84">(((I1027/60)/60)/24)+DATE(1970,1,)</f>
        <v>42078.792094907403</v>
      </c>
      <c r="U1027">
        <f t="shared" si="82"/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8326</v>
      </c>
      <c r="R1028" t="s">
        <v>8331</v>
      </c>
      <c r="S1028" s="15">
        <f t="shared" si="83"/>
        <v>42425.407592592594</v>
      </c>
      <c r="T1028" s="15">
        <f t="shared" si="84"/>
        <v>42459.365925925929</v>
      </c>
      <c r="U1028">
        <f t="shared" si="82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8326</v>
      </c>
      <c r="R1029" t="s">
        <v>8331</v>
      </c>
      <c r="S1029" s="15">
        <f t="shared" si="83"/>
        <v>41904.034108796295</v>
      </c>
      <c r="T1029" s="15">
        <f t="shared" si="84"/>
        <v>41934.034108796295</v>
      </c>
      <c r="U1029">
        <f t="shared" si="82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8326</v>
      </c>
      <c r="R1030" t="s">
        <v>8331</v>
      </c>
      <c r="S1030" s="15">
        <f t="shared" si="83"/>
        <v>42754.627372685187</v>
      </c>
      <c r="T1030" s="15">
        <f t="shared" si="84"/>
        <v>42799.833333333328</v>
      </c>
      <c r="U1030">
        <f t="shared" si="82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8326</v>
      </c>
      <c r="R1031" t="s">
        <v>8331</v>
      </c>
      <c r="S1031" s="15">
        <f t="shared" si="83"/>
        <v>42043.711886574078</v>
      </c>
      <c r="T1031" s="15">
        <f t="shared" si="84"/>
        <v>42097.915972222225</v>
      </c>
      <c r="U1031">
        <f t="shared" si="82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8326</v>
      </c>
      <c r="R1032" t="s">
        <v>8331</v>
      </c>
      <c r="S1032" s="15">
        <f t="shared" si="83"/>
        <v>42610.483206018514</v>
      </c>
      <c r="T1032" s="15">
        <f t="shared" si="84"/>
        <v>42624.483206018514</v>
      </c>
      <c r="U1032">
        <f t="shared" si="82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8326</v>
      </c>
      <c r="R1033" t="s">
        <v>8331</v>
      </c>
      <c r="S1033" s="15">
        <f t="shared" si="83"/>
        <v>42323.764004629629</v>
      </c>
      <c r="T1033" s="15">
        <f t="shared" si="84"/>
        <v>42353.764004629629</v>
      </c>
      <c r="U1033">
        <f t="shared" si="82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8326</v>
      </c>
      <c r="R1034" t="s">
        <v>8331</v>
      </c>
      <c r="S1034" s="15">
        <f t="shared" si="83"/>
        <v>42513.666956018518</v>
      </c>
      <c r="T1034" s="15">
        <f t="shared" si="84"/>
        <v>42543.666956018518</v>
      </c>
      <c r="U1034">
        <f t="shared" si="82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8326</v>
      </c>
      <c r="R1035" t="s">
        <v>8331</v>
      </c>
      <c r="S1035" s="15">
        <f t="shared" si="83"/>
        <v>42687.732407407413</v>
      </c>
      <c r="T1035" s="15">
        <f t="shared" si="84"/>
        <v>42715.732407407413</v>
      </c>
      <c r="U1035">
        <f t="shared" si="82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8326</v>
      </c>
      <c r="R1036" t="s">
        <v>8331</v>
      </c>
      <c r="S1036" s="15">
        <f t="shared" si="83"/>
        <v>42554.166712962964</v>
      </c>
      <c r="T1036" s="15">
        <f t="shared" si="84"/>
        <v>42586.165972222225</v>
      </c>
      <c r="U1036">
        <f t="shared" si="82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8326</v>
      </c>
      <c r="R1037" t="s">
        <v>8331</v>
      </c>
      <c r="S1037" s="15">
        <f t="shared" si="83"/>
        <v>42015.641435185185</v>
      </c>
      <c r="T1037" s="15">
        <f t="shared" si="84"/>
        <v>42045.641435185185</v>
      </c>
      <c r="U1037">
        <f t="shared" si="82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8326</v>
      </c>
      <c r="R1038" t="s">
        <v>8331</v>
      </c>
      <c r="S1038" s="15">
        <f t="shared" si="83"/>
        <v>41248.448958333334</v>
      </c>
      <c r="T1038" s="15">
        <f t="shared" si="84"/>
        <v>41280.333333333336</v>
      </c>
      <c r="U1038">
        <f t="shared" si="82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8326</v>
      </c>
      <c r="R1039" t="s">
        <v>8331</v>
      </c>
      <c r="S1039" s="15">
        <f t="shared" si="83"/>
        <v>42118.822476851856</v>
      </c>
      <c r="T1039" s="15">
        <f t="shared" si="84"/>
        <v>42141.208333333328</v>
      </c>
      <c r="U1039">
        <f t="shared" si="82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8326</v>
      </c>
      <c r="R1040" t="s">
        <v>8331</v>
      </c>
      <c r="S1040" s="15">
        <f t="shared" si="83"/>
        <v>42417.231747685189</v>
      </c>
      <c r="T1040" s="15">
        <f t="shared" si="84"/>
        <v>42447.190081018518</v>
      </c>
      <c r="U1040">
        <f t="shared" si="82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8326</v>
      </c>
      <c r="R1041" t="s">
        <v>8331</v>
      </c>
      <c r="S1041" s="15">
        <f t="shared" si="83"/>
        <v>42691.109328703707</v>
      </c>
      <c r="T1041" s="15">
        <f t="shared" si="84"/>
        <v>42716.332638888889</v>
      </c>
      <c r="U1041">
        <f t="shared" si="82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8332</v>
      </c>
      <c r="R1042" t="s">
        <v>8333</v>
      </c>
      <c r="S1042" s="15">
        <f t="shared" si="83"/>
        <v>42578.708437499998</v>
      </c>
      <c r="T1042" s="15">
        <f t="shared" si="84"/>
        <v>42608.708437499998</v>
      </c>
      <c r="U1042">
        <f t="shared" si="82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8332</v>
      </c>
      <c r="R1043" t="s">
        <v>8333</v>
      </c>
      <c r="S1043" s="15">
        <f t="shared" si="83"/>
        <v>41830.060092592597</v>
      </c>
      <c r="T1043" s="15">
        <f t="shared" si="84"/>
        <v>41850.060092592597</v>
      </c>
      <c r="U1043">
        <f t="shared" si="82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8332</v>
      </c>
      <c r="R1044" t="s">
        <v>8333</v>
      </c>
      <c r="S1044" s="15">
        <f t="shared" si="83"/>
        <v>41850.696157407408</v>
      </c>
      <c r="T1044" s="15">
        <f t="shared" si="84"/>
        <v>41893.416666666664</v>
      </c>
      <c r="U1044">
        <f t="shared" si="82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8332</v>
      </c>
      <c r="R1045" t="s">
        <v>8333</v>
      </c>
      <c r="S1045" s="15">
        <f t="shared" si="83"/>
        <v>42113.252951388888</v>
      </c>
      <c r="T1045" s="15">
        <f t="shared" si="84"/>
        <v>42143.252951388888</v>
      </c>
      <c r="U1045">
        <f t="shared" si="82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8332</v>
      </c>
      <c r="R1046" t="s">
        <v>8333</v>
      </c>
      <c r="S1046" s="15">
        <f t="shared" si="83"/>
        <v>42010.925937499997</v>
      </c>
      <c r="T1046" s="15">
        <f t="shared" si="84"/>
        <v>42067.852083333331</v>
      </c>
      <c r="U1046">
        <f t="shared" si="82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8332</v>
      </c>
      <c r="R1047" t="s">
        <v>8333</v>
      </c>
      <c r="S1047" s="15">
        <f t="shared" si="83"/>
        <v>41843.874421296299</v>
      </c>
      <c r="T1047" s="15">
        <f t="shared" si="84"/>
        <v>41873.874421296299</v>
      </c>
      <c r="U1047">
        <f t="shared" si="82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8332</v>
      </c>
      <c r="R1048" t="s">
        <v>8333</v>
      </c>
      <c r="S1048" s="15">
        <f t="shared" si="83"/>
        <v>42318.851388888885</v>
      </c>
      <c r="T1048" s="15">
        <f t="shared" si="84"/>
        <v>42363.851388888885</v>
      </c>
      <c r="U1048">
        <f t="shared" si="82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8332</v>
      </c>
      <c r="R1049" t="s">
        <v>8333</v>
      </c>
      <c r="S1049" s="15">
        <f t="shared" si="83"/>
        <v>41917.818460648145</v>
      </c>
      <c r="T1049" s="15">
        <f t="shared" si="84"/>
        <v>41947.860127314816</v>
      </c>
      <c r="U1049">
        <f t="shared" si="82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8332</v>
      </c>
      <c r="R1050" t="s">
        <v>8333</v>
      </c>
      <c r="S1050" s="15">
        <f t="shared" si="83"/>
        <v>42597.053113425922</v>
      </c>
      <c r="T1050" s="15">
        <f t="shared" si="84"/>
        <v>42637.053113425922</v>
      </c>
      <c r="U1050">
        <f t="shared" si="82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8332</v>
      </c>
      <c r="R1051" t="s">
        <v>8333</v>
      </c>
      <c r="S1051" s="15">
        <f t="shared" si="83"/>
        <v>42381.431076388893</v>
      </c>
      <c r="T1051" s="15">
        <f t="shared" si="84"/>
        <v>42411.431076388893</v>
      </c>
      <c r="U1051">
        <f t="shared" si="82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8332</v>
      </c>
      <c r="R1052" t="s">
        <v>8333</v>
      </c>
      <c r="S1052" s="15">
        <f t="shared" si="83"/>
        <v>42230.7971875</v>
      </c>
      <c r="T1052" s="15">
        <f t="shared" si="84"/>
        <v>42260.7971875</v>
      </c>
      <c r="U1052">
        <f t="shared" si="82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8332</v>
      </c>
      <c r="R1053" t="s">
        <v>8333</v>
      </c>
      <c r="S1053" s="15">
        <f t="shared" si="83"/>
        <v>41849.014178240745</v>
      </c>
      <c r="T1053" s="15">
        <f t="shared" si="84"/>
        <v>41877.014178240745</v>
      </c>
      <c r="U1053">
        <f t="shared" si="82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8332</v>
      </c>
      <c r="R1054" t="s">
        <v>8333</v>
      </c>
      <c r="S1054" s="15">
        <f t="shared" si="83"/>
        <v>42482.797395833331</v>
      </c>
      <c r="T1054" s="15">
        <f t="shared" si="84"/>
        <v>42526.839583333334</v>
      </c>
      <c r="U1054">
        <f t="shared" si="82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8332</v>
      </c>
      <c r="R1055" t="s">
        <v>8333</v>
      </c>
      <c r="S1055" s="15">
        <f t="shared" si="83"/>
        <v>42774.172824074078</v>
      </c>
      <c r="T1055" s="15">
        <f t="shared" si="84"/>
        <v>42799.172824074078</v>
      </c>
      <c r="U1055">
        <f t="shared" si="82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8332</v>
      </c>
      <c r="R1056" t="s">
        <v>8333</v>
      </c>
      <c r="S1056" s="15">
        <f t="shared" si="83"/>
        <v>41830.851840277777</v>
      </c>
      <c r="T1056" s="15">
        <f t="shared" si="84"/>
        <v>41860.916666666664</v>
      </c>
      <c r="U1056">
        <f t="shared" si="82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8332</v>
      </c>
      <c r="R1057" t="s">
        <v>8333</v>
      </c>
      <c r="S1057" s="15">
        <f t="shared" si="83"/>
        <v>42405.992418981477</v>
      </c>
      <c r="T1057" s="15">
        <f t="shared" si="84"/>
        <v>42435.992418981477</v>
      </c>
      <c r="U1057">
        <f t="shared" si="82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8332</v>
      </c>
      <c r="R1058" t="s">
        <v>8333</v>
      </c>
      <c r="S1058" s="15">
        <f t="shared" si="83"/>
        <v>42057.719641203701</v>
      </c>
      <c r="T1058" s="15">
        <f t="shared" si="84"/>
        <v>42117.677974537044</v>
      </c>
      <c r="U1058">
        <f t="shared" si="82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8332</v>
      </c>
      <c r="R1059" t="s">
        <v>8333</v>
      </c>
      <c r="S1059" s="15">
        <f t="shared" si="83"/>
        <v>42677.871331018512</v>
      </c>
      <c r="T1059" s="15">
        <f t="shared" si="84"/>
        <v>42707.912997685184</v>
      </c>
      <c r="U1059">
        <f t="shared" si="82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8332</v>
      </c>
      <c r="R1060" t="s">
        <v>8333</v>
      </c>
      <c r="S1060" s="15">
        <f t="shared" si="83"/>
        <v>42046.900960648149</v>
      </c>
      <c r="T1060" s="15">
        <f t="shared" si="84"/>
        <v>42088</v>
      </c>
      <c r="U1060">
        <f t="shared" si="82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8332</v>
      </c>
      <c r="R1061" t="s">
        <v>8333</v>
      </c>
      <c r="S1061" s="15">
        <f t="shared" si="83"/>
        <v>42045.79</v>
      </c>
      <c r="T1061" s="15">
        <f t="shared" si="84"/>
        <v>42075.748333333337</v>
      </c>
      <c r="U1061">
        <f t="shared" si="82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8332</v>
      </c>
      <c r="R1062" t="s">
        <v>8333</v>
      </c>
      <c r="S1062" s="15">
        <f t="shared" si="83"/>
        <v>42078.913113425922</v>
      </c>
      <c r="T1062" s="15">
        <f t="shared" si="84"/>
        <v>42108.913113425922</v>
      </c>
      <c r="U1062">
        <f t="shared" si="82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8332</v>
      </c>
      <c r="R1063" t="s">
        <v>8333</v>
      </c>
      <c r="S1063" s="15">
        <f t="shared" si="83"/>
        <v>42431.276712962965</v>
      </c>
      <c r="T1063" s="15">
        <f t="shared" si="84"/>
        <v>42491.041666666672</v>
      </c>
      <c r="U1063">
        <f t="shared" si="82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8332</v>
      </c>
      <c r="R1064" t="s">
        <v>8333</v>
      </c>
      <c r="S1064" s="15">
        <f t="shared" si="83"/>
        <v>42555.807187500002</v>
      </c>
      <c r="T1064" s="15">
        <f t="shared" si="84"/>
        <v>42562.807187500002</v>
      </c>
      <c r="U1064">
        <f t="shared" si="82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8332</v>
      </c>
      <c r="R1065" t="s">
        <v>8333</v>
      </c>
      <c r="S1065" s="15">
        <f t="shared" si="83"/>
        <v>42582.030810185184</v>
      </c>
      <c r="T1065" s="15">
        <f t="shared" si="84"/>
        <v>42612.030810185184</v>
      </c>
      <c r="U1065">
        <f t="shared" si="82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8334</v>
      </c>
      <c r="R1066" t="s">
        <v>8335</v>
      </c>
      <c r="S1066" s="15">
        <f t="shared" si="83"/>
        <v>41416.228043981479</v>
      </c>
      <c r="T1066" s="15">
        <f t="shared" si="84"/>
        <v>41461.228043981479</v>
      </c>
      <c r="U1066">
        <f t="shared" si="82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8334</v>
      </c>
      <c r="R1067" t="s">
        <v>8335</v>
      </c>
      <c r="S1067" s="15">
        <f t="shared" si="83"/>
        <v>41660.381041666667</v>
      </c>
      <c r="T1067" s="15">
        <f t="shared" si="84"/>
        <v>41688.381041666667</v>
      </c>
      <c r="U1067">
        <f t="shared" si="82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8334</v>
      </c>
      <c r="R1068" t="s">
        <v>8335</v>
      </c>
      <c r="S1068" s="15">
        <f t="shared" si="83"/>
        <v>41444.962754629632</v>
      </c>
      <c r="T1068" s="15">
        <f t="shared" si="84"/>
        <v>41489.962754629632</v>
      </c>
      <c r="U1068">
        <f t="shared" si="82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8334</v>
      </c>
      <c r="R1069" t="s">
        <v>8335</v>
      </c>
      <c r="S1069" s="15">
        <f t="shared" si="83"/>
        <v>41598.855682870373</v>
      </c>
      <c r="T1069" s="15">
        <f t="shared" si="84"/>
        <v>41628.855682870373</v>
      </c>
      <c r="U1069">
        <f t="shared" si="82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8334</v>
      </c>
      <c r="R1070" t="s">
        <v>8335</v>
      </c>
      <c r="S1070" s="15">
        <f t="shared" si="83"/>
        <v>42439.371111111104</v>
      </c>
      <c r="T1070" s="15">
        <f t="shared" si="84"/>
        <v>42469.329444444447</v>
      </c>
      <c r="U1070">
        <f t="shared" si="82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8334</v>
      </c>
      <c r="R1071" t="s">
        <v>8335</v>
      </c>
      <c r="S1071" s="15">
        <f t="shared" si="83"/>
        <v>41571.229849537034</v>
      </c>
      <c r="T1071" s="15">
        <f t="shared" si="84"/>
        <v>41603.271516203706</v>
      </c>
      <c r="U1071">
        <f t="shared" si="82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8334</v>
      </c>
      <c r="R1072" t="s">
        <v>8335</v>
      </c>
      <c r="S1072" s="15">
        <f t="shared" si="83"/>
        <v>41162.011828703704</v>
      </c>
      <c r="T1072" s="15">
        <f t="shared" si="84"/>
        <v>41182.011828703704</v>
      </c>
      <c r="U1072">
        <f t="shared" si="82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8334</v>
      </c>
      <c r="R1073" t="s">
        <v>8335</v>
      </c>
      <c r="S1073" s="15">
        <f t="shared" si="83"/>
        <v>42294.753391203703</v>
      </c>
      <c r="T1073" s="15">
        <f t="shared" si="84"/>
        <v>42324.795057870375</v>
      </c>
      <c r="U1073">
        <f t="shared" si="82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8334</v>
      </c>
      <c r="R1074" t="s">
        <v>8335</v>
      </c>
      <c r="S1074" s="15">
        <f t="shared" si="83"/>
        <v>41644.832141203704</v>
      </c>
      <c r="T1074" s="15">
        <f t="shared" si="84"/>
        <v>41674.832141203704</v>
      </c>
      <c r="U1074">
        <f t="shared" si="82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8334</v>
      </c>
      <c r="R1075" t="s">
        <v>8335</v>
      </c>
      <c r="S1075" s="15">
        <f t="shared" si="83"/>
        <v>40801.964594907404</v>
      </c>
      <c r="T1075" s="15">
        <f t="shared" si="84"/>
        <v>40831.964594907404</v>
      </c>
      <c r="U1075">
        <f t="shared" si="82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8334</v>
      </c>
      <c r="R1076" t="s">
        <v>8335</v>
      </c>
      <c r="S1076" s="15">
        <f t="shared" si="83"/>
        <v>41612.172974537039</v>
      </c>
      <c r="T1076" s="15">
        <f t="shared" si="84"/>
        <v>41642.172974537039</v>
      </c>
      <c r="U1076">
        <f t="shared" si="82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8334</v>
      </c>
      <c r="R1077" t="s">
        <v>8335</v>
      </c>
      <c r="S1077" s="15">
        <f t="shared" si="83"/>
        <v>41004.904120370367</v>
      </c>
      <c r="T1077" s="15">
        <f t="shared" si="84"/>
        <v>41034.904120370367</v>
      </c>
      <c r="U1077">
        <f t="shared" si="82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8334</v>
      </c>
      <c r="R1078" t="s">
        <v>8335</v>
      </c>
      <c r="S1078" s="15">
        <f t="shared" si="83"/>
        <v>41837.377893518518</v>
      </c>
      <c r="T1078" s="15">
        <f t="shared" si="84"/>
        <v>41892.377893518518</v>
      </c>
      <c r="U1078">
        <f t="shared" si="82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8334</v>
      </c>
      <c r="R1079" t="s">
        <v>8335</v>
      </c>
      <c r="S1079" s="15">
        <f t="shared" si="83"/>
        <v>42352.16679398148</v>
      </c>
      <c r="T1079" s="15">
        <f t="shared" si="84"/>
        <v>42382.16679398148</v>
      </c>
      <c r="U1079">
        <f t="shared" si="82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8334</v>
      </c>
      <c r="R1080" t="s">
        <v>8335</v>
      </c>
      <c r="S1080" s="15">
        <f t="shared" si="83"/>
        <v>40700.195844907408</v>
      </c>
      <c r="T1080" s="15">
        <f t="shared" si="84"/>
        <v>40745.195844907408</v>
      </c>
      <c r="U1080">
        <f t="shared" si="82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8334</v>
      </c>
      <c r="R1081" t="s">
        <v>8335</v>
      </c>
      <c r="S1081" s="15">
        <f t="shared" si="83"/>
        <v>42478.566388888896</v>
      </c>
      <c r="T1081" s="15">
        <f t="shared" si="84"/>
        <v>42503.566388888896</v>
      </c>
      <c r="U1081">
        <f t="shared" si="82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8334</v>
      </c>
      <c r="R1082" t="s">
        <v>8335</v>
      </c>
      <c r="S1082" s="15">
        <f t="shared" si="83"/>
        <v>41739.138113425928</v>
      </c>
      <c r="T1082" s="15">
        <f t="shared" si="84"/>
        <v>41769.138113425928</v>
      </c>
      <c r="U1082">
        <f t="shared" si="82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8334</v>
      </c>
      <c r="R1083" t="s">
        <v>8335</v>
      </c>
      <c r="S1083" s="15">
        <f t="shared" si="83"/>
        <v>42001.926990740743</v>
      </c>
      <c r="T1083" s="15">
        <f t="shared" si="84"/>
        <v>42031.926990740743</v>
      </c>
      <c r="U1083">
        <f t="shared" si="82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8334</v>
      </c>
      <c r="R1084" t="s">
        <v>8335</v>
      </c>
      <c r="S1084" s="15">
        <f t="shared" si="83"/>
        <v>41100.906111111115</v>
      </c>
      <c r="T1084" s="15">
        <f t="shared" si="84"/>
        <v>41130.906111111115</v>
      </c>
      <c r="U1084">
        <f t="shared" si="82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8334</v>
      </c>
      <c r="R1085" t="s">
        <v>8335</v>
      </c>
      <c r="S1085" s="15">
        <f t="shared" si="83"/>
        <v>41792.659525462965</v>
      </c>
      <c r="T1085" s="15">
        <f t="shared" si="84"/>
        <v>41852.659525462965</v>
      </c>
      <c r="U1085">
        <f t="shared" si="82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8334</v>
      </c>
      <c r="R1086" t="s">
        <v>8335</v>
      </c>
      <c r="S1086" s="15">
        <f t="shared" si="83"/>
        <v>41828.912083333329</v>
      </c>
      <c r="T1086" s="15">
        <f t="shared" si="84"/>
        <v>41858.912083333329</v>
      </c>
      <c r="U1086">
        <f t="shared" si="82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8334</v>
      </c>
      <c r="R1087" t="s">
        <v>8335</v>
      </c>
      <c r="S1087" s="15">
        <f t="shared" si="83"/>
        <v>42412.671006944445</v>
      </c>
      <c r="T1087" s="15">
        <f t="shared" si="84"/>
        <v>42442.629340277781</v>
      </c>
      <c r="U1087">
        <f t="shared" si="82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8334</v>
      </c>
      <c r="R1088" t="s">
        <v>8335</v>
      </c>
      <c r="S1088" s="15">
        <f t="shared" si="83"/>
        <v>41844.866793981484</v>
      </c>
      <c r="T1088" s="15">
        <f t="shared" si="84"/>
        <v>41874.866793981484</v>
      </c>
      <c r="U1088">
        <f t="shared" si="82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8334</v>
      </c>
      <c r="R1089" t="s">
        <v>8335</v>
      </c>
      <c r="S1089" s="15">
        <f t="shared" si="83"/>
        <v>41774.713969907411</v>
      </c>
      <c r="T1089" s="15">
        <f t="shared" si="84"/>
        <v>41804.713969907411</v>
      </c>
      <c r="U1089">
        <f t="shared" si="82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0" t="s">
        <v>8334</v>
      </c>
      <c r="R1090" t="s">
        <v>8335</v>
      </c>
      <c r="S1090" s="15">
        <f t="shared" si="83"/>
        <v>41722.799386574072</v>
      </c>
      <c r="T1090" s="15">
        <f t="shared" si="84"/>
        <v>41752.799386574072</v>
      </c>
      <c r="U1090">
        <f t="shared" ref="U1090:U1153" si="87">YEAR(S1090)</f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8334</v>
      </c>
      <c r="R1091" t="s">
        <v>8335</v>
      </c>
      <c r="S1091" s="15">
        <f t="shared" ref="S1091:S1154" si="88">(((J1091/60)/60)/24)+DATE(1970,1,)</f>
        <v>42150.189525462964</v>
      </c>
      <c r="T1091" s="15">
        <f t="shared" ref="T1091:T1154" si="89">(((I1091/60)/60)/24)+DATE(1970,1,)</f>
        <v>42180.189525462964</v>
      </c>
      <c r="U1091">
        <f t="shared" si="87"/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8334</v>
      </c>
      <c r="R1092" t="s">
        <v>8335</v>
      </c>
      <c r="S1092" s="15">
        <f t="shared" si="88"/>
        <v>42122.185798611114</v>
      </c>
      <c r="T1092" s="15">
        <f t="shared" si="89"/>
        <v>42152.185798611114</v>
      </c>
      <c r="U1092">
        <f t="shared" si="87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8334</v>
      </c>
      <c r="R1093" t="s">
        <v>8335</v>
      </c>
      <c r="S1093" s="15">
        <f t="shared" si="88"/>
        <v>42439.820277777777</v>
      </c>
      <c r="T1093" s="15">
        <f t="shared" si="89"/>
        <v>42469.778611111105</v>
      </c>
      <c r="U1093">
        <f t="shared" si="87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8334</v>
      </c>
      <c r="R1094" t="s">
        <v>8335</v>
      </c>
      <c r="S1094" s="15">
        <f t="shared" si="88"/>
        <v>41249.025902777779</v>
      </c>
      <c r="T1094" s="15">
        <f t="shared" si="89"/>
        <v>41279.025902777779</v>
      </c>
      <c r="U1094">
        <f t="shared" si="87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8334</v>
      </c>
      <c r="R1095" t="s">
        <v>8335</v>
      </c>
      <c r="S1095" s="15">
        <f t="shared" si="88"/>
        <v>42395.973807870367</v>
      </c>
      <c r="T1095" s="15">
        <f t="shared" si="89"/>
        <v>42410.973807870367</v>
      </c>
      <c r="U1095">
        <f t="shared" si="87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8334</v>
      </c>
      <c r="R1096" t="s">
        <v>8335</v>
      </c>
      <c r="S1096" s="15">
        <f t="shared" si="88"/>
        <v>40794.713344907403</v>
      </c>
      <c r="T1096" s="15">
        <f t="shared" si="89"/>
        <v>40824.713344907403</v>
      </c>
      <c r="U1096">
        <f t="shared" si="87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8334</v>
      </c>
      <c r="R1097" t="s">
        <v>8335</v>
      </c>
      <c r="S1097" s="15">
        <f t="shared" si="88"/>
        <v>41485.537268518521</v>
      </c>
      <c r="T1097" s="15">
        <f t="shared" si="89"/>
        <v>41515.537268518521</v>
      </c>
      <c r="U1097">
        <f t="shared" si="87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8334</v>
      </c>
      <c r="R1098" t="s">
        <v>8335</v>
      </c>
      <c r="S1098" s="15">
        <f t="shared" si="88"/>
        <v>41884.51798611111</v>
      </c>
      <c r="T1098" s="15">
        <f t="shared" si="89"/>
        <v>41915.145833333336</v>
      </c>
      <c r="U1098">
        <f t="shared" si="87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8334</v>
      </c>
      <c r="R1099" t="s">
        <v>8335</v>
      </c>
      <c r="S1099" s="15">
        <f t="shared" si="88"/>
        <v>41659.792557870373</v>
      </c>
      <c r="T1099" s="15">
        <f t="shared" si="89"/>
        <v>41699.792557870373</v>
      </c>
      <c r="U1099">
        <f t="shared" si="87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8334</v>
      </c>
      <c r="R1100" t="s">
        <v>8335</v>
      </c>
      <c r="S1100" s="15">
        <f t="shared" si="88"/>
        <v>41711.762673611112</v>
      </c>
      <c r="T1100" s="15">
        <f t="shared" si="89"/>
        <v>41741.762673611112</v>
      </c>
      <c r="U1100">
        <f t="shared" si="87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8334</v>
      </c>
      <c r="R1101" t="s">
        <v>8335</v>
      </c>
      <c r="S1101" s="15">
        <f t="shared" si="88"/>
        <v>42106.836435185185</v>
      </c>
      <c r="T1101" s="15">
        <f t="shared" si="89"/>
        <v>42136.836435185185</v>
      </c>
      <c r="U1101">
        <f t="shared" si="87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8334</v>
      </c>
      <c r="R1102" t="s">
        <v>8335</v>
      </c>
      <c r="S1102" s="15">
        <f t="shared" si="88"/>
        <v>42383.110775462963</v>
      </c>
      <c r="T1102" s="15">
        <f t="shared" si="89"/>
        <v>42413.110775462963</v>
      </c>
      <c r="U1102">
        <f t="shared" si="87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8334</v>
      </c>
      <c r="R1103" t="s">
        <v>8335</v>
      </c>
      <c r="S1103" s="15">
        <f t="shared" si="88"/>
        <v>42537.77243055556</v>
      </c>
      <c r="T1103" s="15">
        <f t="shared" si="89"/>
        <v>42564.758333333331</v>
      </c>
      <c r="U1103">
        <f t="shared" si="87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8334</v>
      </c>
      <c r="R1104" t="s">
        <v>8335</v>
      </c>
      <c r="S1104" s="15">
        <f t="shared" si="88"/>
        <v>41576.045428240745</v>
      </c>
      <c r="T1104" s="15">
        <f t="shared" si="89"/>
        <v>41616.249305555553</v>
      </c>
      <c r="U1104">
        <f t="shared" si="87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8334</v>
      </c>
      <c r="R1105" t="s">
        <v>8335</v>
      </c>
      <c r="S1105" s="15">
        <f t="shared" si="88"/>
        <v>42478.22210648148</v>
      </c>
      <c r="T1105" s="15">
        <f t="shared" si="89"/>
        <v>42538.22210648148</v>
      </c>
      <c r="U1105">
        <f t="shared" si="87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8334</v>
      </c>
      <c r="R1106" t="s">
        <v>8335</v>
      </c>
      <c r="S1106" s="15">
        <f t="shared" si="88"/>
        <v>41770.40996527778</v>
      </c>
      <c r="T1106" s="15">
        <f t="shared" si="89"/>
        <v>41800.40996527778</v>
      </c>
      <c r="U1106">
        <f t="shared" si="87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8334</v>
      </c>
      <c r="R1107" t="s">
        <v>8335</v>
      </c>
      <c r="S1107" s="15">
        <f t="shared" si="88"/>
        <v>41691.135729166665</v>
      </c>
      <c r="T1107" s="15">
        <f t="shared" si="89"/>
        <v>41721.0940625</v>
      </c>
      <c r="U1107">
        <f t="shared" si="87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8334</v>
      </c>
      <c r="R1108" t="s">
        <v>8335</v>
      </c>
      <c r="S1108" s="15">
        <f t="shared" si="88"/>
        <v>40972.740451388891</v>
      </c>
      <c r="T1108" s="15">
        <f t="shared" si="89"/>
        <v>41002.698784722219</v>
      </c>
      <c r="U1108">
        <f t="shared" si="87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8334</v>
      </c>
      <c r="R1109" t="s">
        <v>8335</v>
      </c>
      <c r="S1109" s="15">
        <f t="shared" si="88"/>
        <v>41812.861388888887</v>
      </c>
      <c r="T1109" s="15">
        <f t="shared" si="89"/>
        <v>41842.861388888887</v>
      </c>
      <c r="U1109">
        <f t="shared" si="87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8334</v>
      </c>
      <c r="R1110" t="s">
        <v>8335</v>
      </c>
      <c r="S1110" s="15">
        <f t="shared" si="88"/>
        <v>40951.636979166666</v>
      </c>
      <c r="T1110" s="15">
        <f t="shared" si="89"/>
        <v>41011.595312500001</v>
      </c>
      <c r="U1110">
        <f t="shared" si="87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8334</v>
      </c>
      <c r="R1111" t="s">
        <v>8335</v>
      </c>
      <c r="S1111" s="15">
        <f t="shared" si="88"/>
        <v>42661.752199074079</v>
      </c>
      <c r="T1111" s="15">
        <f t="shared" si="89"/>
        <v>42691.793865740736</v>
      </c>
      <c r="U1111">
        <f t="shared" si="87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8334</v>
      </c>
      <c r="R1112" t="s">
        <v>8335</v>
      </c>
      <c r="S1112" s="15">
        <f t="shared" si="88"/>
        <v>41219.933124999996</v>
      </c>
      <c r="T1112" s="15">
        <f t="shared" si="89"/>
        <v>41249.933124999996</v>
      </c>
      <c r="U1112">
        <f t="shared" si="87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8334</v>
      </c>
      <c r="R1113" t="s">
        <v>8335</v>
      </c>
      <c r="S1113" s="15">
        <f t="shared" si="88"/>
        <v>42346.203587962969</v>
      </c>
      <c r="T1113" s="15">
        <f t="shared" si="89"/>
        <v>42376.203587962969</v>
      </c>
      <c r="U1113">
        <f t="shared" si="87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8334</v>
      </c>
      <c r="R1114" t="s">
        <v>8335</v>
      </c>
      <c r="S1114" s="15">
        <f t="shared" si="88"/>
        <v>41962.759386574078</v>
      </c>
      <c r="T1114" s="15">
        <f t="shared" si="89"/>
        <v>42022.354166666672</v>
      </c>
      <c r="U1114">
        <f t="shared" si="87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8334</v>
      </c>
      <c r="R1115" t="s">
        <v>8335</v>
      </c>
      <c r="S1115" s="15">
        <f t="shared" si="88"/>
        <v>41834.977083333331</v>
      </c>
      <c r="T1115" s="15">
        <f t="shared" si="89"/>
        <v>41864.977083333331</v>
      </c>
      <c r="U1115">
        <f t="shared" si="87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8334</v>
      </c>
      <c r="R1116" t="s">
        <v>8335</v>
      </c>
      <c r="S1116" s="15">
        <f t="shared" si="88"/>
        <v>41525.345914351856</v>
      </c>
      <c r="T1116" s="15">
        <f t="shared" si="89"/>
        <v>41555.345914351856</v>
      </c>
      <c r="U1116">
        <f t="shared" si="87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8334</v>
      </c>
      <c r="R1117" t="s">
        <v>8335</v>
      </c>
      <c r="S1117" s="15">
        <f t="shared" si="88"/>
        <v>42428.695543981477</v>
      </c>
      <c r="T1117" s="15">
        <f t="shared" si="89"/>
        <v>42458.653877314813</v>
      </c>
      <c r="U1117">
        <f t="shared" si="87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8334</v>
      </c>
      <c r="R1118" t="s">
        <v>8335</v>
      </c>
      <c r="S1118" s="15">
        <f t="shared" si="88"/>
        <v>41008.847314814811</v>
      </c>
      <c r="T1118" s="15">
        <f t="shared" si="89"/>
        <v>41068.847314814811</v>
      </c>
      <c r="U1118">
        <f t="shared" si="87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8334</v>
      </c>
      <c r="R1119" t="s">
        <v>8335</v>
      </c>
      <c r="S1119" s="15">
        <f t="shared" si="88"/>
        <v>42332.598530092597</v>
      </c>
      <c r="T1119" s="15">
        <f t="shared" si="89"/>
        <v>42362.598530092597</v>
      </c>
      <c r="U1119">
        <f t="shared" si="87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8334</v>
      </c>
      <c r="R1120" t="s">
        <v>8335</v>
      </c>
      <c r="S1120" s="15">
        <f t="shared" si="88"/>
        <v>41703.16642361111</v>
      </c>
      <c r="T1120" s="15">
        <f t="shared" si="89"/>
        <v>41733.124756944446</v>
      </c>
      <c r="U1120">
        <f t="shared" si="87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8334</v>
      </c>
      <c r="R1121" t="s">
        <v>8335</v>
      </c>
      <c r="S1121" s="15">
        <f t="shared" si="88"/>
        <v>41721.792407407411</v>
      </c>
      <c r="T1121" s="15">
        <f t="shared" si="89"/>
        <v>41734.792407407411</v>
      </c>
      <c r="U1121">
        <f t="shared" si="87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8334</v>
      </c>
      <c r="R1122" t="s">
        <v>8335</v>
      </c>
      <c r="S1122" s="15">
        <f t="shared" si="88"/>
        <v>40798.872685185182</v>
      </c>
      <c r="T1122" s="15">
        <f t="shared" si="89"/>
        <v>40843.872685185182</v>
      </c>
      <c r="U1122">
        <f t="shared" si="87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8334</v>
      </c>
      <c r="R1123" t="s">
        <v>8335</v>
      </c>
      <c r="S1123" s="15">
        <f t="shared" si="88"/>
        <v>42411.934212962966</v>
      </c>
      <c r="T1123" s="15">
        <f t="shared" si="89"/>
        <v>42441.892546296294</v>
      </c>
      <c r="U1123">
        <f t="shared" si="87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8334</v>
      </c>
      <c r="R1124" t="s">
        <v>8335</v>
      </c>
      <c r="S1124" s="15">
        <f t="shared" si="88"/>
        <v>41409.703993055555</v>
      </c>
      <c r="T1124" s="15">
        <f t="shared" si="89"/>
        <v>41423.703993055555</v>
      </c>
      <c r="U1124">
        <f t="shared" si="87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8334</v>
      </c>
      <c r="R1125" t="s">
        <v>8335</v>
      </c>
      <c r="S1125" s="15">
        <f t="shared" si="88"/>
        <v>41717.5237037037</v>
      </c>
      <c r="T1125" s="15">
        <f t="shared" si="89"/>
        <v>41747.5237037037</v>
      </c>
      <c r="U1125">
        <f t="shared" si="87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8334</v>
      </c>
      <c r="R1126" t="s">
        <v>8336</v>
      </c>
      <c r="S1126" s="15">
        <f t="shared" si="88"/>
        <v>42093.667256944449</v>
      </c>
      <c r="T1126" s="15">
        <f t="shared" si="89"/>
        <v>42123.667256944449</v>
      </c>
      <c r="U1126">
        <f t="shared" si="87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8334</v>
      </c>
      <c r="R1127" t="s">
        <v>8336</v>
      </c>
      <c r="S1127" s="15">
        <f t="shared" si="88"/>
        <v>42211.624189814815</v>
      </c>
      <c r="T1127" s="15">
        <f t="shared" si="89"/>
        <v>42271.624189814815</v>
      </c>
      <c r="U1127">
        <f t="shared" si="87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8334</v>
      </c>
      <c r="R1128" t="s">
        <v>8336</v>
      </c>
      <c r="S1128" s="15">
        <f t="shared" si="88"/>
        <v>42534.327476851846</v>
      </c>
      <c r="T1128" s="15">
        <f t="shared" si="89"/>
        <v>42564.327476851846</v>
      </c>
      <c r="U1128">
        <f t="shared" si="87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8334</v>
      </c>
      <c r="R1129" t="s">
        <v>8336</v>
      </c>
      <c r="S1129" s="15">
        <f t="shared" si="88"/>
        <v>41925.854166666664</v>
      </c>
      <c r="T1129" s="15">
        <f t="shared" si="89"/>
        <v>41956.895833333328</v>
      </c>
      <c r="U1129">
        <f t="shared" si="87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8334</v>
      </c>
      <c r="R1130" t="s">
        <v>8336</v>
      </c>
      <c r="S1130" s="15">
        <f t="shared" si="88"/>
        <v>41827.649502314816</v>
      </c>
      <c r="T1130" s="15">
        <f t="shared" si="89"/>
        <v>41857.649502314816</v>
      </c>
      <c r="U1130">
        <f t="shared" si="87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8334</v>
      </c>
      <c r="R1131" t="s">
        <v>8336</v>
      </c>
      <c r="S1131" s="15">
        <f t="shared" si="88"/>
        <v>42495.264965277776</v>
      </c>
      <c r="T1131" s="15">
        <f t="shared" si="89"/>
        <v>42525.264965277776</v>
      </c>
      <c r="U1131">
        <f t="shared" si="87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8334</v>
      </c>
      <c r="R1132" t="s">
        <v>8336</v>
      </c>
      <c r="S1132" s="15">
        <f t="shared" si="88"/>
        <v>41907.996527777781</v>
      </c>
      <c r="T1132" s="15">
        <f t="shared" si="89"/>
        <v>41968.038194444445</v>
      </c>
      <c r="U1132">
        <f t="shared" si="87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8334</v>
      </c>
      <c r="R1133" t="s">
        <v>8336</v>
      </c>
      <c r="S1133" s="15">
        <f t="shared" si="88"/>
        <v>42331.908194444448</v>
      </c>
      <c r="T1133" s="15">
        <f t="shared" si="89"/>
        <v>42361.908194444448</v>
      </c>
      <c r="U1133">
        <f t="shared" si="87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8334</v>
      </c>
      <c r="R1134" t="s">
        <v>8336</v>
      </c>
      <c r="S1134" s="15">
        <f t="shared" si="88"/>
        <v>42705.115405092598</v>
      </c>
      <c r="T1134" s="15">
        <f t="shared" si="89"/>
        <v>42735.115405092598</v>
      </c>
      <c r="U1134">
        <f t="shared" si="87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8334</v>
      </c>
      <c r="R1135" t="s">
        <v>8336</v>
      </c>
      <c r="S1135" s="15">
        <f t="shared" si="88"/>
        <v>41820.407187500001</v>
      </c>
      <c r="T1135" s="15">
        <f t="shared" si="89"/>
        <v>41850.407187500001</v>
      </c>
      <c r="U1135">
        <f t="shared" si="87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8334</v>
      </c>
      <c r="R1136" t="s">
        <v>8336</v>
      </c>
      <c r="S1136" s="15">
        <f t="shared" si="88"/>
        <v>41957.285046296296</v>
      </c>
      <c r="T1136" s="15">
        <f t="shared" si="89"/>
        <v>41971.189583333333</v>
      </c>
      <c r="U1136">
        <f t="shared" si="87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8334</v>
      </c>
      <c r="R1137" t="s">
        <v>8336</v>
      </c>
      <c r="S1137" s="15">
        <f t="shared" si="88"/>
        <v>42557.989513888882</v>
      </c>
      <c r="T1137" s="15">
        <f t="shared" si="89"/>
        <v>42587.989513888882</v>
      </c>
      <c r="U1137">
        <f t="shared" si="87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8334</v>
      </c>
      <c r="R1138" t="s">
        <v>8336</v>
      </c>
      <c r="S1138" s="15">
        <f t="shared" si="88"/>
        <v>42326.671631944439</v>
      </c>
      <c r="T1138" s="15">
        <f t="shared" si="89"/>
        <v>42356.671631944439</v>
      </c>
      <c r="U1138">
        <f t="shared" si="87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8334</v>
      </c>
      <c r="R1139" t="s">
        <v>8336</v>
      </c>
      <c r="S1139" s="15">
        <f t="shared" si="88"/>
        <v>42452.819687499999</v>
      </c>
      <c r="T1139" s="15">
        <f t="shared" si="89"/>
        <v>42482.819687499999</v>
      </c>
      <c r="U1139">
        <f t="shared" si="87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8334</v>
      </c>
      <c r="R1140" t="s">
        <v>8336</v>
      </c>
      <c r="S1140" s="15">
        <f t="shared" si="88"/>
        <v>42735.9066087963</v>
      </c>
      <c r="T1140" s="15">
        <f t="shared" si="89"/>
        <v>42755.9066087963</v>
      </c>
      <c r="U1140">
        <f t="shared" si="87"/>
        <v>2016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8334</v>
      </c>
      <c r="R1141" t="s">
        <v>8336</v>
      </c>
      <c r="S1141" s="15">
        <f t="shared" si="88"/>
        <v>41974.347523148142</v>
      </c>
      <c r="T1141" s="15">
        <f t="shared" si="89"/>
        <v>42004.347523148142</v>
      </c>
      <c r="U1141">
        <f t="shared" si="87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8334</v>
      </c>
      <c r="R1142" t="s">
        <v>8336</v>
      </c>
      <c r="S1142" s="15">
        <f t="shared" si="88"/>
        <v>42191.462048611109</v>
      </c>
      <c r="T1142" s="15">
        <f t="shared" si="89"/>
        <v>42221.462048611109</v>
      </c>
      <c r="U1142">
        <f t="shared" si="87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8334</v>
      </c>
      <c r="R1143" t="s">
        <v>8336</v>
      </c>
      <c r="S1143" s="15">
        <f t="shared" si="88"/>
        <v>42163.699652777781</v>
      </c>
      <c r="T1143" s="15">
        <f t="shared" si="89"/>
        <v>42193.699652777781</v>
      </c>
      <c r="U1143">
        <f t="shared" si="87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8334</v>
      </c>
      <c r="R1144" t="s">
        <v>8336</v>
      </c>
      <c r="S1144" s="15">
        <f t="shared" si="88"/>
        <v>42021.006099537044</v>
      </c>
      <c r="T1144" s="15">
        <f t="shared" si="89"/>
        <v>42051.006099537044</v>
      </c>
      <c r="U1144">
        <f t="shared" si="87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8334</v>
      </c>
      <c r="R1145" t="s">
        <v>8336</v>
      </c>
      <c r="S1145" s="15">
        <f t="shared" si="88"/>
        <v>42324.19358796296</v>
      </c>
      <c r="T1145" s="15">
        <f t="shared" si="89"/>
        <v>42354.19358796296</v>
      </c>
      <c r="U1145">
        <f t="shared" si="87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8337</v>
      </c>
      <c r="R1146" t="s">
        <v>8338</v>
      </c>
      <c r="S1146" s="15">
        <f t="shared" si="88"/>
        <v>42092.181944444441</v>
      </c>
      <c r="T1146" s="15">
        <f t="shared" si="89"/>
        <v>42122.181944444441</v>
      </c>
      <c r="U1146">
        <f t="shared" si="87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8337</v>
      </c>
      <c r="R1147" t="s">
        <v>8338</v>
      </c>
      <c r="S1147" s="15">
        <f t="shared" si="88"/>
        <v>41853.747592592597</v>
      </c>
      <c r="T1147" s="15">
        <f t="shared" si="89"/>
        <v>41913.747592592597</v>
      </c>
      <c r="U1147">
        <f t="shared" si="87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8337</v>
      </c>
      <c r="R1148" t="s">
        <v>8338</v>
      </c>
      <c r="S1148" s="15">
        <f t="shared" si="88"/>
        <v>41722.9533912037</v>
      </c>
      <c r="T1148" s="15">
        <f t="shared" si="89"/>
        <v>41760.9533912037</v>
      </c>
      <c r="U1148">
        <f t="shared" si="87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8337</v>
      </c>
      <c r="R1149" t="s">
        <v>8338</v>
      </c>
      <c r="S1149" s="15">
        <f t="shared" si="88"/>
        <v>41870.972025462965</v>
      </c>
      <c r="T1149" s="15">
        <f t="shared" si="89"/>
        <v>41930.972025462965</v>
      </c>
      <c r="U1149">
        <f t="shared" si="87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8337</v>
      </c>
      <c r="R1150" t="s">
        <v>8338</v>
      </c>
      <c r="S1150" s="15">
        <f t="shared" si="88"/>
        <v>42674.171076388884</v>
      </c>
      <c r="T1150" s="15">
        <f t="shared" si="89"/>
        <v>42704.212743055556</v>
      </c>
      <c r="U1150">
        <f t="shared" si="87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8337</v>
      </c>
      <c r="R1151" t="s">
        <v>8338</v>
      </c>
      <c r="S1151" s="15">
        <f t="shared" si="88"/>
        <v>42506.71025462963</v>
      </c>
      <c r="T1151" s="15">
        <f t="shared" si="89"/>
        <v>42536.71025462963</v>
      </c>
      <c r="U1151">
        <f t="shared" si="87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8337</v>
      </c>
      <c r="R1152" t="s">
        <v>8338</v>
      </c>
      <c r="S1152" s="15">
        <f t="shared" si="88"/>
        <v>42316.954571759255</v>
      </c>
      <c r="T1152" s="15">
        <f t="shared" si="89"/>
        <v>42376.954571759255</v>
      </c>
      <c r="U1152">
        <f t="shared" si="87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8337</v>
      </c>
      <c r="R1153" t="s">
        <v>8338</v>
      </c>
      <c r="S1153" s="15">
        <f t="shared" si="88"/>
        <v>42223.102581018517</v>
      </c>
      <c r="T1153" s="15">
        <f t="shared" si="89"/>
        <v>42253.102581018517</v>
      </c>
      <c r="U1153">
        <f t="shared" si="87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0" t="s">
        <v>8337</v>
      </c>
      <c r="R1154" t="s">
        <v>8338</v>
      </c>
      <c r="S1154" s="15">
        <f t="shared" si="88"/>
        <v>42108.709629629629</v>
      </c>
      <c r="T1154" s="15">
        <f t="shared" si="89"/>
        <v>42138.709629629629</v>
      </c>
      <c r="U1154">
        <f t="shared" ref="U1154:U1217" si="92">YEAR(S1154)</f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8337</v>
      </c>
      <c r="R1155" t="s">
        <v>8338</v>
      </c>
      <c r="S1155" s="15">
        <f t="shared" ref="S1155:S1218" si="93">(((J1155/60)/60)/24)+DATE(1970,1,)</f>
        <v>42142.714178240742</v>
      </c>
      <c r="T1155" s="15">
        <f t="shared" ref="T1155:T1218" si="94">(((I1155/60)/60)/24)+DATE(1970,1,)</f>
        <v>42172.714178240742</v>
      </c>
      <c r="U1155">
        <f t="shared" si="92"/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8337</v>
      </c>
      <c r="R1156" t="s">
        <v>8338</v>
      </c>
      <c r="S1156" s="15">
        <f t="shared" si="93"/>
        <v>42222.108865740738</v>
      </c>
      <c r="T1156" s="15">
        <f t="shared" si="94"/>
        <v>42252.108865740738</v>
      </c>
      <c r="U1156">
        <f t="shared" si="92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8337</v>
      </c>
      <c r="R1157" t="s">
        <v>8338</v>
      </c>
      <c r="S1157" s="15">
        <f t="shared" si="93"/>
        <v>41834.763981481483</v>
      </c>
      <c r="T1157" s="15">
        <f t="shared" si="94"/>
        <v>41864.763981481483</v>
      </c>
      <c r="U1157">
        <f t="shared" si="92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8337</v>
      </c>
      <c r="R1158" t="s">
        <v>8338</v>
      </c>
      <c r="S1158" s="15">
        <f t="shared" si="93"/>
        <v>42028.07131944444</v>
      </c>
      <c r="T1158" s="15">
        <f t="shared" si="94"/>
        <v>42058.07131944444</v>
      </c>
      <c r="U1158">
        <f t="shared" si="92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8337</v>
      </c>
      <c r="R1159" t="s">
        <v>8338</v>
      </c>
      <c r="S1159" s="15">
        <f t="shared" si="93"/>
        <v>41917.628240740742</v>
      </c>
      <c r="T1159" s="15">
        <f t="shared" si="94"/>
        <v>41977.669907407413</v>
      </c>
      <c r="U1159">
        <f t="shared" si="92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8337</v>
      </c>
      <c r="R1160" t="s">
        <v>8338</v>
      </c>
      <c r="S1160" s="15">
        <f t="shared" si="93"/>
        <v>41951.09175925926</v>
      </c>
      <c r="T1160" s="15">
        <f t="shared" si="94"/>
        <v>41981.09175925926</v>
      </c>
      <c r="U1160">
        <f t="shared" si="92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8337</v>
      </c>
      <c r="R1161" t="s">
        <v>8338</v>
      </c>
      <c r="S1161" s="15">
        <f t="shared" si="93"/>
        <v>42153.726446759261</v>
      </c>
      <c r="T1161" s="15">
        <f t="shared" si="94"/>
        <v>42184.65625</v>
      </c>
      <c r="U1161">
        <f t="shared" si="92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8337</v>
      </c>
      <c r="R1162" t="s">
        <v>8338</v>
      </c>
      <c r="S1162" s="15">
        <f t="shared" si="93"/>
        <v>42060.154930555553</v>
      </c>
      <c r="T1162" s="15">
        <f t="shared" si="94"/>
        <v>42090.113263888896</v>
      </c>
      <c r="U1162">
        <f t="shared" si="92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8337</v>
      </c>
      <c r="R1163" t="s">
        <v>8338</v>
      </c>
      <c r="S1163" s="15">
        <f t="shared" si="93"/>
        <v>42121.629502314812</v>
      </c>
      <c r="T1163" s="15">
        <f t="shared" si="94"/>
        <v>42142.629502314812</v>
      </c>
      <c r="U1163">
        <f t="shared" si="92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8337</v>
      </c>
      <c r="R1164" t="s">
        <v>8338</v>
      </c>
      <c r="S1164" s="15">
        <f t="shared" si="93"/>
        <v>41875.683611111112</v>
      </c>
      <c r="T1164" s="15">
        <f t="shared" si="94"/>
        <v>41906.683611111112</v>
      </c>
      <c r="U1164">
        <f t="shared" si="92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8337</v>
      </c>
      <c r="R1165" t="s">
        <v>8338</v>
      </c>
      <c r="S1165" s="15">
        <f t="shared" si="93"/>
        <v>41829.723611111112</v>
      </c>
      <c r="T1165" s="15">
        <f t="shared" si="94"/>
        <v>41859.723611111112</v>
      </c>
      <c r="U1165">
        <f t="shared" si="92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8337</v>
      </c>
      <c r="R1166" t="s">
        <v>8338</v>
      </c>
      <c r="S1166" s="15">
        <f t="shared" si="93"/>
        <v>42508.724328703705</v>
      </c>
      <c r="T1166" s="15">
        <f t="shared" si="94"/>
        <v>42538.724328703705</v>
      </c>
      <c r="U1166">
        <f t="shared" si="92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8337</v>
      </c>
      <c r="R1167" t="s">
        <v>8338</v>
      </c>
      <c r="S1167" s="15">
        <f t="shared" si="93"/>
        <v>41791.214467592588</v>
      </c>
      <c r="T1167" s="15">
        <f t="shared" si="94"/>
        <v>41825.214467592588</v>
      </c>
      <c r="U1167">
        <f t="shared" si="92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8337</v>
      </c>
      <c r="R1168" t="s">
        <v>8338</v>
      </c>
      <c r="S1168" s="15">
        <f t="shared" si="93"/>
        <v>42149.485439814816</v>
      </c>
      <c r="T1168" s="15">
        <f t="shared" si="94"/>
        <v>42180.166666666672</v>
      </c>
      <c r="U1168">
        <f t="shared" si="92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8337</v>
      </c>
      <c r="R1169" t="s">
        <v>8338</v>
      </c>
      <c r="S1169" s="15">
        <f t="shared" si="93"/>
        <v>41862.734895833331</v>
      </c>
      <c r="T1169" s="15">
        <f t="shared" si="94"/>
        <v>41893.734895833331</v>
      </c>
      <c r="U1169">
        <f t="shared" si="92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8337</v>
      </c>
      <c r="R1170" t="s">
        <v>8338</v>
      </c>
      <c r="S1170" s="15">
        <f t="shared" si="93"/>
        <v>42604.053993055553</v>
      </c>
      <c r="T1170" s="15">
        <f t="shared" si="94"/>
        <v>42634.053993055553</v>
      </c>
      <c r="U1170">
        <f t="shared" si="92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8337</v>
      </c>
      <c r="R1171" t="s">
        <v>8338</v>
      </c>
      <c r="S1171" s="15">
        <f t="shared" si="93"/>
        <v>42026.353738425925</v>
      </c>
      <c r="T1171" s="15">
        <f t="shared" si="94"/>
        <v>42056.353738425925</v>
      </c>
      <c r="U1171">
        <f t="shared" si="92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8337</v>
      </c>
      <c r="R1172" t="s">
        <v>8338</v>
      </c>
      <c r="S1172" s="15">
        <f t="shared" si="93"/>
        <v>42123.893182870372</v>
      </c>
      <c r="T1172" s="15">
        <f t="shared" si="94"/>
        <v>42153.893182870372</v>
      </c>
      <c r="U1172">
        <f t="shared" si="92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8337</v>
      </c>
      <c r="R1173" t="s">
        <v>8338</v>
      </c>
      <c r="S1173" s="15">
        <f t="shared" si="93"/>
        <v>41937.804710648146</v>
      </c>
      <c r="T1173" s="15">
        <f t="shared" si="94"/>
        <v>41955.846377314811</v>
      </c>
      <c r="U1173">
        <f t="shared" si="92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8337</v>
      </c>
      <c r="R1174" t="s">
        <v>8338</v>
      </c>
      <c r="S1174" s="15">
        <f t="shared" si="93"/>
        <v>41840.682314814818</v>
      </c>
      <c r="T1174" s="15">
        <f t="shared" si="94"/>
        <v>41870.682314814818</v>
      </c>
      <c r="U1174">
        <f t="shared" si="92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8337</v>
      </c>
      <c r="R1175" t="s">
        <v>8338</v>
      </c>
      <c r="S1175" s="15">
        <f t="shared" si="93"/>
        <v>42183.185844907406</v>
      </c>
      <c r="T1175" s="15">
        <f t="shared" si="94"/>
        <v>42218.185844907406</v>
      </c>
      <c r="U1175">
        <f t="shared" si="92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8337</v>
      </c>
      <c r="R1176" t="s">
        <v>8338</v>
      </c>
      <c r="S1176" s="15">
        <f t="shared" si="93"/>
        <v>42467.84174768519</v>
      </c>
      <c r="T1176" s="15">
        <f t="shared" si="94"/>
        <v>42497.84174768519</v>
      </c>
      <c r="U1176">
        <f t="shared" si="92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8337</v>
      </c>
      <c r="R1177" t="s">
        <v>8338</v>
      </c>
      <c r="S1177" s="15">
        <f t="shared" si="93"/>
        <v>42169.728460648148</v>
      </c>
      <c r="T1177" s="15">
        <f t="shared" si="94"/>
        <v>42199.728460648148</v>
      </c>
      <c r="U1177">
        <f t="shared" si="92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8337</v>
      </c>
      <c r="R1178" t="s">
        <v>8338</v>
      </c>
      <c r="S1178" s="15">
        <f t="shared" si="93"/>
        <v>42745.019652777773</v>
      </c>
      <c r="T1178" s="15">
        <f t="shared" si="94"/>
        <v>42799.541666666672</v>
      </c>
      <c r="U1178">
        <f t="shared" si="92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8337</v>
      </c>
      <c r="R1179" t="s">
        <v>8338</v>
      </c>
      <c r="S1179" s="15">
        <f t="shared" si="93"/>
        <v>41896.660833333335</v>
      </c>
      <c r="T1179" s="15">
        <f t="shared" si="94"/>
        <v>41926.660833333335</v>
      </c>
      <c r="U1179">
        <f t="shared" si="92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8337</v>
      </c>
      <c r="R1180" t="s">
        <v>8338</v>
      </c>
      <c r="S1180" s="15">
        <f t="shared" si="93"/>
        <v>41836.905694444446</v>
      </c>
      <c r="T1180" s="15">
        <f t="shared" si="94"/>
        <v>41866.905694444446</v>
      </c>
      <c r="U1180">
        <f t="shared" si="92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8337</v>
      </c>
      <c r="R1181" t="s">
        <v>8338</v>
      </c>
      <c r="S1181" s="15">
        <f t="shared" si="93"/>
        <v>42274.720219907409</v>
      </c>
      <c r="T1181" s="15">
        <f t="shared" si="94"/>
        <v>42304.720219907409</v>
      </c>
      <c r="U1181">
        <f t="shared" si="92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8337</v>
      </c>
      <c r="R1182" t="s">
        <v>8338</v>
      </c>
      <c r="S1182" s="15">
        <f t="shared" si="93"/>
        <v>41780.806875000002</v>
      </c>
      <c r="T1182" s="15">
        <f t="shared" si="94"/>
        <v>41817.806875000002</v>
      </c>
      <c r="U1182">
        <f t="shared" si="92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8337</v>
      </c>
      <c r="R1183" t="s">
        <v>8338</v>
      </c>
      <c r="S1183" s="15">
        <f t="shared" si="93"/>
        <v>42033.339363425926</v>
      </c>
      <c r="T1183" s="15">
        <f t="shared" si="94"/>
        <v>42063.339363425926</v>
      </c>
      <c r="U1183">
        <f t="shared" si="92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8337</v>
      </c>
      <c r="R1184" t="s">
        <v>8338</v>
      </c>
      <c r="S1184" s="15">
        <f t="shared" si="93"/>
        <v>42727.827407407407</v>
      </c>
      <c r="T1184" s="15">
        <f t="shared" si="94"/>
        <v>42746.695833333331</v>
      </c>
      <c r="U1184">
        <f t="shared" si="92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8337</v>
      </c>
      <c r="R1185" t="s">
        <v>8338</v>
      </c>
      <c r="S1185" s="15">
        <f t="shared" si="93"/>
        <v>42655.86137731481</v>
      </c>
      <c r="T1185" s="15">
        <f t="shared" si="94"/>
        <v>42675.165972222225</v>
      </c>
      <c r="U1185">
        <f t="shared" si="92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8339</v>
      </c>
      <c r="R1186" t="s">
        <v>8340</v>
      </c>
      <c r="S1186" s="15">
        <f t="shared" si="93"/>
        <v>42740.599664351852</v>
      </c>
      <c r="T1186" s="15">
        <f t="shared" si="94"/>
        <v>42771.599664351852</v>
      </c>
      <c r="U1186">
        <f t="shared" si="92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8339</v>
      </c>
      <c r="R1187" t="s">
        <v>8340</v>
      </c>
      <c r="S1187" s="15">
        <f t="shared" si="93"/>
        <v>42129.865150462967</v>
      </c>
      <c r="T1187" s="15">
        <f t="shared" si="94"/>
        <v>42162.166666666672</v>
      </c>
      <c r="U1187">
        <f t="shared" si="92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8339</v>
      </c>
      <c r="R1188" t="s">
        <v>8340</v>
      </c>
      <c r="S1188" s="15">
        <f t="shared" si="93"/>
        <v>42122.86336805555</v>
      </c>
      <c r="T1188" s="15">
        <f t="shared" si="94"/>
        <v>42155.945833333331</v>
      </c>
      <c r="U1188">
        <f t="shared" si="92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8339</v>
      </c>
      <c r="R1189" t="s">
        <v>8340</v>
      </c>
      <c r="S1189" s="15">
        <f t="shared" si="93"/>
        <v>42108.894942129627</v>
      </c>
      <c r="T1189" s="15">
        <f t="shared" si="94"/>
        <v>42140.75</v>
      </c>
      <c r="U1189">
        <f t="shared" si="92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8339</v>
      </c>
      <c r="R1190" t="s">
        <v>8340</v>
      </c>
      <c r="S1190" s="15">
        <f t="shared" si="93"/>
        <v>42710.700694444444</v>
      </c>
      <c r="T1190" s="15">
        <f t="shared" si="94"/>
        <v>42731.700694444444</v>
      </c>
      <c r="U1190">
        <f t="shared" si="92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8339</v>
      </c>
      <c r="R1191" t="s">
        <v>8340</v>
      </c>
      <c r="S1191" s="15">
        <f t="shared" si="93"/>
        <v>42528.979108796295</v>
      </c>
      <c r="T1191" s="15">
        <f t="shared" si="94"/>
        <v>42549.979108796295</v>
      </c>
      <c r="U1191">
        <f t="shared" si="92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8339</v>
      </c>
      <c r="R1192" t="s">
        <v>8340</v>
      </c>
      <c r="S1192" s="15">
        <f t="shared" si="93"/>
        <v>41851.665798611109</v>
      </c>
      <c r="T1192" s="15">
        <f t="shared" si="94"/>
        <v>41881.665798611109</v>
      </c>
      <c r="U1192">
        <f t="shared" si="92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8339</v>
      </c>
      <c r="R1193" t="s">
        <v>8340</v>
      </c>
      <c r="S1193" s="15">
        <f t="shared" si="93"/>
        <v>42418.603703703702</v>
      </c>
      <c r="T1193" s="15">
        <f t="shared" si="94"/>
        <v>42448.562037037031</v>
      </c>
      <c r="U1193">
        <f t="shared" si="92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8339</v>
      </c>
      <c r="R1194" t="s">
        <v>8340</v>
      </c>
      <c r="S1194" s="15">
        <f t="shared" si="93"/>
        <v>42746.506689814814</v>
      </c>
      <c r="T1194" s="15">
        <f t="shared" si="94"/>
        <v>42776.506689814814</v>
      </c>
      <c r="U1194">
        <f t="shared" si="92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8339</v>
      </c>
      <c r="R1195" t="s">
        <v>8340</v>
      </c>
      <c r="S1195" s="15">
        <f t="shared" si="93"/>
        <v>42408.776076388895</v>
      </c>
      <c r="T1195" s="15">
        <f t="shared" si="94"/>
        <v>42468.734409722223</v>
      </c>
      <c r="U1195">
        <f t="shared" si="92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8339</v>
      </c>
      <c r="R1196" t="s">
        <v>8340</v>
      </c>
      <c r="S1196" s="15">
        <f t="shared" si="93"/>
        <v>42071.488182870366</v>
      </c>
      <c r="T1196" s="15">
        <f t="shared" si="94"/>
        <v>42101.488182870366</v>
      </c>
      <c r="U1196">
        <f t="shared" si="92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8339</v>
      </c>
      <c r="R1197" t="s">
        <v>8340</v>
      </c>
      <c r="S1197" s="15">
        <f t="shared" si="93"/>
        <v>42297.34783564815</v>
      </c>
      <c r="T1197" s="15">
        <f t="shared" si="94"/>
        <v>42357.375</v>
      </c>
      <c r="U1197">
        <f t="shared" si="92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8339</v>
      </c>
      <c r="R1198" t="s">
        <v>8340</v>
      </c>
      <c r="S1198" s="15">
        <f t="shared" si="93"/>
        <v>42325.818738425922</v>
      </c>
      <c r="T1198" s="15">
        <f t="shared" si="94"/>
        <v>42355.818738425922</v>
      </c>
      <c r="U1198">
        <f t="shared" si="92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8339</v>
      </c>
      <c r="R1199" t="s">
        <v>8340</v>
      </c>
      <c r="S1199" s="15">
        <f t="shared" si="93"/>
        <v>42502.66474537037</v>
      </c>
      <c r="T1199" s="15">
        <f t="shared" si="94"/>
        <v>42533.249305555553</v>
      </c>
      <c r="U1199">
        <f t="shared" si="92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8339</v>
      </c>
      <c r="R1200" t="s">
        <v>8340</v>
      </c>
      <c r="S1200" s="15">
        <f t="shared" si="93"/>
        <v>42332.619050925925</v>
      </c>
      <c r="T1200" s="15">
        <f t="shared" si="94"/>
        <v>42368.125</v>
      </c>
      <c r="U1200">
        <f t="shared" si="92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8339</v>
      </c>
      <c r="R1201" t="s">
        <v>8340</v>
      </c>
      <c r="S1201" s="15">
        <f t="shared" si="93"/>
        <v>42160.770833333328</v>
      </c>
      <c r="T1201" s="15">
        <f t="shared" si="94"/>
        <v>42192.770833333328</v>
      </c>
      <c r="U1201">
        <f t="shared" si="92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8339</v>
      </c>
      <c r="R1202" t="s">
        <v>8340</v>
      </c>
      <c r="S1202" s="15">
        <f t="shared" si="93"/>
        <v>42088.477500000001</v>
      </c>
      <c r="T1202" s="15">
        <f t="shared" si="94"/>
        <v>42109.477500000001</v>
      </c>
      <c r="U1202">
        <f t="shared" si="92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8339</v>
      </c>
      <c r="R1203" t="s">
        <v>8340</v>
      </c>
      <c r="S1203" s="15">
        <f t="shared" si="93"/>
        <v>42535.60701388889</v>
      </c>
      <c r="T1203" s="15">
        <f t="shared" si="94"/>
        <v>42565.60701388889</v>
      </c>
      <c r="U1203">
        <f t="shared" si="92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8339</v>
      </c>
      <c r="R1204" t="s">
        <v>8340</v>
      </c>
      <c r="S1204" s="15">
        <f t="shared" si="93"/>
        <v>42151.288819444439</v>
      </c>
      <c r="T1204" s="15">
        <f t="shared" si="94"/>
        <v>42181.288819444439</v>
      </c>
      <c r="U1204">
        <f t="shared" si="92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8339</v>
      </c>
      <c r="R1205" t="s">
        <v>8340</v>
      </c>
      <c r="S1205" s="15">
        <f t="shared" si="93"/>
        <v>42124.614895833336</v>
      </c>
      <c r="T1205" s="15">
        <f t="shared" si="94"/>
        <v>42154.614895833336</v>
      </c>
      <c r="U1205">
        <f t="shared" si="92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8339</v>
      </c>
      <c r="R1206" t="s">
        <v>8340</v>
      </c>
      <c r="S1206" s="15">
        <f t="shared" si="93"/>
        <v>42296.748067129629</v>
      </c>
      <c r="T1206" s="15">
        <f t="shared" si="94"/>
        <v>42341.208333333328</v>
      </c>
      <c r="U1206">
        <f t="shared" si="92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8339</v>
      </c>
      <c r="R1207" t="s">
        <v>8340</v>
      </c>
      <c r="S1207" s="15">
        <f t="shared" si="93"/>
        <v>42137.506377314814</v>
      </c>
      <c r="T1207" s="15">
        <f t="shared" si="94"/>
        <v>42167.506377314814</v>
      </c>
      <c r="U1207">
        <f t="shared" si="92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8339</v>
      </c>
      <c r="R1208" t="s">
        <v>8340</v>
      </c>
      <c r="S1208" s="15">
        <f t="shared" si="93"/>
        <v>42771.776076388895</v>
      </c>
      <c r="T1208" s="15">
        <f t="shared" si="94"/>
        <v>42804.561805555553</v>
      </c>
      <c r="U1208">
        <f t="shared" si="92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8339</v>
      </c>
      <c r="R1209" t="s">
        <v>8340</v>
      </c>
      <c r="S1209" s="15">
        <f t="shared" si="93"/>
        <v>42429.430243055554</v>
      </c>
      <c r="T1209" s="15">
        <f t="shared" si="94"/>
        <v>42459.416666666672</v>
      </c>
      <c r="U1209">
        <f t="shared" si="92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8339</v>
      </c>
      <c r="R1210" t="s">
        <v>8340</v>
      </c>
      <c r="S1210" s="15">
        <f t="shared" si="93"/>
        <v>42422.709074074075</v>
      </c>
      <c r="T1210" s="15">
        <f t="shared" si="94"/>
        <v>42452.667407407411</v>
      </c>
      <c r="U1210">
        <f t="shared" si="92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8339</v>
      </c>
      <c r="R1211" t="s">
        <v>8340</v>
      </c>
      <c r="S1211" s="15">
        <f t="shared" si="93"/>
        <v>42760.846122685187</v>
      </c>
      <c r="T1211" s="15">
        <f t="shared" si="94"/>
        <v>42790.846122685187</v>
      </c>
      <c r="U1211">
        <f t="shared" si="92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8339</v>
      </c>
      <c r="R1212" t="s">
        <v>8340</v>
      </c>
      <c r="S1212" s="15">
        <f t="shared" si="93"/>
        <v>42131.941805555558</v>
      </c>
      <c r="T1212" s="15">
        <f t="shared" si="94"/>
        <v>42154.875</v>
      </c>
      <c r="U1212">
        <f t="shared" si="92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8339</v>
      </c>
      <c r="R1213" t="s">
        <v>8340</v>
      </c>
      <c r="S1213" s="15">
        <f t="shared" si="93"/>
        <v>42514.866446759261</v>
      </c>
      <c r="T1213" s="15">
        <f t="shared" si="94"/>
        <v>42529.866446759261</v>
      </c>
      <c r="U1213">
        <f t="shared" si="92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8339</v>
      </c>
      <c r="R1214" t="s">
        <v>8340</v>
      </c>
      <c r="S1214" s="15">
        <f t="shared" si="93"/>
        <v>42317.950173611112</v>
      </c>
      <c r="T1214" s="15">
        <f t="shared" si="94"/>
        <v>42334.041666666672</v>
      </c>
      <c r="U1214">
        <f t="shared" si="92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8339</v>
      </c>
      <c r="R1215" t="s">
        <v>8340</v>
      </c>
      <c r="S1215" s="15">
        <f t="shared" si="93"/>
        <v>42730.755787037036</v>
      </c>
      <c r="T1215" s="15">
        <f t="shared" si="94"/>
        <v>42765.755787037036</v>
      </c>
      <c r="U1215">
        <f t="shared" si="92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8339</v>
      </c>
      <c r="R1216" t="s">
        <v>8340</v>
      </c>
      <c r="S1216" s="15">
        <f t="shared" si="93"/>
        <v>42103.840335648143</v>
      </c>
      <c r="T1216" s="15">
        <f t="shared" si="94"/>
        <v>42163.840335648143</v>
      </c>
      <c r="U1216">
        <f t="shared" si="92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8339</v>
      </c>
      <c r="R1217" t="s">
        <v>8340</v>
      </c>
      <c r="S1217" s="15">
        <f t="shared" si="93"/>
        <v>41758.923101851848</v>
      </c>
      <c r="T1217" s="15">
        <f t="shared" si="94"/>
        <v>41788.923101851848</v>
      </c>
      <c r="U1217">
        <f t="shared" si="92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0" t="s">
        <v>8339</v>
      </c>
      <c r="R1218" t="s">
        <v>8340</v>
      </c>
      <c r="S1218" s="15">
        <f t="shared" si="93"/>
        <v>42246.616400462968</v>
      </c>
      <c r="T1218" s="15">
        <f t="shared" si="94"/>
        <v>42278.960416666669</v>
      </c>
      <c r="U1218">
        <f t="shared" ref="U1218:U1281" si="97">YEAR(S1218)</f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8339</v>
      </c>
      <c r="R1219" t="s">
        <v>8340</v>
      </c>
      <c r="S1219" s="15">
        <f t="shared" ref="S1219:S1282" si="98">(((J1219/60)/60)/24)+DATE(1970,1,)</f>
        <v>42534.809490740736</v>
      </c>
      <c r="T1219" s="15">
        <f t="shared" ref="T1219:T1282" si="99">(((I1219/60)/60)/24)+DATE(1970,1,)</f>
        <v>42564.809490740736</v>
      </c>
      <c r="U1219">
        <f t="shared" si="97"/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8339</v>
      </c>
      <c r="R1220" t="s">
        <v>8340</v>
      </c>
      <c r="S1220" s="15">
        <f t="shared" si="98"/>
        <v>42277.662037037036</v>
      </c>
      <c r="T1220" s="15">
        <f t="shared" si="99"/>
        <v>42308.125</v>
      </c>
      <c r="U1220">
        <f t="shared" si="97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8339</v>
      </c>
      <c r="R1221" t="s">
        <v>8340</v>
      </c>
      <c r="S1221" s="15">
        <f t="shared" si="98"/>
        <v>42632.461956018517</v>
      </c>
      <c r="T1221" s="15">
        <f t="shared" si="99"/>
        <v>42662.461956018517</v>
      </c>
      <c r="U1221">
        <f t="shared" si="97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8339</v>
      </c>
      <c r="R1222" t="s">
        <v>8340</v>
      </c>
      <c r="S1222" s="15">
        <f t="shared" si="98"/>
        <v>42210.628611111111</v>
      </c>
      <c r="T1222" s="15">
        <f t="shared" si="99"/>
        <v>42240.628611111111</v>
      </c>
      <c r="U1222">
        <f t="shared" si="97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8339</v>
      </c>
      <c r="R1223" t="s">
        <v>8340</v>
      </c>
      <c r="S1223" s="15">
        <f t="shared" si="98"/>
        <v>42679.47555555556</v>
      </c>
      <c r="T1223" s="15">
        <f t="shared" si="99"/>
        <v>42707</v>
      </c>
      <c r="U1223">
        <f t="shared" si="97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8339</v>
      </c>
      <c r="R1224" t="s">
        <v>8340</v>
      </c>
      <c r="S1224" s="15">
        <f t="shared" si="98"/>
        <v>42429.720451388886</v>
      </c>
      <c r="T1224" s="15">
        <f t="shared" si="99"/>
        <v>42460.166666666672</v>
      </c>
      <c r="U1224">
        <f t="shared" si="97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8339</v>
      </c>
      <c r="R1225" t="s">
        <v>8340</v>
      </c>
      <c r="S1225" s="15">
        <f t="shared" si="98"/>
        <v>42653.177187499998</v>
      </c>
      <c r="T1225" s="15">
        <f t="shared" si="99"/>
        <v>42683.218854166669</v>
      </c>
      <c r="U1225">
        <f t="shared" si="97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8326</v>
      </c>
      <c r="R1226" t="s">
        <v>8341</v>
      </c>
      <c r="S1226" s="15">
        <f t="shared" si="98"/>
        <v>41735.549791666665</v>
      </c>
      <c r="T1226" s="15">
        <f t="shared" si="99"/>
        <v>41795.549791666665</v>
      </c>
      <c r="U1226">
        <f t="shared" si="97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8326</v>
      </c>
      <c r="R1227" t="s">
        <v>8341</v>
      </c>
      <c r="S1227" s="15">
        <f t="shared" si="98"/>
        <v>41508.905995370369</v>
      </c>
      <c r="T1227" s="15">
        <f t="shared" si="99"/>
        <v>41568.905995370369</v>
      </c>
      <c r="U1227">
        <f t="shared" si="97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8326</v>
      </c>
      <c r="R1228" t="s">
        <v>8341</v>
      </c>
      <c r="S1228" s="15">
        <f t="shared" si="98"/>
        <v>41714.874780092592</v>
      </c>
      <c r="T1228" s="15">
        <f t="shared" si="99"/>
        <v>41749.041666666664</v>
      </c>
      <c r="U1228">
        <f t="shared" si="97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8326</v>
      </c>
      <c r="R1229" t="s">
        <v>8341</v>
      </c>
      <c r="S1229" s="15">
        <f t="shared" si="98"/>
        <v>41826.919166666667</v>
      </c>
      <c r="T1229" s="15">
        <f t="shared" si="99"/>
        <v>41857.291666666664</v>
      </c>
      <c r="U1229">
        <f t="shared" si="97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8326</v>
      </c>
      <c r="R1230" t="s">
        <v>8341</v>
      </c>
      <c r="S1230" s="15">
        <f t="shared" si="98"/>
        <v>40753.729259259257</v>
      </c>
      <c r="T1230" s="15">
        <f t="shared" si="99"/>
        <v>40813.729259259257</v>
      </c>
      <c r="U1230">
        <f t="shared" si="97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8326</v>
      </c>
      <c r="R1231" t="s">
        <v>8341</v>
      </c>
      <c r="S1231" s="15">
        <f t="shared" si="98"/>
        <v>40984.459803240738</v>
      </c>
      <c r="T1231" s="15">
        <f t="shared" si="99"/>
        <v>41014.666666666664</v>
      </c>
      <c r="U1231">
        <f t="shared" si="97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8326</v>
      </c>
      <c r="R1232" t="s">
        <v>8341</v>
      </c>
      <c r="S1232" s="15">
        <f t="shared" si="98"/>
        <v>40567.972569444442</v>
      </c>
      <c r="T1232" s="15">
        <f t="shared" si="99"/>
        <v>40597.972569444442</v>
      </c>
      <c r="U1232">
        <f t="shared" si="97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8326</v>
      </c>
      <c r="R1233" t="s">
        <v>8341</v>
      </c>
      <c r="S1233" s="15">
        <f t="shared" si="98"/>
        <v>42192.941759259258</v>
      </c>
      <c r="T1233" s="15">
        <f t="shared" si="99"/>
        <v>42243.041666666672</v>
      </c>
      <c r="U1233">
        <f t="shared" si="97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8326</v>
      </c>
      <c r="R1234" t="s">
        <v>8341</v>
      </c>
      <c r="S1234" s="15">
        <f t="shared" si="98"/>
        <v>41505.848032407412</v>
      </c>
      <c r="T1234" s="15">
        <f t="shared" si="99"/>
        <v>41552.848032407412</v>
      </c>
      <c r="U1234">
        <f t="shared" si="97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8326</v>
      </c>
      <c r="R1235" t="s">
        <v>8341</v>
      </c>
      <c r="S1235" s="15">
        <f t="shared" si="98"/>
        <v>40938.948773148149</v>
      </c>
      <c r="T1235" s="15">
        <f t="shared" si="99"/>
        <v>40959.948773148149</v>
      </c>
      <c r="U1235">
        <f t="shared" si="97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8326</v>
      </c>
      <c r="R1236" t="s">
        <v>8341</v>
      </c>
      <c r="S1236" s="15">
        <f t="shared" si="98"/>
        <v>42006.788680555561</v>
      </c>
      <c r="T1236" s="15">
        <f t="shared" si="99"/>
        <v>42036.788680555561</v>
      </c>
      <c r="U1236">
        <f t="shared" si="97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8326</v>
      </c>
      <c r="R1237" t="s">
        <v>8341</v>
      </c>
      <c r="S1237" s="15">
        <f t="shared" si="98"/>
        <v>41582.135405092595</v>
      </c>
      <c r="T1237" s="15">
        <f t="shared" si="99"/>
        <v>41622.135405092595</v>
      </c>
      <c r="U1237">
        <f t="shared" si="97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8326</v>
      </c>
      <c r="R1238" t="s">
        <v>8341</v>
      </c>
      <c r="S1238" s="15">
        <f t="shared" si="98"/>
        <v>41109.680138888885</v>
      </c>
      <c r="T1238" s="15">
        <f t="shared" si="99"/>
        <v>41117.666666666664</v>
      </c>
      <c r="U1238">
        <f t="shared" si="97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8326</v>
      </c>
      <c r="R1239" t="s">
        <v>8341</v>
      </c>
      <c r="S1239" s="15">
        <f t="shared" si="98"/>
        <v>41124.283159722225</v>
      </c>
      <c r="T1239" s="15">
        <f t="shared" si="99"/>
        <v>41144.283159722225</v>
      </c>
      <c r="U1239">
        <f t="shared" si="97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8326</v>
      </c>
      <c r="R1240" t="s">
        <v>8341</v>
      </c>
      <c r="S1240" s="15">
        <f t="shared" si="98"/>
        <v>40730.61037037037</v>
      </c>
      <c r="T1240" s="15">
        <f t="shared" si="99"/>
        <v>40760.61037037037</v>
      </c>
      <c r="U1240">
        <f t="shared" si="97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8326</v>
      </c>
      <c r="R1241" t="s">
        <v>8341</v>
      </c>
      <c r="S1241" s="15">
        <f t="shared" si="98"/>
        <v>40882.962581018517</v>
      </c>
      <c r="T1241" s="15">
        <f t="shared" si="99"/>
        <v>40912.962581018517</v>
      </c>
      <c r="U1241">
        <f t="shared" si="97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8326</v>
      </c>
      <c r="R1242" t="s">
        <v>8341</v>
      </c>
      <c r="S1242" s="15">
        <f t="shared" si="98"/>
        <v>41408.040011574078</v>
      </c>
      <c r="T1242" s="15">
        <f t="shared" si="99"/>
        <v>41466.910416666666</v>
      </c>
      <c r="U1242">
        <f t="shared" si="97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8326</v>
      </c>
      <c r="R1243" t="s">
        <v>8341</v>
      </c>
      <c r="S1243" s="15">
        <f t="shared" si="98"/>
        <v>41922.837731481479</v>
      </c>
      <c r="T1243" s="15">
        <f t="shared" si="99"/>
        <v>41945.249305555553</v>
      </c>
      <c r="U1243">
        <f t="shared" si="97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8326</v>
      </c>
      <c r="R1244" t="s">
        <v>8341</v>
      </c>
      <c r="S1244" s="15">
        <f t="shared" si="98"/>
        <v>40781.165532407409</v>
      </c>
      <c r="T1244" s="15">
        <f t="shared" si="99"/>
        <v>40796.554166666669</v>
      </c>
      <c r="U1244">
        <f t="shared" si="97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8326</v>
      </c>
      <c r="R1245" t="s">
        <v>8341</v>
      </c>
      <c r="S1245" s="15">
        <f t="shared" si="98"/>
        <v>40670.879293981481</v>
      </c>
      <c r="T1245" s="15">
        <f t="shared" si="99"/>
        <v>40731.875</v>
      </c>
      <c r="U1245">
        <f t="shared" si="97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8326</v>
      </c>
      <c r="R1246" t="s">
        <v>8327</v>
      </c>
      <c r="S1246" s="15">
        <f t="shared" si="98"/>
        <v>41354.825497685182</v>
      </c>
      <c r="T1246" s="15">
        <f t="shared" si="99"/>
        <v>41385.875</v>
      </c>
      <c r="U1246">
        <f t="shared" si="97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8326</v>
      </c>
      <c r="R1247" t="s">
        <v>8327</v>
      </c>
      <c r="S1247" s="15">
        <f t="shared" si="98"/>
        <v>41773.599930555552</v>
      </c>
      <c r="T1247" s="15">
        <f t="shared" si="99"/>
        <v>41803.599930555552</v>
      </c>
      <c r="U1247">
        <f t="shared" si="97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8326</v>
      </c>
      <c r="R1248" t="s">
        <v>8327</v>
      </c>
      <c r="S1248" s="15">
        <f t="shared" si="98"/>
        <v>40837.043391203704</v>
      </c>
      <c r="T1248" s="15">
        <f t="shared" si="99"/>
        <v>40882.085057870368</v>
      </c>
      <c r="U1248">
        <f t="shared" si="97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8326</v>
      </c>
      <c r="R1249" t="s">
        <v>8327</v>
      </c>
      <c r="S1249" s="15">
        <f t="shared" si="98"/>
        <v>41369.292303240742</v>
      </c>
      <c r="T1249" s="15">
        <f t="shared" si="99"/>
        <v>41399.292303240742</v>
      </c>
      <c r="U1249">
        <f t="shared" si="97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8326</v>
      </c>
      <c r="R1250" t="s">
        <v>8327</v>
      </c>
      <c r="S1250" s="15">
        <f t="shared" si="98"/>
        <v>41766.656863425924</v>
      </c>
      <c r="T1250" s="15">
        <f t="shared" si="99"/>
        <v>41802.290972222225</v>
      </c>
      <c r="U1250">
        <f t="shared" si="97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8326</v>
      </c>
      <c r="R1251" t="s">
        <v>8327</v>
      </c>
      <c r="S1251" s="15">
        <f t="shared" si="98"/>
        <v>41066.74086805556</v>
      </c>
      <c r="T1251" s="15">
        <f t="shared" si="99"/>
        <v>41096.74086805556</v>
      </c>
      <c r="U1251">
        <f t="shared" si="97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8326</v>
      </c>
      <c r="R1252" t="s">
        <v>8327</v>
      </c>
      <c r="S1252" s="15">
        <f t="shared" si="98"/>
        <v>41842.64271990741</v>
      </c>
      <c r="T1252" s="15">
        <f t="shared" si="99"/>
        <v>41887.64271990741</v>
      </c>
      <c r="U1252">
        <f t="shared" si="97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8326</v>
      </c>
      <c r="R1253" t="s">
        <v>8327</v>
      </c>
      <c r="S1253" s="15">
        <f t="shared" si="98"/>
        <v>40750.814432870371</v>
      </c>
      <c r="T1253" s="15">
        <f t="shared" si="99"/>
        <v>40810.814432870371</v>
      </c>
      <c r="U1253">
        <f t="shared" si="97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8326</v>
      </c>
      <c r="R1254" t="s">
        <v>8327</v>
      </c>
      <c r="S1254" s="15">
        <f t="shared" si="98"/>
        <v>41542.988067129627</v>
      </c>
      <c r="T1254" s="15">
        <f t="shared" si="99"/>
        <v>41570.988067129627</v>
      </c>
      <c r="U1254">
        <f t="shared" si="97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8326</v>
      </c>
      <c r="R1255" t="s">
        <v>8327</v>
      </c>
      <c r="S1255" s="15">
        <f t="shared" si="98"/>
        <v>41854.783645833333</v>
      </c>
      <c r="T1255" s="15">
        <f t="shared" si="99"/>
        <v>41884.783645833333</v>
      </c>
      <c r="U1255">
        <f t="shared" si="97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8326</v>
      </c>
      <c r="R1256" t="s">
        <v>8327</v>
      </c>
      <c r="S1256" s="15">
        <f t="shared" si="98"/>
        <v>40486.621365740742</v>
      </c>
      <c r="T1256" s="15">
        <f t="shared" si="99"/>
        <v>40543.207638888889</v>
      </c>
      <c r="U1256">
        <f t="shared" si="97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8326</v>
      </c>
      <c r="R1257" t="s">
        <v>8327</v>
      </c>
      <c r="S1257" s="15">
        <f t="shared" si="98"/>
        <v>41578.845509259263</v>
      </c>
      <c r="T1257" s="15">
        <f t="shared" si="99"/>
        <v>41608.887175925927</v>
      </c>
      <c r="U1257">
        <f t="shared" si="97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8326</v>
      </c>
      <c r="R1258" t="s">
        <v>8327</v>
      </c>
      <c r="S1258" s="15">
        <f t="shared" si="98"/>
        <v>40920.919340277782</v>
      </c>
      <c r="T1258" s="15">
        <f t="shared" si="99"/>
        <v>40950.919340277782</v>
      </c>
      <c r="U1258">
        <f t="shared" si="97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8326</v>
      </c>
      <c r="R1259" t="s">
        <v>8327</v>
      </c>
      <c r="S1259" s="15">
        <f t="shared" si="98"/>
        <v>40586.085532407407</v>
      </c>
      <c r="T1259" s="15">
        <f t="shared" si="99"/>
        <v>40635.043865740743</v>
      </c>
      <c r="U1259">
        <f t="shared" si="97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8326</v>
      </c>
      <c r="R1260" t="s">
        <v>8327</v>
      </c>
      <c r="S1260" s="15">
        <f t="shared" si="98"/>
        <v>41486.611250000002</v>
      </c>
      <c r="T1260" s="15">
        <f t="shared" si="99"/>
        <v>41516.611250000002</v>
      </c>
      <c r="U1260">
        <f t="shared" si="97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8326</v>
      </c>
      <c r="R1261" t="s">
        <v>8327</v>
      </c>
      <c r="S1261" s="15">
        <f t="shared" si="98"/>
        <v>41765.970648148148</v>
      </c>
      <c r="T1261" s="15">
        <f t="shared" si="99"/>
        <v>41798.165972222225</v>
      </c>
      <c r="U1261">
        <f t="shared" si="97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8326</v>
      </c>
      <c r="R1262" t="s">
        <v>8327</v>
      </c>
      <c r="S1262" s="15">
        <f t="shared" si="98"/>
        <v>41665.842824074076</v>
      </c>
      <c r="T1262" s="15">
        <f t="shared" si="99"/>
        <v>41695.842824074076</v>
      </c>
      <c r="U1262">
        <f t="shared" si="97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8326</v>
      </c>
      <c r="R1263" t="s">
        <v>8327</v>
      </c>
      <c r="S1263" s="15">
        <f t="shared" si="98"/>
        <v>41637.342905092592</v>
      </c>
      <c r="T1263" s="15">
        <f t="shared" si="99"/>
        <v>41667.342905092592</v>
      </c>
      <c r="U1263">
        <f t="shared" si="97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8326</v>
      </c>
      <c r="R1264" t="s">
        <v>8327</v>
      </c>
      <c r="S1264" s="15">
        <f t="shared" si="98"/>
        <v>41655.762638888889</v>
      </c>
      <c r="T1264" s="15">
        <f t="shared" si="99"/>
        <v>41685.762638888889</v>
      </c>
      <c r="U1264">
        <f t="shared" si="97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8326</v>
      </c>
      <c r="R1265" t="s">
        <v>8327</v>
      </c>
      <c r="S1265" s="15">
        <f t="shared" si="98"/>
        <v>41691.084143518521</v>
      </c>
      <c r="T1265" s="15">
        <f t="shared" si="99"/>
        <v>41726.041666666664</v>
      </c>
      <c r="U1265">
        <f t="shared" si="97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8326</v>
      </c>
      <c r="R1266" t="s">
        <v>8327</v>
      </c>
      <c r="S1266" s="15">
        <f t="shared" si="98"/>
        <v>41546.662997685184</v>
      </c>
      <c r="T1266" s="15">
        <f t="shared" si="99"/>
        <v>41575.662997685184</v>
      </c>
      <c r="U1266">
        <f t="shared" si="97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8326</v>
      </c>
      <c r="R1267" t="s">
        <v>8327</v>
      </c>
      <c r="S1267" s="15">
        <f t="shared" si="98"/>
        <v>40464.655266203699</v>
      </c>
      <c r="T1267" s="15">
        <f t="shared" si="99"/>
        <v>40511.655266203699</v>
      </c>
      <c r="U1267">
        <f t="shared" si="97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8326</v>
      </c>
      <c r="R1268" t="s">
        <v>8327</v>
      </c>
      <c r="S1268" s="15">
        <f t="shared" si="98"/>
        <v>41619.87667824074</v>
      </c>
      <c r="T1268" s="15">
        <f t="shared" si="99"/>
        <v>41649.87667824074</v>
      </c>
      <c r="U1268">
        <f t="shared" si="97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8326</v>
      </c>
      <c r="R1269" t="s">
        <v>8327</v>
      </c>
      <c r="S1269" s="15">
        <f t="shared" si="98"/>
        <v>41448.585162037038</v>
      </c>
      <c r="T1269" s="15">
        <f t="shared" si="99"/>
        <v>41478.585162037038</v>
      </c>
      <c r="U1269">
        <f t="shared" si="97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8326</v>
      </c>
      <c r="R1270" t="s">
        <v>8327</v>
      </c>
      <c r="S1270" s="15">
        <f t="shared" si="98"/>
        <v>41506.845451388886</v>
      </c>
      <c r="T1270" s="15">
        <f t="shared" si="99"/>
        <v>41536.845451388886</v>
      </c>
      <c r="U1270">
        <f t="shared" si="97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8326</v>
      </c>
      <c r="R1271" t="s">
        <v>8327</v>
      </c>
      <c r="S1271" s="15">
        <f t="shared" si="98"/>
        <v>42444.823055555549</v>
      </c>
      <c r="T1271" s="15">
        <f t="shared" si="99"/>
        <v>42475</v>
      </c>
      <c r="U1271">
        <f t="shared" si="97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8326</v>
      </c>
      <c r="R1272" t="s">
        <v>8327</v>
      </c>
      <c r="S1272" s="15">
        <f t="shared" si="98"/>
        <v>40932.856967592597</v>
      </c>
      <c r="T1272" s="15">
        <f t="shared" si="99"/>
        <v>40992.815300925926</v>
      </c>
      <c r="U1272">
        <f t="shared" si="97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8326</v>
      </c>
      <c r="R1273" t="s">
        <v>8327</v>
      </c>
      <c r="S1273" s="15">
        <f t="shared" si="98"/>
        <v>41560.683553240742</v>
      </c>
      <c r="T1273" s="15">
        <f t="shared" si="99"/>
        <v>41590.725219907406</v>
      </c>
      <c r="U1273">
        <f t="shared" si="97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8326</v>
      </c>
      <c r="R1274" t="s">
        <v>8327</v>
      </c>
      <c r="S1274" s="15">
        <f t="shared" si="98"/>
        <v>40273.745127314818</v>
      </c>
      <c r="T1274" s="15">
        <f t="shared" si="99"/>
        <v>40343.166666666664</v>
      </c>
      <c r="U1274">
        <f t="shared" si="97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8326</v>
      </c>
      <c r="R1275" t="s">
        <v>8327</v>
      </c>
      <c r="S1275" s="15">
        <f t="shared" si="98"/>
        <v>41851.730219907404</v>
      </c>
      <c r="T1275" s="15">
        <f t="shared" si="99"/>
        <v>41881.730219907404</v>
      </c>
      <c r="U1275">
        <f t="shared" si="97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8326</v>
      </c>
      <c r="R1276" t="s">
        <v>8327</v>
      </c>
      <c r="S1276" s="15">
        <f t="shared" si="98"/>
        <v>41115.690104166664</v>
      </c>
      <c r="T1276" s="15">
        <f t="shared" si="99"/>
        <v>41150.690104166664</v>
      </c>
      <c r="U1276">
        <f t="shared" si="97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8326</v>
      </c>
      <c r="R1277" t="s">
        <v>8327</v>
      </c>
      <c r="S1277" s="15">
        <f t="shared" si="98"/>
        <v>41457.867905092593</v>
      </c>
      <c r="T1277" s="15">
        <f t="shared" si="99"/>
        <v>41492.867905092593</v>
      </c>
      <c r="U1277">
        <f t="shared" si="97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8326</v>
      </c>
      <c r="R1278" t="s">
        <v>8327</v>
      </c>
      <c r="S1278" s="15">
        <f t="shared" si="98"/>
        <v>40006.704247685186</v>
      </c>
      <c r="T1278" s="15">
        <f t="shared" si="99"/>
        <v>40056.166666666664</v>
      </c>
      <c r="U1278">
        <f t="shared" si="97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8326</v>
      </c>
      <c r="R1279" t="s">
        <v>8327</v>
      </c>
      <c r="S1279" s="15">
        <f t="shared" si="98"/>
        <v>41120.561886574076</v>
      </c>
      <c r="T1279" s="15">
        <f t="shared" si="99"/>
        <v>41155.561886574076</v>
      </c>
      <c r="U1279">
        <f t="shared" si="97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8326</v>
      </c>
      <c r="R1280" t="s">
        <v>8327</v>
      </c>
      <c r="S1280" s="15">
        <f t="shared" si="98"/>
        <v>41785.555162037039</v>
      </c>
      <c r="T1280" s="15">
        <f t="shared" si="99"/>
        <v>41814.083333333336</v>
      </c>
      <c r="U1280">
        <f t="shared" si="97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8326</v>
      </c>
      <c r="R1281" t="s">
        <v>8327</v>
      </c>
      <c r="S1281" s="15">
        <f t="shared" si="98"/>
        <v>41681.099189814813</v>
      </c>
      <c r="T1281" s="15">
        <f t="shared" si="99"/>
        <v>41721.057523148149</v>
      </c>
      <c r="U1281">
        <f t="shared" si="97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0" t="s">
        <v>8326</v>
      </c>
      <c r="R1282" t="s">
        <v>8327</v>
      </c>
      <c r="S1282" s="15">
        <f t="shared" si="98"/>
        <v>40512.757569444446</v>
      </c>
      <c r="T1282" s="15">
        <f t="shared" si="99"/>
        <v>40602.757569444446</v>
      </c>
      <c r="U1282">
        <f t="shared" ref="U1282:U1345" si="102">YEAR(S1282)</f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8326</v>
      </c>
      <c r="R1283" t="s">
        <v>8327</v>
      </c>
      <c r="S1283" s="15">
        <f t="shared" ref="S1283:S1346" si="103">(((J1283/60)/60)/24)+DATE(1970,1,)</f>
        <v>41462.743472222224</v>
      </c>
      <c r="T1283" s="15">
        <f t="shared" ref="T1283:T1346" si="104">(((I1283/60)/60)/24)+DATE(1970,1,)</f>
        <v>41482.743472222224</v>
      </c>
      <c r="U1283">
        <f t="shared" si="102"/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8326</v>
      </c>
      <c r="R1284" t="s">
        <v>8327</v>
      </c>
      <c r="S1284" s="15">
        <f t="shared" si="103"/>
        <v>41585.475173611114</v>
      </c>
      <c r="T1284" s="15">
        <f t="shared" si="104"/>
        <v>41616.207638888889</v>
      </c>
      <c r="U1284">
        <f t="shared" si="102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8326</v>
      </c>
      <c r="R1285" t="s">
        <v>8327</v>
      </c>
      <c r="S1285" s="15">
        <f t="shared" si="103"/>
        <v>41319.717465277776</v>
      </c>
      <c r="T1285" s="15">
        <f t="shared" si="104"/>
        <v>41343.166666666664</v>
      </c>
      <c r="U1285">
        <f t="shared" si="102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8308</v>
      </c>
      <c r="R1286" t="s">
        <v>8310</v>
      </c>
      <c r="S1286" s="15">
        <f t="shared" si="103"/>
        <v>42711.23474537037</v>
      </c>
      <c r="T1286" s="15">
        <f t="shared" si="104"/>
        <v>42734.707638888889</v>
      </c>
      <c r="U1286">
        <f t="shared" si="102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8308</v>
      </c>
      <c r="R1287" t="s">
        <v>8310</v>
      </c>
      <c r="S1287" s="15">
        <f t="shared" si="103"/>
        <v>42159.583043981482</v>
      </c>
      <c r="T1287" s="15">
        <f t="shared" si="104"/>
        <v>42174.583043981482</v>
      </c>
      <c r="U1287">
        <f t="shared" si="102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8308</v>
      </c>
      <c r="R1288" t="s">
        <v>8310</v>
      </c>
      <c r="S1288" s="15">
        <f t="shared" si="103"/>
        <v>42038.384571759263</v>
      </c>
      <c r="T1288" s="15">
        <f t="shared" si="104"/>
        <v>42051.583333333328</v>
      </c>
      <c r="U1288">
        <f t="shared" si="102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8308</v>
      </c>
      <c r="R1289" t="s">
        <v>8310</v>
      </c>
      <c r="S1289" s="15">
        <f t="shared" si="103"/>
        <v>42106.621018518519</v>
      </c>
      <c r="T1289" s="15">
        <f t="shared" si="104"/>
        <v>42166.621018518519</v>
      </c>
      <c r="U1289">
        <f t="shared" si="102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8308</v>
      </c>
      <c r="R1290" t="s">
        <v>8310</v>
      </c>
      <c r="S1290" s="15">
        <f t="shared" si="103"/>
        <v>42560.154664351852</v>
      </c>
      <c r="T1290" s="15">
        <f t="shared" si="104"/>
        <v>42591.166666666672</v>
      </c>
      <c r="U1290">
        <f t="shared" si="102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8308</v>
      </c>
      <c r="R1291" t="s">
        <v>8310</v>
      </c>
      <c r="S1291" s="15">
        <f t="shared" si="103"/>
        <v>42708.134780092587</v>
      </c>
      <c r="T1291" s="15">
        <f t="shared" si="104"/>
        <v>42738.134780092587</v>
      </c>
      <c r="U1291">
        <f t="shared" si="102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8308</v>
      </c>
      <c r="R1292" t="s">
        <v>8310</v>
      </c>
      <c r="S1292" s="15">
        <f t="shared" si="103"/>
        <v>42085.614942129629</v>
      </c>
      <c r="T1292" s="15">
        <f t="shared" si="104"/>
        <v>42116.290972222225</v>
      </c>
      <c r="U1292">
        <f t="shared" si="102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8308</v>
      </c>
      <c r="R1293" t="s">
        <v>8310</v>
      </c>
      <c r="S1293" s="15">
        <f t="shared" si="103"/>
        <v>42063.652673611112</v>
      </c>
      <c r="T1293" s="15">
        <f t="shared" si="104"/>
        <v>42100.291666666672</v>
      </c>
      <c r="U1293">
        <f t="shared" si="102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8308</v>
      </c>
      <c r="R1294" t="s">
        <v>8310</v>
      </c>
      <c r="S1294" s="15">
        <f t="shared" si="103"/>
        <v>42255.764212962968</v>
      </c>
      <c r="T1294" s="15">
        <f t="shared" si="104"/>
        <v>42282.957638888889</v>
      </c>
      <c r="U1294">
        <f t="shared" si="102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8308</v>
      </c>
      <c r="R1295" t="s">
        <v>8310</v>
      </c>
      <c r="S1295" s="15">
        <f t="shared" si="103"/>
        <v>42291.701053240744</v>
      </c>
      <c r="T1295" s="15">
        <f t="shared" si="104"/>
        <v>42321.742719907401</v>
      </c>
      <c r="U1295">
        <f t="shared" si="102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8308</v>
      </c>
      <c r="R1296" t="s">
        <v>8310</v>
      </c>
      <c r="S1296" s="15">
        <f t="shared" si="103"/>
        <v>42277.453668981485</v>
      </c>
      <c r="T1296" s="15">
        <f t="shared" si="104"/>
        <v>42295.458333333328</v>
      </c>
      <c r="U1296">
        <f t="shared" si="102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8308</v>
      </c>
      <c r="R1297" t="s">
        <v>8310</v>
      </c>
      <c r="S1297" s="15">
        <f t="shared" si="103"/>
        <v>42183.572881944448</v>
      </c>
      <c r="T1297" s="15">
        <f t="shared" si="104"/>
        <v>42213.708333333328</v>
      </c>
      <c r="U1297">
        <f t="shared" si="102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8308</v>
      </c>
      <c r="R1298" t="s">
        <v>8310</v>
      </c>
      <c r="S1298" s="15">
        <f t="shared" si="103"/>
        <v>42422.050613425927</v>
      </c>
      <c r="T1298" s="15">
        <f t="shared" si="104"/>
        <v>42442.008946759262</v>
      </c>
      <c r="U1298">
        <f t="shared" si="102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8308</v>
      </c>
      <c r="R1299" t="s">
        <v>8310</v>
      </c>
      <c r="S1299" s="15">
        <f t="shared" si="103"/>
        <v>42460.747199074074</v>
      </c>
      <c r="T1299" s="15">
        <f t="shared" si="104"/>
        <v>42490.747199074074</v>
      </c>
      <c r="U1299">
        <f t="shared" si="102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8308</v>
      </c>
      <c r="R1300" t="s">
        <v>8310</v>
      </c>
      <c r="S1300" s="15">
        <f t="shared" si="103"/>
        <v>42457.680925925932</v>
      </c>
      <c r="T1300" s="15">
        <f t="shared" si="104"/>
        <v>42487.680925925932</v>
      </c>
      <c r="U1300">
        <f t="shared" si="102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8308</v>
      </c>
      <c r="R1301" t="s">
        <v>8310</v>
      </c>
      <c r="S1301" s="15">
        <f t="shared" si="103"/>
        <v>42168.814340277779</v>
      </c>
      <c r="T1301" s="15">
        <f t="shared" si="104"/>
        <v>42198.814340277779</v>
      </c>
      <c r="U1301">
        <f t="shared" si="102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8308</v>
      </c>
      <c r="R1302" t="s">
        <v>8310</v>
      </c>
      <c r="S1302" s="15">
        <f t="shared" si="103"/>
        <v>42482.675208333334</v>
      </c>
      <c r="T1302" s="15">
        <f t="shared" si="104"/>
        <v>42521.789583333331</v>
      </c>
      <c r="U1302">
        <f t="shared" si="102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8308</v>
      </c>
      <c r="R1303" t="s">
        <v>8310</v>
      </c>
      <c r="S1303" s="15">
        <f t="shared" si="103"/>
        <v>42194.749745370369</v>
      </c>
      <c r="T1303" s="15">
        <f t="shared" si="104"/>
        <v>42205.125</v>
      </c>
      <c r="U1303">
        <f t="shared" si="102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8308</v>
      </c>
      <c r="R1304" t="s">
        <v>8310</v>
      </c>
      <c r="S1304" s="15">
        <f t="shared" si="103"/>
        <v>42674.057997685188</v>
      </c>
      <c r="T1304" s="15">
        <f t="shared" si="104"/>
        <v>42704.099664351852</v>
      </c>
      <c r="U1304">
        <f t="shared" si="102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8308</v>
      </c>
      <c r="R1305" t="s">
        <v>8310</v>
      </c>
      <c r="S1305" s="15">
        <f t="shared" si="103"/>
        <v>42565.441203703704</v>
      </c>
      <c r="T1305" s="15">
        <f t="shared" si="104"/>
        <v>42581.458333333328</v>
      </c>
      <c r="U1305">
        <f t="shared" si="102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8320</v>
      </c>
      <c r="R1306" t="s">
        <v>8322</v>
      </c>
      <c r="S1306" s="15">
        <f t="shared" si="103"/>
        <v>42746.194502314815</v>
      </c>
      <c r="T1306" s="15">
        <f t="shared" si="104"/>
        <v>42806.152835648143</v>
      </c>
      <c r="U1306">
        <f t="shared" si="102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8320</v>
      </c>
      <c r="R1307" t="s">
        <v>8322</v>
      </c>
      <c r="S1307" s="15">
        <f t="shared" si="103"/>
        <v>42542.665601851855</v>
      </c>
      <c r="T1307" s="15">
        <f t="shared" si="104"/>
        <v>42571.729166666672</v>
      </c>
      <c r="U1307">
        <f t="shared" si="102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8320</v>
      </c>
      <c r="R1308" t="s">
        <v>8322</v>
      </c>
      <c r="S1308" s="15">
        <f t="shared" si="103"/>
        <v>41946.457569444443</v>
      </c>
      <c r="T1308" s="15">
        <f t="shared" si="104"/>
        <v>41976.457569444443</v>
      </c>
      <c r="U1308">
        <f t="shared" si="102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8320</v>
      </c>
      <c r="R1309" t="s">
        <v>8322</v>
      </c>
      <c r="S1309" s="15">
        <f t="shared" si="103"/>
        <v>42386.503229166665</v>
      </c>
      <c r="T1309" s="15">
        <f t="shared" si="104"/>
        <v>42416.503229166665</v>
      </c>
      <c r="U1309">
        <f t="shared" si="102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8320</v>
      </c>
      <c r="R1310" t="s">
        <v>8322</v>
      </c>
      <c r="S1310" s="15">
        <f t="shared" si="103"/>
        <v>42610.613564814819</v>
      </c>
      <c r="T1310" s="15">
        <f t="shared" si="104"/>
        <v>42650.613564814819</v>
      </c>
      <c r="U1310">
        <f t="shared" si="102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8320</v>
      </c>
      <c r="R1311" t="s">
        <v>8322</v>
      </c>
      <c r="S1311" s="15">
        <f t="shared" si="103"/>
        <v>42256.882731481484</v>
      </c>
      <c r="T1311" s="15">
        <f t="shared" si="104"/>
        <v>42291.882731481484</v>
      </c>
      <c r="U1311">
        <f t="shared" si="102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8320</v>
      </c>
      <c r="R1312" t="s">
        <v>8322</v>
      </c>
      <c r="S1312" s="15">
        <f t="shared" si="103"/>
        <v>42555.667245370365</v>
      </c>
      <c r="T1312" s="15">
        <f t="shared" si="104"/>
        <v>42600.667245370365</v>
      </c>
      <c r="U1312">
        <f t="shared" si="102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8320</v>
      </c>
      <c r="R1313" t="s">
        <v>8322</v>
      </c>
      <c r="S1313" s="15">
        <f t="shared" si="103"/>
        <v>42668.802303240736</v>
      </c>
      <c r="T1313" s="15">
        <f t="shared" si="104"/>
        <v>42703.843969907408</v>
      </c>
      <c r="U1313">
        <f t="shared" si="102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8320</v>
      </c>
      <c r="R1314" t="s">
        <v>8322</v>
      </c>
      <c r="S1314" s="15">
        <f t="shared" si="103"/>
        <v>42081.702800925923</v>
      </c>
      <c r="T1314" s="15">
        <f t="shared" si="104"/>
        <v>42111.702800925923</v>
      </c>
      <c r="U1314">
        <f t="shared" si="102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8320</v>
      </c>
      <c r="R1315" t="s">
        <v>8322</v>
      </c>
      <c r="S1315" s="15">
        <f t="shared" si="103"/>
        <v>42401.709652777776</v>
      </c>
      <c r="T1315" s="15">
        <f t="shared" si="104"/>
        <v>42431.709652777776</v>
      </c>
      <c r="U1315">
        <f t="shared" si="102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8320</v>
      </c>
      <c r="R1316" t="s">
        <v>8322</v>
      </c>
      <c r="S1316" s="15">
        <f t="shared" si="103"/>
        <v>42603.669675925921</v>
      </c>
      <c r="T1316" s="15">
        <f t="shared" si="104"/>
        <v>42663.669675925921</v>
      </c>
      <c r="U1316">
        <f t="shared" si="102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8320</v>
      </c>
      <c r="R1317" t="s">
        <v>8322</v>
      </c>
      <c r="S1317" s="15">
        <f t="shared" si="103"/>
        <v>42277.498240740737</v>
      </c>
      <c r="T1317" s="15">
        <f t="shared" si="104"/>
        <v>42313.041666666672</v>
      </c>
      <c r="U1317">
        <f t="shared" si="102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8320</v>
      </c>
      <c r="R1318" t="s">
        <v>8322</v>
      </c>
      <c r="S1318" s="15">
        <f t="shared" si="103"/>
        <v>42392.961909722217</v>
      </c>
      <c r="T1318" s="15">
        <f t="shared" si="104"/>
        <v>42427.961909722217</v>
      </c>
      <c r="U1318">
        <f t="shared" si="102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8320</v>
      </c>
      <c r="R1319" t="s">
        <v>8322</v>
      </c>
      <c r="S1319" s="15">
        <f t="shared" si="103"/>
        <v>42519.235486111109</v>
      </c>
      <c r="T1319" s="15">
        <f t="shared" si="104"/>
        <v>42571.583333333328</v>
      </c>
      <c r="U1319">
        <f t="shared" si="102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8320</v>
      </c>
      <c r="R1320" t="s">
        <v>8322</v>
      </c>
      <c r="S1320" s="15">
        <f t="shared" si="103"/>
        <v>41984.043657407412</v>
      </c>
      <c r="T1320" s="15">
        <f t="shared" si="104"/>
        <v>42014.043657407412</v>
      </c>
      <c r="U1320">
        <f t="shared" si="102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8320</v>
      </c>
      <c r="R1321" t="s">
        <v>8322</v>
      </c>
      <c r="S1321" s="15">
        <f t="shared" si="103"/>
        <v>41815.812094907407</v>
      </c>
      <c r="T1321" s="15">
        <f t="shared" si="104"/>
        <v>41830.666666666664</v>
      </c>
      <c r="U1321">
        <f t="shared" si="102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8320</v>
      </c>
      <c r="R1322" t="s">
        <v>8322</v>
      </c>
      <c r="S1322" s="15">
        <f t="shared" si="103"/>
        <v>42704.690347222218</v>
      </c>
      <c r="T1322" s="15">
        <f t="shared" si="104"/>
        <v>42733.958333333328</v>
      </c>
      <c r="U1322">
        <f t="shared" si="102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8320</v>
      </c>
      <c r="R1323" t="s">
        <v>8322</v>
      </c>
      <c r="S1323" s="15">
        <f t="shared" si="103"/>
        <v>42696.74927083333</v>
      </c>
      <c r="T1323" s="15">
        <f t="shared" si="104"/>
        <v>42726.74927083333</v>
      </c>
      <c r="U1323">
        <f t="shared" si="102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8320</v>
      </c>
      <c r="R1324" t="s">
        <v>8322</v>
      </c>
      <c r="S1324" s="15">
        <f t="shared" si="103"/>
        <v>42114.656539351854</v>
      </c>
      <c r="T1324" s="15">
        <f t="shared" si="104"/>
        <v>42144.656539351854</v>
      </c>
      <c r="U1324">
        <f t="shared" si="102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8320</v>
      </c>
      <c r="R1325" t="s">
        <v>8322</v>
      </c>
      <c r="S1325" s="15">
        <f t="shared" si="103"/>
        <v>42450.698449074072</v>
      </c>
      <c r="T1325" s="15">
        <f t="shared" si="104"/>
        <v>42485.288194444445</v>
      </c>
      <c r="U1325">
        <f t="shared" si="102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8320</v>
      </c>
      <c r="R1326" t="s">
        <v>8322</v>
      </c>
      <c r="S1326" s="15">
        <f t="shared" si="103"/>
        <v>42625.633703703701</v>
      </c>
      <c r="T1326" s="15">
        <f t="shared" si="104"/>
        <v>42655.633703703701</v>
      </c>
      <c r="U1326">
        <f t="shared" si="102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8320</v>
      </c>
      <c r="R1327" t="s">
        <v>8322</v>
      </c>
      <c r="S1327" s="15">
        <f t="shared" si="103"/>
        <v>42703.086053240739</v>
      </c>
      <c r="T1327" s="15">
        <f t="shared" si="104"/>
        <v>42733.086053240739</v>
      </c>
      <c r="U1327">
        <f t="shared" si="102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8320</v>
      </c>
      <c r="R1328" t="s">
        <v>8322</v>
      </c>
      <c r="S1328" s="15">
        <f t="shared" si="103"/>
        <v>41973.791990740734</v>
      </c>
      <c r="T1328" s="15">
        <f t="shared" si="104"/>
        <v>42018.791990740734</v>
      </c>
      <c r="U1328">
        <f t="shared" si="102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8320</v>
      </c>
      <c r="R1329" t="s">
        <v>8322</v>
      </c>
      <c r="S1329" s="15">
        <f t="shared" si="103"/>
        <v>42122.678645833337</v>
      </c>
      <c r="T1329" s="15">
        <f t="shared" si="104"/>
        <v>42152.678645833337</v>
      </c>
      <c r="U1329">
        <f t="shared" si="102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8320</v>
      </c>
      <c r="R1330" t="s">
        <v>8322</v>
      </c>
      <c r="S1330" s="15">
        <f t="shared" si="103"/>
        <v>42611.642754629633</v>
      </c>
      <c r="T1330" s="15">
        <f t="shared" si="104"/>
        <v>42656.642754629633</v>
      </c>
      <c r="U1330">
        <f t="shared" si="102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8320</v>
      </c>
      <c r="R1331" t="s">
        <v>8322</v>
      </c>
      <c r="S1331" s="15">
        <f t="shared" si="103"/>
        <v>41934.221585648149</v>
      </c>
      <c r="T1331" s="15">
        <f t="shared" si="104"/>
        <v>41974.263252314813</v>
      </c>
      <c r="U1331">
        <f t="shared" si="102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8320</v>
      </c>
      <c r="R1332" t="s">
        <v>8322</v>
      </c>
      <c r="S1332" s="15">
        <f t="shared" si="103"/>
        <v>42521.276724537034</v>
      </c>
      <c r="T1332" s="15">
        <f t="shared" si="104"/>
        <v>42552.166666666672</v>
      </c>
      <c r="U1332">
        <f t="shared" si="102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8320</v>
      </c>
      <c r="R1333" t="s">
        <v>8322</v>
      </c>
      <c r="S1333" s="15">
        <f t="shared" si="103"/>
        <v>42568.50409722222</v>
      </c>
      <c r="T1333" s="15">
        <f t="shared" si="104"/>
        <v>42598.50409722222</v>
      </c>
      <c r="U1333">
        <f t="shared" si="102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8320</v>
      </c>
      <c r="R1334" t="s">
        <v>8322</v>
      </c>
      <c r="S1334" s="15">
        <f t="shared" si="103"/>
        <v>42731.060277777782</v>
      </c>
      <c r="T1334" s="15">
        <f t="shared" si="104"/>
        <v>42761.060277777782</v>
      </c>
      <c r="U1334">
        <f t="shared" si="102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8320</v>
      </c>
      <c r="R1335" t="s">
        <v>8322</v>
      </c>
      <c r="S1335" s="15">
        <f t="shared" si="103"/>
        <v>41805.106770833336</v>
      </c>
      <c r="T1335" s="15">
        <f t="shared" si="104"/>
        <v>41835.106770833336</v>
      </c>
      <c r="U1335">
        <f t="shared" si="102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8320</v>
      </c>
      <c r="R1336" t="s">
        <v>8322</v>
      </c>
      <c r="S1336" s="15">
        <f t="shared" si="103"/>
        <v>42409.774155092593</v>
      </c>
      <c r="T1336" s="15">
        <f t="shared" si="104"/>
        <v>42439.774155092593</v>
      </c>
      <c r="U1336">
        <f t="shared" si="102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8320</v>
      </c>
      <c r="R1337" t="s">
        <v>8322</v>
      </c>
      <c r="S1337" s="15">
        <f t="shared" si="103"/>
        <v>42312.936365740738</v>
      </c>
      <c r="T1337" s="15">
        <f t="shared" si="104"/>
        <v>42342.936365740738</v>
      </c>
      <c r="U1337">
        <f t="shared" si="102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8320</v>
      </c>
      <c r="R1338" t="s">
        <v>8322</v>
      </c>
      <c r="S1338" s="15">
        <f t="shared" si="103"/>
        <v>41954.863750000004</v>
      </c>
      <c r="T1338" s="15">
        <f t="shared" si="104"/>
        <v>41989.863750000004</v>
      </c>
      <c r="U1338">
        <f t="shared" si="102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8320</v>
      </c>
      <c r="R1339" t="s">
        <v>8322</v>
      </c>
      <c r="S1339" s="15">
        <f t="shared" si="103"/>
        <v>42766.577303240745</v>
      </c>
      <c r="T1339" s="15">
        <f t="shared" si="104"/>
        <v>42796.577303240745</v>
      </c>
      <c r="U1339">
        <f t="shared" si="102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8320</v>
      </c>
      <c r="R1340" t="s">
        <v>8322</v>
      </c>
      <c r="S1340" s="15">
        <f t="shared" si="103"/>
        <v>42187.803622685184</v>
      </c>
      <c r="T1340" s="15">
        <f t="shared" si="104"/>
        <v>42217.803622685184</v>
      </c>
      <c r="U1340">
        <f t="shared" si="102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8320</v>
      </c>
      <c r="R1341" t="s">
        <v>8322</v>
      </c>
      <c r="S1341" s="15">
        <f t="shared" si="103"/>
        <v>41935.647164351853</v>
      </c>
      <c r="T1341" s="15">
        <f t="shared" si="104"/>
        <v>41980.688831018517</v>
      </c>
      <c r="U1341">
        <f t="shared" si="102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8320</v>
      </c>
      <c r="R1342" t="s">
        <v>8322</v>
      </c>
      <c r="S1342" s="15">
        <f t="shared" si="103"/>
        <v>41835.595520833333</v>
      </c>
      <c r="T1342" s="15">
        <f t="shared" si="104"/>
        <v>41865.595520833333</v>
      </c>
      <c r="U1342">
        <f t="shared" si="102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8320</v>
      </c>
      <c r="R1343" t="s">
        <v>8322</v>
      </c>
      <c r="S1343" s="15">
        <f t="shared" si="103"/>
        <v>42611.624039351853</v>
      </c>
      <c r="T1343" s="15">
        <f t="shared" si="104"/>
        <v>42643.624039351853</v>
      </c>
      <c r="U1343">
        <f t="shared" si="102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8320</v>
      </c>
      <c r="R1344" t="s">
        <v>8322</v>
      </c>
      <c r="S1344" s="15">
        <f t="shared" si="103"/>
        <v>42171.816423611104</v>
      </c>
      <c r="T1344" s="15">
        <f t="shared" si="104"/>
        <v>42201.816423611104</v>
      </c>
      <c r="U1344">
        <f t="shared" si="102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8320</v>
      </c>
      <c r="R1345" t="s">
        <v>8322</v>
      </c>
      <c r="S1345" s="15">
        <f t="shared" si="103"/>
        <v>42541.526423611111</v>
      </c>
      <c r="T1345" s="15">
        <f t="shared" si="104"/>
        <v>42600.165972222225</v>
      </c>
      <c r="U1345">
        <f t="shared" si="102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0" t="s">
        <v>8323</v>
      </c>
      <c r="R1346" t="s">
        <v>8324</v>
      </c>
      <c r="S1346" s="15">
        <f t="shared" si="103"/>
        <v>42521.789803240739</v>
      </c>
      <c r="T1346" s="15">
        <f t="shared" si="104"/>
        <v>42550.789803240739</v>
      </c>
      <c r="U1346">
        <f t="shared" ref="U1346:U1409" si="107">YEAR(S1346)</f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8323</v>
      </c>
      <c r="R1347" t="s">
        <v>8324</v>
      </c>
      <c r="S1347" s="15">
        <f t="shared" ref="S1347:S1410" si="108">(((J1347/60)/60)/24)+DATE(1970,1,)</f>
        <v>41798.814340277779</v>
      </c>
      <c r="T1347" s="15">
        <f t="shared" ref="T1347:T1410" si="109">(((I1347/60)/60)/24)+DATE(1970,1,)</f>
        <v>41833.814340277779</v>
      </c>
      <c r="U1347">
        <f t="shared" si="107"/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8323</v>
      </c>
      <c r="R1348" t="s">
        <v>8324</v>
      </c>
      <c r="S1348" s="15">
        <f t="shared" si="108"/>
        <v>41421.075821759259</v>
      </c>
      <c r="T1348" s="15">
        <f t="shared" si="109"/>
        <v>41451.075821759259</v>
      </c>
      <c r="U1348">
        <f t="shared" si="107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8323</v>
      </c>
      <c r="R1349" t="s">
        <v>8324</v>
      </c>
      <c r="S1349" s="15">
        <f t="shared" si="108"/>
        <v>42039.638020833328</v>
      </c>
      <c r="T1349" s="15">
        <f t="shared" si="109"/>
        <v>42069.638020833328</v>
      </c>
      <c r="U1349">
        <f t="shared" si="107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8323</v>
      </c>
      <c r="R1350" t="s">
        <v>8324</v>
      </c>
      <c r="S1350" s="15">
        <f t="shared" si="108"/>
        <v>41962.506168981476</v>
      </c>
      <c r="T1350" s="15">
        <f t="shared" si="109"/>
        <v>41990.506168981476</v>
      </c>
      <c r="U1350">
        <f t="shared" si="107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8323</v>
      </c>
      <c r="R1351" t="s">
        <v>8324</v>
      </c>
      <c r="S1351" s="15">
        <f t="shared" si="108"/>
        <v>42316.33258101852</v>
      </c>
      <c r="T1351" s="15">
        <f t="shared" si="109"/>
        <v>42353.290972222225</v>
      </c>
      <c r="U1351">
        <f t="shared" si="107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8323</v>
      </c>
      <c r="R1352" t="s">
        <v>8324</v>
      </c>
      <c r="S1352" s="15">
        <f t="shared" si="108"/>
        <v>42333.013124999998</v>
      </c>
      <c r="T1352" s="15">
        <f t="shared" si="109"/>
        <v>42363.013124999998</v>
      </c>
      <c r="U1352">
        <f t="shared" si="107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8323</v>
      </c>
      <c r="R1353" t="s">
        <v>8324</v>
      </c>
      <c r="S1353" s="15">
        <f t="shared" si="108"/>
        <v>42381.74009259259</v>
      </c>
      <c r="T1353" s="15">
        <f t="shared" si="109"/>
        <v>42411.74009259259</v>
      </c>
      <c r="U1353">
        <f t="shared" si="107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8323</v>
      </c>
      <c r="R1354" t="s">
        <v>8324</v>
      </c>
      <c r="S1354" s="15">
        <f t="shared" si="108"/>
        <v>42199.578310185185</v>
      </c>
      <c r="T1354" s="15">
        <f t="shared" si="109"/>
        <v>42251.165972222225</v>
      </c>
      <c r="U1354">
        <f t="shared" si="107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8323</v>
      </c>
      <c r="R1355" t="s">
        <v>8324</v>
      </c>
      <c r="S1355" s="15">
        <f t="shared" si="108"/>
        <v>41308.11791666667</v>
      </c>
      <c r="T1355" s="15">
        <f t="shared" si="109"/>
        <v>41343</v>
      </c>
      <c r="U1355">
        <f t="shared" si="107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8323</v>
      </c>
      <c r="R1356" t="s">
        <v>8324</v>
      </c>
      <c r="S1356" s="15">
        <f t="shared" si="108"/>
        <v>42501.807627314818</v>
      </c>
      <c r="T1356" s="15">
        <f t="shared" si="109"/>
        <v>42531.807627314818</v>
      </c>
      <c r="U1356">
        <f t="shared" si="107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8323</v>
      </c>
      <c r="R1357" t="s">
        <v>8324</v>
      </c>
      <c r="S1357" s="15">
        <f t="shared" si="108"/>
        <v>41212.254687499997</v>
      </c>
      <c r="T1357" s="15">
        <f t="shared" si="109"/>
        <v>41242.416666666664</v>
      </c>
      <c r="U1357">
        <f t="shared" si="107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8323</v>
      </c>
      <c r="R1358" t="s">
        <v>8324</v>
      </c>
      <c r="S1358" s="15">
        <f t="shared" si="108"/>
        <v>41429.038888888892</v>
      </c>
      <c r="T1358" s="15">
        <f t="shared" si="109"/>
        <v>41459.038888888892</v>
      </c>
      <c r="U1358">
        <f t="shared" si="107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8323</v>
      </c>
      <c r="R1359" t="s">
        <v>8324</v>
      </c>
      <c r="S1359" s="15">
        <f t="shared" si="108"/>
        <v>41303.962233796294</v>
      </c>
      <c r="T1359" s="15">
        <f t="shared" si="109"/>
        <v>41333.249305555553</v>
      </c>
      <c r="U1359">
        <f t="shared" si="107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8323</v>
      </c>
      <c r="R1360" t="s">
        <v>8324</v>
      </c>
      <c r="S1360" s="15">
        <f t="shared" si="108"/>
        <v>40688.570868055554</v>
      </c>
      <c r="T1360" s="15">
        <f t="shared" si="109"/>
        <v>40718.570868055554</v>
      </c>
      <c r="U1360">
        <f t="shared" si="107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8323</v>
      </c>
      <c r="R1361" t="s">
        <v>8324</v>
      </c>
      <c r="S1361" s="15">
        <f t="shared" si="108"/>
        <v>40667.814699074072</v>
      </c>
      <c r="T1361" s="15">
        <f t="shared" si="109"/>
        <v>40729.814699074072</v>
      </c>
      <c r="U1361">
        <f t="shared" si="107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8323</v>
      </c>
      <c r="R1362" t="s">
        <v>8324</v>
      </c>
      <c r="S1362" s="15">
        <f t="shared" si="108"/>
        <v>41094.900694444441</v>
      </c>
      <c r="T1362" s="15">
        <f t="shared" si="109"/>
        <v>41122.900694444441</v>
      </c>
      <c r="U1362">
        <f t="shared" si="107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8323</v>
      </c>
      <c r="R1363" t="s">
        <v>8324</v>
      </c>
      <c r="S1363" s="15">
        <f t="shared" si="108"/>
        <v>41780.717268518521</v>
      </c>
      <c r="T1363" s="15">
        <f t="shared" si="109"/>
        <v>41810.717268518521</v>
      </c>
      <c r="U1363">
        <f t="shared" si="107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8323</v>
      </c>
      <c r="R1364" t="s">
        <v>8324</v>
      </c>
      <c r="S1364" s="15">
        <f t="shared" si="108"/>
        <v>41463.934386574074</v>
      </c>
      <c r="T1364" s="15">
        <f t="shared" si="109"/>
        <v>41523.934386574074</v>
      </c>
      <c r="U1364">
        <f t="shared" si="107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8323</v>
      </c>
      <c r="R1365" t="s">
        <v>8324</v>
      </c>
      <c r="S1365" s="15">
        <f t="shared" si="108"/>
        <v>42395.8440625</v>
      </c>
      <c r="T1365" s="15">
        <f t="shared" si="109"/>
        <v>42414.332638888889</v>
      </c>
      <c r="U1365">
        <f t="shared" si="107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8326</v>
      </c>
      <c r="R1366" t="s">
        <v>8327</v>
      </c>
      <c r="S1366" s="15">
        <f t="shared" si="108"/>
        <v>41950.695671296293</v>
      </c>
      <c r="T1366" s="15">
        <f t="shared" si="109"/>
        <v>42010.6956712963</v>
      </c>
      <c r="U1366">
        <f t="shared" si="107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8326</v>
      </c>
      <c r="R1367" t="s">
        <v>8327</v>
      </c>
      <c r="S1367" s="15">
        <f t="shared" si="108"/>
        <v>42048.733240740738</v>
      </c>
      <c r="T1367" s="15">
        <f t="shared" si="109"/>
        <v>42078.691574074073</v>
      </c>
      <c r="U1367">
        <f t="shared" si="107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8326</v>
      </c>
      <c r="R1368" t="s">
        <v>8327</v>
      </c>
      <c r="S1368" s="15">
        <f t="shared" si="108"/>
        <v>41923.996099537035</v>
      </c>
      <c r="T1368" s="15">
        <f t="shared" si="109"/>
        <v>41969.037766203706</v>
      </c>
      <c r="U1368">
        <f t="shared" si="107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8326</v>
      </c>
      <c r="R1369" t="s">
        <v>8327</v>
      </c>
      <c r="S1369" s="15">
        <f t="shared" si="108"/>
        <v>42291.002893518518</v>
      </c>
      <c r="T1369" s="15">
        <f t="shared" si="109"/>
        <v>42321.044560185182</v>
      </c>
      <c r="U1369">
        <f t="shared" si="107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8326</v>
      </c>
      <c r="R1370" t="s">
        <v>8327</v>
      </c>
      <c r="S1370" s="15">
        <f t="shared" si="108"/>
        <v>42145.190902777773</v>
      </c>
      <c r="T1370" s="15">
        <f t="shared" si="109"/>
        <v>42169.190902777773</v>
      </c>
      <c r="U1370">
        <f t="shared" si="107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8326</v>
      </c>
      <c r="R1371" t="s">
        <v>8327</v>
      </c>
      <c r="S1371" s="15">
        <f t="shared" si="108"/>
        <v>41709.594282407408</v>
      </c>
      <c r="T1371" s="15">
        <f t="shared" si="109"/>
        <v>41739.594282407408</v>
      </c>
      <c r="U1371">
        <f t="shared" si="107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8326</v>
      </c>
      <c r="R1372" t="s">
        <v>8327</v>
      </c>
      <c r="S1372" s="15">
        <f t="shared" si="108"/>
        <v>41547.00335648148</v>
      </c>
      <c r="T1372" s="15">
        <f t="shared" si="109"/>
        <v>41562.00335648148</v>
      </c>
      <c r="U1372">
        <f t="shared" si="107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8326</v>
      </c>
      <c r="R1373" t="s">
        <v>8327</v>
      </c>
      <c r="S1373" s="15">
        <f t="shared" si="108"/>
        <v>42100.758587962962</v>
      </c>
      <c r="T1373" s="15">
        <f t="shared" si="109"/>
        <v>42130.758587962962</v>
      </c>
      <c r="U1373">
        <f t="shared" si="107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8326</v>
      </c>
      <c r="R1374" t="s">
        <v>8327</v>
      </c>
      <c r="S1374" s="15">
        <f t="shared" si="108"/>
        <v>41071.739953703705</v>
      </c>
      <c r="T1374" s="15">
        <f t="shared" si="109"/>
        <v>41101.739953703705</v>
      </c>
      <c r="U1374">
        <f t="shared" si="107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8326</v>
      </c>
      <c r="R1375" t="s">
        <v>8327</v>
      </c>
      <c r="S1375" s="15">
        <f t="shared" si="108"/>
        <v>42703.95177083333</v>
      </c>
      <c r="T1375" s="15">
        <f t="shared" si="109"/>
        <v>42733.95177083333</v>
      </c>
      <c r="U1375">
        <f t="shared" si="107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8326</v>
      </c>
      <c r="R1376" t="s">
        <v>8327</v>
      </c>
      <c r="S1376" s="15">
        <f t="shared" si="108"/>
        <v>42423.161898148144</v>
      </c>
      <c r="T1376" s="15">
        <f t="shared" si="109"/>
        <v>42453.12023148148</v>
      </c>
      <c r="U1376">
        <f t="shared" si="107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8326</v>
      </c>
      <c r="R1377" t="s">
        <v>8327</v>
      </c>
      <c r="S1377" s="15">
        <f t="shared" si="108"/>
        <v>42719.066192129627</v>
      </c>
      <c r="T1377" s="15">
        <f t="shared" si="109"/>
        <v>42749.066192129627</v>
      </c>
      <c r="U1377">
        <f t="shared" si="107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8326</v>
      </c>
      <c r="R1378" t="s">
        <v>8327</v>
      </c>
      <c r="S1378" s="15">
        <f t="shared" si="108"/>
        <v>42676.669050925921</v>
      </c>
      <c r="T1378" s="15">
        <f t="shared" si="109"/>
        <v>42706.710717592592</v>
      </c>
      <c r="U1378">
        <f t="shared" si="107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8326</v>
      </c>
      <c r="R1379" t="s">
        <v>8327</v>
      </c>
      <c r="S1379" s="15">
        <f t="shared" si="108"/>
        <v>42746.219560185185</v>
      </c>
      <c r="T1379" s="15">
        <f t="shared" si="109"/>
        <v>42768.174305555556</v>
      </c>
      <c r="U1379">
        <f t="shared" si="107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8326</v>
      </c>
      <c r="R1380" t="s">
        <v>8327</v>
      </c>
      <c r="S1380" s="15">
        <f t="shared" si="108"/>
        <v>42567.759374999994</v>
      </c>
      <c r="T1380" s="15">
        <f t="shared" si="109"/>
        <v>42582.759374999994</v>
      </c>
      <c r="U1380">
        <f t="shared" si="107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8326</v>
      </c>
      <c r="R1381" t="s">
        <v>8327</v>
      </c>
      <c r="S1381" s="15">
        <f t="shared" si="108"/>
        <v>42129.491620370376</v>
      </c>
      <c r="T1381" s="15">
        <f t="shared" si="109"/>
        <v>42159.491620370376</v>
      </c>
      <c r="U1381">
        <f t="shared" si="107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8326</v>
      </c>
      <c r="R1382" t="s">
        <v>8327</v>
      </c>
      <c r="S1382" s="15">
        <f t="shared" si="108"/>
        <v>42140.762800925921</v>
      </c>
      <c r="T1382" s="15">
        <f t="shared" si="109"/>
        <v>42163.083333333328</v>
      </c>
      <c r="U1382">
        <f t="shared" si="107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8326</v>
      </c>
      <c r="R1383" t="s">
        <v>8327</v>
      </c>
      <c r="S1383" s="15">
        <f t="shared" si="108"/>
        <v>42702.214409722219</v>
      </c>
      <c r="T1383" s="15">
        <f t="shared" si="109"/>
        <v>42732.214409722219</v>
      </c>
      <c r="U1383">
        <f t="shared" si="107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8326</v>
      </c>
      <c r="R1384" t="s">
        <v>8327</v>
      </c>
      <c r="S1384" s="15">
        <f t="shared" si="108"/>
        <v>41369.800185185188</v>
      </c>
      <c r="T1384" s="15">
        <f t="shared" si="109"/>
        <v>41399.800185185188</v>
      </c>
      <c r="U1384">
        <f t="shared" si="107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8326</v>
      </c>
      <c r="R1385" t="s">
        <v>8327</v>
      </c>
      <c r="S1385" s="15">
        <f t="shared" si="108"/>
        <v>42706.074976851851</v>
      </c>
      <c r="T1385" s="15">
        <f t="shared" si="109"/>
        <v>42726.074976851851</v>
      </c>
      <c r="U1385">
        <f t="shared" si="107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8326</v>
      </c>
      <c r="R1386" t="s">
        <v>8327</v>
      </c>
      <c r="S1386" s="15">
        <f t="shared" si="108"/>
        <v>42159.735208333332</v>
      </c>
      <c r="T1386" s="15">
        <f t="shared" si="109"/>
        <v>42189.735208333332</v>
      </c>
      <c r="U1386">
        <f t="shared" si="107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8326</v>
      </c>
      <c r="R1387" t="s">
        <v>8327</v>
      </c>
      <c r="S1387" s="15">
        <f t="shared" si="108"/>
        <v>42432.688900462963</v>
      </c>
      <c r="T1387" s="15">
        <f t="shared" si="109"/>
        <v>42488.507638888885</v>
      </c>
      <c r="U1387">
        <f t="shared" si="107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8326</v>
      </c>
      <c r="R1388" t="s">
        <v>8327</v>
      </c>
      <c r="S1388" s="15">
        <f t="shared" si="108"/>
        <v>42183.646863425922</v>
      </c>
      <c r="T1388" s="15">
        <f t="shared" si="109"/>
        <v>42213.646863425922</v>
      </c>
      <c r="U1388">
        <f t="shared" si="107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8326</v>
      </c>
      <c r="R1389" t="s">
        <v>8327</v>
      </c>
      <c r="S1389" s="15">
        <f t="shared" si="108"/>
        <v>42125.92123842593</v>
      </c>
      <c r="T1389" s="15">
        <f t="shared" si="109"/>
        <v>42157.1875</v>
      </c>
      <c r="U1389">
        <f t="shared" si="107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8326</v>
      </c>
      <c r="R1390" t="s">
        <v>8327</v>
      </c>
      <c r="S1390" s="15">
        <f t="shared" si="108"/>
        <v>42633.614780092597</v>
      </c>
      <c r="T1390" s="15">
        <f t="shared" si="109"/>
        <v>42659.676388888889</v>
      </c>
      <c r="U1390">
        <f t="shared" si="107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8326</v>
      </c>
      <c r="R1391" t="s">
        <v>8327</v>
      </c>
      <c r="S1391" s="15">
        <f t="shared" si="108"/>
        <v>42564.480983796297</v>
      </c>
      <c r="T1391" s="15">
        <f t="shared" si="109"/>
        <v>42594.480983796297</v>
      </c>
      <c r="U1391">
        <f t="shared" si="107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8326</v>
      </c>
      <c r="R1392" t="s">
        <v>8327</v>
      </c>
      <c r="S1392" s="15">
        <f t="shared" si="108"/>
        <v>42086.803310185183</v>
      </c>
      <c r="T1392" s="15">
        <f t="shared" si="109"/>
        <v>42120.716666666667</v>
      </c>
      <c r="U1392">
        <f t="shared" si="107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8326</v>
      </c>
      <c r="R1393" t="s">
        <v>8327</v>
      </c>
      <c r="S1393" s="15">
        <f t="shared" si="108"/>
        <v>42192.650671296295</v>
      </c>
      <c r="T1393" s="15">
        <f t="shared" si="109"/>
        <v>42237.207638888889</v>
      </c>
      <c r="U1393">
        <f t="shared" si="107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8326</v>
      </c>
      <c r="R1394" t="s">
        <v>8327</v>
      </c>
      <c r="S1394" s="15">
        <f t="shared" si="108"/>
        <v>42400.154930555553</v>
      </c>
      <c r="T1394" s="15">
        <f t="shared" si="109"/>
        <v>42431.154930555553</v>
      </c>
      <c r="U1394">
        <f t="shared" si="107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8326</v>
      </c>
      <c r="R1395" t="s">
        <v>8327</v>
      </c>
      <c r="S1395" s="15">
        <f t="shared" si="108"/>
        <v>42552.681979166664</v>
      </c>
      <c r="T1395" s="15">
        <f t="shared" si="109"/>
        <v>42582.681979166664</v>
      </c>
      <c r="U1395">
        <f t="shared" si="107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8326</v>
      </c>
      <c r="R1396" t="s">
        <v>8327</v>
      </c>
      <c r="S1396" s="15">
        <f t="shared" si="108"/>
        <v>42751.144976851851</v>
      </c>
      <c r="T1396" s="15">
        <f t="shared" si="109"/>
        <v>42794.125</v>
      </c>
      <c r="U1396">
        <f t="shared" si="107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8326</v>
      </c>
      <c r="R1397" t="s">
        <v>8327</v>
      </c>
      <c r="S1397" s="15">
        <f t="shared" si="108"/>
        <v>42718.90834490741</v>
      </c>
      <c r="T1397" s="15">
        <f t="shared" si="109"/>
        <v>42748.90834490741</v>
      </c>
      <c r="U1397">
        <f t="shared" si="107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8326</v>
      </c>
      <c r="R1398" t="s">
        <v>8327</v>
      </c>
      <c r="S1398" s="15">
        <f t="shared" si="108"/>
        <v>42017.99863425926</v>
      </c>
      <c r="T1398" s="15">
        <f t="shared" si="109"/>
        <v>42047.99863425926</v>
      </c>
      <c r="U1398">
        <f t="shared" si="107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8326</v>
      </c>
      <c r="R1399" t="s">
        <v>8327</v>
      </c>
      <c r="S1399" s="15">
        <f t="shared" si="108"/>
        <v>42639.917939814812</v>
      </c>
      <c r="T1399" s="15">
        <f t="shared" si="109"/>
        <v>42669.888194444444</v>
      </c>
      <c r="U1399">
        <f t="shared" si="107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8326</v>
      </c>
      <c r="R1400" t="s">
        <v>8327</v>
      </c>
      <c r="S1400" s="15">
        <f t="shared" si="108"/>
        <v>42525.874236111107</v>
      </c>
      <c r="T1400" s="15">
        <f t="shared" si="109"/>
        <v>42555.874236111107</v>
      </c>
      <c r="U1400">
        <f t="shared" si="107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8326</v>
      </c>
      <c r="R1401" t="s">
        <v>8327</v>
      </c>
      <c r="S1401" s="15">
        <f t="shared" si="108"/>
        <v>41888.004317129627</v>
      </c>
      <c r="T1401" s="15">
        <f t="shared" si="109"/>
        <v>41918.004317129627</v>
      </c>
      <c r="U1401">
        <f t="shared" si="107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8326</v>
      </c>
      <c r="R1402" t="s">
        <v>8327</v>
      </c>
      <c r="S1402" s="15">
        <f t="shared" si="108"/>
        <v>42497.341122685189</v>
      </c>
      <c r="T1402" s="15">
        <f t="shared" si="109"/>
        <v>42532.229166666672</v>
      </c>
      <c r="U1402">
        <f t="shared" si="107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8326</v>
      </c>
      <c r="R1403" t="s">
        <v>8327</v>
      </c>
      <c r="S1403" s="15">
        <f t="shared" si="108"/>
        <v>41398.99622685185</v>
      </c>
      <c r="T1403" s="15">
        <f t="shared" si="109"/>
        <v>41419.99622685185</v>
      </c>
      <c r="U1403">
        <f t="shared" si="107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8326</v>
      </c>
      <c r="R1404" t="s">
        <v>8327</v>
      </c>
      <c r="S1404" s="15">
        <f t="shared" si="108"/>
        <v>42064.053368055553</v>
      </c>
      <c r="T1404" s="15">
        <f t="shared" si="109"/>
        <v>42124.011701388896</v>
      </c>
      <c r="U1404">
        <f t="shared" si="107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8326</v>
      </c>
      <c r="R1405" t="s">
        <v>8327</v>
      </c>
      <c r="S1405" s="15">
        <f t="shared" si="108"/>
        <v>41450.062905092593</v>
      </c>
      <c r="T1405" s="15">
        <f t="shared" si="109"/>
        <v>41480.062905092593</v>
      </c>
      <c r="U1405">
        <f t="shared" si="107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8323</v>
      </c>
      <c r="R1406" t="s">
        <v>8342</v>
      </c>
      <c r="S1406" s="15">
        <f t="shared" si="108"/>
        <v>42031.510243055556</v>
      </c>
      <c r="T1406" s="15">
        <f t="shared" si="109"/>
        <v>42056.510243055556</v>
      </c>
      <c r="U1406">
        <f t="shared" si="107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8323</v>
      </c>
      <c r="R1407" t="s">
        <v>8342</v>
      </c>
      <c r="S1407" s="15">
        <f t="shared" si="108"/>
        <v>41940.680567129632</v>
      </c>
      <c r="T1407" s="15">
        <f t="shared" si="109"/>
        <v>41970.722233796296</v>
      </c>
      <c r="U1407">
        <f t="shared" si="107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8323</v>
      </c>
      <c r="R1408" t="s">
        <v>8342</v>
      </c>
      <c r="S1408" s="15">
        <f t="shared" si="108"/>
        <v>42296.432951388888</v>
      </c>
      <c r="T1408" s="15">
        <f t="shared" si="109"/>
        <v>42349.416666666672</v>
      </c>
      <c r="U1408">
        <f t="shared" si="107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8323</v>
      </c>
      <c r="R1409" t="s">
        <v>8342</v>
      </c>
      <c r="S1409" s="15">
        <f t="shared" si="108"/>
        <v>41837.536782407406</v>
      </c>
      <c r="T1409" s="15">
        <f t="shared" si="109"/>
        <v>41862.536782407406</v>
      </c>
      <c r="U1409">
        <f t="shared" si="107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0" t="s">
        <v>8323</v>
      </c>
      <c r="R1410" t="s">
        <v>8342</v>
      </c>
      <c r="S1410" s="15">
        <f t="shared" si="108"/>
        <v>42290.872175925921</v>
      </c>
      <c r="T1410" s="15">
        <f t="shared" si="109"/>
        <v>42320.913842592592</v>
      </c>
      <c r="U1410">
        <f t="shared" ref="U1410:U1473" si="112">YEAR(S1410)</f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8323</v>
      </c>
      <c r="R1411" t="s">
        <v>8342</v>
      </c>
      <c r="S1411" s="15">
        <f t="shared" ref="S1411:S1474" si="113">(((J1411/60)/60)/24)+DATE(1970,1,)</f>
        <v>41944.133506944447</v>
      </c>
      <c r="T1411" s="15">
        <f t="shared" ref="T1411:T1474" si="114">(((I1411/60)/60)/24)+DATE(1970,1,)</f>
        <v>42004.175173611111</v>
      </c>
      <c r="U1411">
        <f t="shared" si="112"/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8323</v>
      </c>
      <c r="R1412" t="s">
        <v>8342</v>
      </c>
      <c r="S1412" s="15">
        <f t="shared" si="113"/>
        <v>42478.318518518514</v>
      </c>
      <c r="T1412" s="15">
        <f t="shared" si="114"/>
        <v>42523.318518518514</v>
      </c>
      <c r="U1412">
        <f t="shared" si="112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8323</v>
      </c>
      <c r="R1413" t="s">
        <v>8342</v>
      </c>
      <c r="S1413" s="15">
        <f t="shared" si="113"/>
        <v>42012.059027777781</v>
      </c>
      <c r="T1413" s="15">
        <f t="shared" si="114"/>
        <v>42040.059027777781</v>
      </c>
      <c r="U1413">
        <f t="shared" si="112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8323</v>
      </c>
      <c r="R1414" t="s">
        <v>8342</v>
      </c>
      <c r="S1414" s="15">
        <f t="shared" si="113"/>
        <v>41946.063645833332</v>
      </c>
      <c r="T1414" s="15">
        <f t="shared" si="114"/>
        <v>41976.063645833332</v>
      </c>
      <c r="U1414">
        <f t="shared" si="112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8323</v>
      </c>
      <c r="R1415" t="s">
        <v>8342</v>
      </c>
      <c r="S1415" s="15">
        <f t="shared" si="113"/>
        <v>42359.437152777777</v>
      </c>
      <c r="T1415" s="15">
        <f t="shared" si="114"/>
        <v>42419.437152777777</v>
      </c>
      <c r="U1415">
        <f t="shared" si="112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8323</v>
      </c>
      <c r="R1416" t="s">
        <v>8342</v>
      </c>
      <c r="S1416" s="15">
        <f t="shared" si="113"/>
        <v>42707.25309027778</v>
      </c>
      <c r="T1416" s="15">
        <f t="shared" si="114"/>
        <v>42737.25309027778</v>
      </c>
      <c r="U1416">
        <f t="shared" si="112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8323</v>
      </c>
      <c r="R1417" t="s">
        <v>8342</v>
      </c>
      <c r="S1417" s="15">
        <f t="shared" si="113"/>
        <v>42191.675821759258</v>
      </c>
      <c r="T1417" s="15">
        <f t="shared" si="114"/>
        <v>42231.675821759258</v>
      </c>
      <c r="U1417">
        <f t="shared" si="112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8323</v>
      </c>
      <c r="R1418" t="s">
        <v>8342</v>
      </c>
      <c r="S1418" s="15">
        <f t="shared" si="113"/>
        <v>42298.926145833335</v>
      </c>
      <c r="T1418" s="15">
        <f t="shared" si="114"/>
        <v>42328.967812499999</v>
      </c>
      <c r="U1418">
        <f t="shared" si="112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8323</v>
      </c>
      <c r="R1419" t="s">
        <v>8342</v>
      </c>
      <c r="S1419" s="15">
        <f t="shared" si="113"/>
        <v>42231.15016203704</v>
      </c>
      <c r="T1419" s="15">
        <f t="shared" si="114"/>
        <v>42261.465972222228</v>
      </c>
      <c r="U1419">
        <f t="shared" si="112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8323</v>
      </c>
      <c r="R1420" t="s">
        <v>8342</v>
      </c>
      <c r="S1420" s="15">
        <f t="shared" si="113"/>
        <v>42394.456412037034</v>
      </c>
      <c r="T1420" s="15">
        <f t="shared" si="114"/>
        <v>42424.456412037034</v>
      </c>
      <c r="U1420">
        <f t="shared" si="112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8323</v>
      </c>
      <c r="R1421" t="s">
        <v>8342</v>
      </c>
      <c r="S1421" s="15">
        <f t="shared" si="113"/>
        <v>42621.456238425926</v>
      </c>
      <c r="T1421" s="15">
        <f t="shared" si="114"/>
        <v>42651.456238425926</v>
      </c>
      <c r="U1421">
        <f t="shared" si="112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8323</v>
      </c>
      <c r="R1422" t="s">
        <v>8342</v>
      </c>
      <c r="S1422" s="15">
        <f t="shared" si="113"/>
        <v>42523.667662037042</v>
      </c>
      <c r="T1422" s="15">
        <f t="shared" si="114"/>
        <v>42548.667662037042</v>
      </c>
      <c r="U1422">
        <f t="shared" si="112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8323</v>
      </c>
      <c r="R1423" t="s">
        <v>8342</v>
      </c>
      <c r="S1423" s="15">
        <f t="shared" si="113"/>
        <v>42012.915613425925</v>
      </c>
      <c r="T1423" s="15">
        <f t="shared" si="114"/>
        <v>42042.915613425925</v>
      </c>
      <c r="U1423">
        <f t="shared" si="112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8323</v>
      </c>
      <c r="R1424" t="s">
        <v>8342</v>
      </c>
      <c r="S1424" s="15">
        <f t="shared" si="113"/>
        <v>42603.239629629628</v>
      </c>
      <c r="T1424" s="15">
        <f t="shared" si="114"/>
        <v>42633.239629629628</v>
      </c>
      <c r="U1424">
        <f t="shared" si="112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8323</v>
      </c>
      <c r="R1425" t="s">
        <v>8342</v>
      </c>
      <c r="S1425" s="15">
        <f t="shared" si="113"/>
        <v>42339.360312500001</v>
      </c>
      <c r="T1425" s="15">
        <f t="shared" si="114"/>
        <v>42369.360312500001</v>
      </c>
      <c r="U1425">
        <f t="shared" si="112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8323</v>
      </c>
      <c r="R1426" t="s">
        <v>8342</v>
      </c>
      <c r="S1426" s="15">
        <f t="shared" si="113"/>
        <v>42675.717615740738</v>
      </c>
      <c r="T1426" s="15">
        <f t="shared" si="114"/>
        <v>42688.759282407409</v>
      </c>
      <c r="U1426">
        <f t="shared" si="112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8323</v>
      </c>
      <c r="R1427" t="s">
        <v>8342</v>
      </c>
      <c r="S1427" s="15">
        <f t="shared" si="113"/>
        <v>42092.131469907406</v>
      </c>
      <c r="T1427" s="15">
        <f t="shared" si="114"/>
        <v>42122.131469907406</v>
      </c>
      <c r="U1427">
        <f t="shared" si="112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8323</v>
      </c>
      <c r="R1428" t="s">
        <v>8342</v>
      </c>
      <c r="S1428" s="15">
        <f t="shared" si="113"/>
        <v>42179.390277777777</v>
      </c>
      <c r="T1428" s="15">
        <f t="shared" si="114"/>
        <v>42239.390277777777</v>
      </c>
      <c r="U1428">
        <f t="shared" si="112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8323</v>
      </c>
      <c r="R1429" t="s">
        <v>8342</v>
      </c>
      <c r="S1429" s="15">
        <f t="shared" si="113"/>
        <v>42600.851678240739</v>
      </c>
      <c r="T1429" s="15">
        <f t="shared" si="114"/>
        <v>42630.851678240739</v>
      </c>
      <c r="U1429">
        <f t="shared" si="112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8323</v>
      </c>
      <c r="R1430" t="s">
        <v>8342</v>
      </c>
      <c r="S1430" s="15">
        <f t="shared" si="113"/>
        <v>42431.379826388889</v>
      </c>
      <c r="T1430" s="15">
        <f t="shared" si="114"/>
        <v>42461.338159722218</v>
      </c>
      <c r="U1430">
        <f t="shared" si="112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8323</v>
      </c>
      <c r="R1431" t="s">
        <v>8342</v>
      </c>
      <c r="S1431" s="15">
        <f t="shared" si="113"/>
        <v>42073.060671296291</v>
      </c>
      <c r="T1431" s="15">
        <f t="shared" si="114"/>
        <v>42103.060671296291</v>
      </c>
      <c r="U1431">
        <f t="shared" si="112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8323</v>
      </c>
      <c r="R1432" t="s">
        <v>8342</v>
      </c>
      <c r="S1432" s="15">
        <f t="shared" si="113"/>
        <v>41960.813518518517</v>
      </c>
      <c r="T1432" s="15">
        <f t="shared" si="114"/>
        <v>41991.813518518517</v>
      </c>
      <c r="U1432">
        <f t="shared" si="112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8323</v>
      </c>
      <c r="R1433" t="s">
        <v>8342</v>
      </c>
      <c r="S1433" s="15">
        <f t="shared" si="113"/>
        <v>42303.210833333331</v>
      </c>
      <c r="T1433" s="15">
        <f t="shared" si="114"/>
        <v>42333.252500000002</v>
      </c>
      <c r="U1433">
        <f t="shared" si="112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8323</v>
      </c>
      <c r="R1434" t="s">
        <v>8342</v>
      </c>
      <c r="S1434" s="15">
        <f t="shared" si="113"/>
        <v>42174.780416666668</v>
      </c>
      <c r="T1434" s="15">
        <f t="shared" si="114"/>
        <v>42204.780416666668</v>
      </c>
      <c r="U1434">
        <f t="shared" si="112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8323</v>
      </c>
      <c r="R1435" t="s">
        <v>8342</v>
      </c>
      <c r="S1435" s="15">
        <f t="shared" si="113"/>
        <v>42672.625868055555</v>
      </c>
      <c r="T1435" s="15">
        <f t="shared" si="114"/>
        <v>42713.458333333328</v>
      </c>
      <c r="U1435">
        <f t="shared" si="112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8323</v>
      </c>
      <c r="R1436" t="s">
        <v>8342</v>
      </c>
      <c r="S1436" s="15">
        <f t="shared" si="113"/>
        <v>42141.767106481479</v>
      </c>
      <c r="T1436" s="15">
        <f t="shared" si="114"/>
        <v>42162.625</v>
      </c>
      <c r="U1436">
        <f t="shared" si="112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8323</v>
      </c>
      <c r="R1437" t="s">
        <v>8342</v>
      </c>
      <c r="S1437" s="15">
        <f t="shared" si="113"/>
        <v>42257.780324074076</v>
      </c>
      <c r="T1437" s="15">
        <f t="shared" si="114"/>
        <v>42287.780324074076</v>
      </c>
      <c r="U1437">
        <f t="shared" si="112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8323</v>
      </c>
      <c r="R1438" t="s">
        <v>8342</v>
      </c>
      <c r="S1438" s="15">
        <f t="shared" si="113"/>
        <v>42390.35019675926</v>
      </c>
      <c r="T1438" s="15">
        <f t="shared" si="114"/>
        <v>42420.35019675926</v>
      </c>
      <c r="U1438">
        <f t="shared" si="112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8323</v>
      </c>
      <c r="R1439" t="s">
        <v>8342</v>
      </c>
      <c r="S1439" s="15">
        <f t="shared" si="113"/>
        <v>41795.531701388885</v>
      </c>
      <c r="T1439" s="15">
        <f t="shared" si="114"/>
        <v>41832.207638888889</v>
      </c>
      <c r="U1439">
        <f t="shared" si="112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8323</v>
      </c>
      <c r="R1440" t="s">
        <v>8342</v>
      </c>
      <c r="S1440" s="15">
        <f t="shared" si="113"/>
        <v>42456.871516203704</v>
      </c>
      <c r="T1440" s="15">
        <f t="shared" si="114"/>
        <v>42486.579861111109</v>
      </c>
      <c r="U1440">
        <f t="shared" si="112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8323</v>
      </c>
      <c r="R1441" t="s">
        <v>8342</v>
      </c>
      <c r="S1441" s="15">
        <f t="shared" si="113"/>
        <v>42039.829872685179</v>
      </c>
      <c r="T1441" s="15">
        <f t="shared" si="114"/>
        <v>42069.829872685179</v>
      </c>
      <c r="U1441">
        <f t="shared" si="112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8323</v>
      </c>
      <c r="R1442" t="s">
        <v>8342</v>
      </c>
      <c r="S1442" s="15">
        <f t="shared" si="113"/>
        <v>42485.748414351852</v>
      </c>
      <c r="T1442" s="15">
        <f t="shared" si="114"/>
        <v>42515.748414351852</v>
      </c>
      <c r="U1442">
        <f t="shared" si="112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8323</v>
      </c>
      <c r="R1443" t="s">
        <v>8342</v>
      </c>
      <c r="S1443" s="15">
        <f t="shared" si="113"/>
        <v>42197.765844907408</v>
      </c>
      <c r="T1443" s="15">
        <f t="shared" si="114"/>
        <v>42257.765844907408</v>
      </c>
      <c r="U1443">
        <f t="shared" si="112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8323</v>
      </c>
      <c r="R1444" t="s">
        <v>8342</v>
      </c>
      <c r="S1444" s="15">
        <f t="shared" si="113"/>
        <v>42484.64534722222</v>
      </c>
      <c r="T1444" s="15">
        <f t="shared" si="114"/>
        <v>42514.64534722222</v>
      </c>
      <c r="U1444">
        <f t="shared" si="112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8323</v>
      </c>
      <c r="R1445" t="s">
        <v>8342</v>
      </c>
      <c r="S1445" s="15">
        <f t="shared" si="113"/>
        <v>42706.926030092596</v>
      </c>
      <c r="T1445" s="15">
        <f t="shared" si="114"/>
        <v>42736.926030092596</v>
      </c>
      <c r="U1445">
        <f t="shared" si="112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8323</v>
      </c>
      <c r="R1446" t="s">
        <v>8342</v>
      </c>
      <c r="S1446" s="15">
        <f t="shared" si="113"/>
        <v>42198.873402777783</v>
      </c>
      <c r="T1446" s="15">
        <f t="shared" si="114"/>
        <v>42258.873402777783</v>
      </c>
      <c r="U1446">
        <f t="shared" si="112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8323</v>
      </c>
      <c r="R1447" t="s">
        <v>8342</v>
      </c>
      <c r="S1447" s="15">
        <f t="shared" si="113"/>
        <v>42138.542303240742</v>
      </c>
      <c r="T1447" s="15">
        <f t="shared" si="114"/>
        <v>42168.542303240742</v>
      </c>
      <c r="U1447">
        <f t="shared" si="112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8323</v>
      </c>
      <c r="R1448" t="s">
        <v>8342</v>
      </c>
      <c r="S1448" s="15">
        <f t="shared" si="113"/>
        <v>42460.447662037041</v>
      </c>
      <c r="T1448" s="15">
        <f t="shared" si="114"/>
        <v>42480.447662037041</v>
      </c>
      <c r="U1448">
        <f t="shared" si="112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8323</v>
      </c>
      <c r="R1449" t="s">
        <v>8342</v>
      </c>
      <c r="S1449" s="15">
        <f t="shared" si="113"/>
        <v>42528.730717592596</v>
      </c>
      <c r="T1449" s="15">
        <f t="shared" si="114"/>
        <v>42558.730717592596</v>
      </c>
      <c r="U1449">
        <f t="shared" si="112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8323</v>
      </c>
      <c r="R1450" t="s">
        <v>8342</v>
      </c>
      <c r="S1450" s="15">
        <f t="shared" si="113"/>
        <v>42114.936550925922</v>
      </c>
      <c r="T1450" s="15">
        <f t="shared" si="114"/>
        <v>42145.225694444445</v>
      </c>
      <c r="U1450">
        <f t="shared" si="112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8323</v>
      </c>
      <c r="R1451" t="s">
        <v>8342</v>
      </c>
      <c r="S1451" s="15">
        <f t="shared" si="113"/>
        <v>42085.811400462961</v>
      </c>
      <c r="T1451" s="15">
        <f t="shared" si="114"/>
        <v>42133.811400462961</v>
      </c>
      <c r="U1451">
        <f t="shared" si="112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8323</v>
      </c>
      <c r="R1452" t="s">
        <v>8342</v>
      </c>
      <c r="S1452" s="15">
        <f t="shared" si="113"/>
        <v>42389.171261574069</v>
      </c>
      <c r="T1452" s="15">
        <f t="shared" si="114"/>
        <v>42419.171261574069</v>
      </c>
      <c r="U1452">
        <f t="shared" si="112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8323</v>
      </c>
      <c r="R1453" t="s">
        <v>8342</v>
      </c>
      <c r="S1453" s="15">
        <f t="shared" si="113"/>
        <v>41930.959016203706</v>
      </c>
      <c r="T1453" s="15">
        <f t="shared" si="114"/>
        <v>41961.00068287037</v>
      </c>
      <c r="U1453">
        <f t="shared" si="112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8323</v>
      </c>
      <c r="R1454" t="s">
        <v>8342</v>
      </c>
      <c r="S1454" s="15">
        <f t="shared" si="113"/>
        <v>41817.703275462962</v>
      </c>
      <c r="T1454" s="15">
        <f t="shared" si="114"/>
        <v>41847.703275462962</v>
      </c>
      <c r="U1454">
        <f t="shared" si="112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8323</v>
      </c>
      <c r="R1455" t="s">
        <v>8342</v>
      </c>
      <c r="S1455" s="15">
        <f t="shared" si="113"/>
        <v>42794.696145833332</v>
      </c>
      <c r="T1455" s="15">
        <f t="shared" si="114"/>
        <v>42839.654479166667</v>
      </c>
      <c r="U1455">
        <f t="shared" si="112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8323</v>
      </c>
      <c r="R1456" t="s">
        <v>8342</v>
      </c>
      <c r="S1456" s="15">
        <f t="shared" si="113"/>
        <v>42462.866666666669</v>
      </c>
      <c r="T1456" s="15">
        <f t="shared" si="114"/>
        <v>42483.915972222225</v>
      </c>
      <c r="U1456">
        <f t="shared" si="112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8323</v>
      </c>
      <c r="R1457" t="s">
        <v>8342</v>
      </c>
      <c r="S1457" s="15">
        <f t="shared" si="113"/>
        <v>41831.672685185185</v>
      </c>
      <c r="T1457" s="15">
        <f t="shared" si="114"/>
        <v>41886.568749999999</v>
      </c>
      <c r="U1457">
        <f t="shared" si="112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8323</v>
      </c>
      <c r="R1458" t="s">
        <v>8342</v>
      </c>
      <c r="S1458" s="15">
        <f t="shared" si="113"/>
        <v>42707.668576388889</v>
      </c>
      <c r="T1458" s="15">
        <f t="shared" si="114"/>
        <v>42737.668576388889</v>
      </c>
      <c r="U1458">
        <f t="shared" si="112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8323</v>
      </c>
      <c r="R1459" t="s">
        <v>8342</v>
      </c>
      <c r="S1459" s="15">
        <f t="shared" si="113"/>
        <v>42288.89634259259</v>
      </c>
      <c r="T1459" s="15">
        <f t="shared" si="114"/>
        <v>42318.938009259262</v>
      </c>
      <c r="U1459">
        <f t="shared" si="112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8323</v>
      </c>
      <c r="R1460" t="s">
        <v>8342</v>
      </c>
      <c r="S1460" s="15">
        <f t="shared" si="113"/>
        <v>41830.705555555556</v>
      </c>
      <c r="T1460" s="15">
        <f t="shared" si="114"/>
        <v>41861.166666666664</v>
      </c>
      <c r="U1460">
        <f t="shared" si="112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8323</v>
      </c>
      <c r="R1461" t="s">
        <v>8342</v>
      </c>
      <c r="S1461" s="15">
        <f t="shared" si="113"/>
        <v>42311.204814814817</v>
      </c>
      <c r="T1461" s="15">
        <f t="shared" si="114"/>
        <v>42339.725694444445</v>
      </c>
      <c r="U1461">
        <f t="shared" si="112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8323</v>
      </c>
      <c r="R1462" t="s">
        <v>8342</v>
      </c>
      <c r="S1462" s="15">
        <f t="shared" si="113"/>
        <v>41914.896967592591</v>
      </c>
      <c r="T1462" s="15">
        <f t="shared" si="114"/>
        <v>41972.989583333328</v>
      </c>
      <c r="U1462">
        <f t="shared" si="112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8323</v>
      </c>
      <c r="R1463" t="s">
        <v>8343</v>
      </c>
      <c r="S1463" s="15">
        <f t="shared" si="113"/>
        <v>41898.645300925928</v>
      </c>
      <c r="T1463" s="15">
        <f t="shared" si="114"/>
        <v>41932</v>
      </c>
      <c r="U1463">
        <f t="shared" si="112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8323</v>
      </c>
      <c r="R1464" t="s">
        <v>8343</v>
      </c>
      <c r="S1464" s="15">
        <f t="shared" si="113"/>
        <v>41343.662858796299</v>
      </c>
      <c r="T1464" s="15">
        <f t="shared" si="114"/>
        <v>41373.662858796299</v>
      </c>
      <c r="U1464">
        <f t="shared" si="112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8323</v>
      </c>
      <c r="R1465" t="s">
        <v>8343</v>
      </c>
      <c r="S1465" s="15">
        <f t="shared" si="113"/>
        <v>41325.911319444444</v>
      </c>
      <c r="T1465" s="15">
        <f t="shared" si="114"/>
        <v>41370.869652777779</v>
      </c>
      <c r="U1465">
        <f t="shared" si="112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8323</v>
      </c>
      <c r="R1466" t="s">
        <v>8343</v>
      </c>
      <c r="S1466" s="15">
        <f t="shared" si="113"/>
        <v>41290.661550925928</v>
      </c>
      <c r="T1466" s="15">
        <f t="shared" si="114"/>
        <v>41320.661550925928</v>
      </c>
      <c r="U1466">
        <f t="shared" si="112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8323</v>
      </c>
      <c r="R1467" t="s">
        <v>8343</v>
      </c>
      <c r="S1467" s="15">
        <f t="shared" si="113"/>
        <v>40958.734398148146</v>
      </c>
      <c r="T1467" s="15">
        <f t="shared" si="114"/>
        <v>40989.125</v>
      </c>
      <c r="U1467">
        <f t="shared" si="112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8323</v>
      </c>
      <c r="R1468" t="s">
        <v>8343</v>
      </c>
      <c r="S1468" s="15">
        <f t="shared" si="113"/>
        <v>42339.172060185185</v>
      </c>
      <c r="T1468" s="15">
        <f t="shared" si="114"/>
        <v>42380.208333333328</v>
      </c>
      <c r="U1468">
        <f t="shared" si="112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8323</v>
      </c>
      <c r="R1469" t="s">
        <v>8343</v>
      </c>
      <c r="S1469" s="15">
        <f t="shared" si="113"/>
        <v>40932.80190972222</v>
      </c>
      <c r="T1469" s="15">
        <f t="shared" si="114"/>
        <v>40992.760243055556</v>
      </c>
      <c r="U1469">
        <f t="shared" si="112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8323</v>
      </c>
      <c r="R1470" t="s">
        <v>8343</v>
      </c>
      <c r="S1470" s="15">
        <f t="shared" si="113"/>
        <v>40645.014456018522</v>
      </c>
      <c r="T1470" s="15">
        <f t="shared" si="114"/>
        <v>40705.014456018522</v>
      </c>
      <c r="U1470">
        <f t="shared" si="112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8323</v>
      </c>
      <c r="R1471" t="s">
        <v>8343</v>
      </c>
      <c r="S1471" s="15">
        <f t="shared" si="113"/>
        <v>41289.598483796297</v>
      </c>
      <c r="T1471" s="15">
        <f t="shared" si="114"/>
        <v>41319.598483796297</v>
      </c>
      <c r="U1471">
        <f t="shared" si="112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8323</v>
      </c>
      <c r="R1472" t="s">
        <v>8343</v>
      </c>
      <c r="S1472" s="15">
        <f t="shared" si="113"/>
        <v>41249.827118055553</v>
      </c>
      <c r="T1472" s="15">
        <f t="shared" si="114"/>
        <v>41270.827118055553</v>
      </c>
      <c r="U1472">
        <f t="shared" si="112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8323</v>
      </c>
      <c r="R1473" t="s">
        <v>8343</v>
      </c>
      <c r="S1473" s="15">
        <f t="shared" si="113"/>
        <v>42072.957569444443</v>
      </c>
      <c r="T1473" s="15">
        <f t="shared" si="114"/>
        <v>42102.957569444443</v>
      </c>
      <c r="U1473">
        <f t="shared" si="112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0" t="s">
        <v>8323</v>
      </c>
      <c r="R1474" t="s">
        <v>8343</v>
      </c>
      <c r="S1474" s="15">
        <f t="shared" si="113"/>
        <v>41532.542858796296</v>
      </c>
      <c r="T1474" s="15">
        <f t="shared" si="114"/>
        <v>41562.542858796296</v>
      </c>
      <c r="U1474">
        <f t="shared" ref="U1474:U1537" si="117">YEAR(S1474)</f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8323</v>
      </c>
      <c r="R1475" t="s">
        <v>8343</v>
      </c>
      <c r="S1475" s="15">
        <f t="shared" ref="S1475:S1538" si="118">(((J1475/60)/60)/24)+DATE(1970,1,)</f>
        <v>40938.979618055557</v>
      </c>
      <c r="T1475" s="15">
        <f t="shared" ref="T1475:T1538" si="119">(((I1475/60)/60)/24)+DATE(1970,1,)</f>
        <v>40968.979618055557</v>
      </c>
      <c r="U1475">
        <f t="shared" si="117"/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8323</v>
      </c>
      <c r="R1476" t="s">
        <v>8343</v>
      </c>
      <c r="S1476" s="15">
        <f t="shared" si="118"/>
        <v>41499.727916666663</v>
      </c>
      <c r="T1476" s="15">
        <f t="shared" si="119"/>
        <v>41529.727916666663</v>
      </c>
      <c r="U1476">
        <f t="shared" si="117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8323</v>
      </c>
      <c r="R1477" t="s">
        <v>8343</v>
      </c>
      <c r="S1477" s="15">
        <f t="shared" si="118"/>
        <v>41959.722951388889</v>
      </c>
      <c r="T1477" s="15">
        <f t="shared" si="119"/>
        <v>41992.207638888889</v>
      </c>
      <c r="U1477">
        <f t="shared" si="117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8323</v>
      </c>
      <c r="R1478" t="s">
        <v>8343</v>
      </c>
      <c r="S1478" s="15">
        <f t="shared" si="118"/>
        <v>40765.041921296295</v>
      </c>
      <c r="T1478" s="15">
        <f t="shared" si="119"/>
        <v>40795.041921296295</v>
      </c>
      <c r="U1478">
        <f t="shared" si="117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8323</v>
      </c>
      <c r="R1479" t="s">
        <v>8343</v>
      </c>
      <c r="S1479" s="15">
        <f t="shared" si="118"/>
        <v>40839.615787037037</v>
      </c>
      <c r="T1479" s="15">
        <f t="shared" si="119"/>
        <v>40899.125</v>
      </c>
      <c r="U1479">
        <f t="shared" si="117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8323</v>
      </c>
      <c r="R1480" t="s">
        <v>8343</v>
      </c>
      <c r="S1480" s="15">
        <f t="shared" si="118"/>
        <v>41393.871678240743</v>
      </c>
      <c r="T1480" s="15">
        <f t="shared" si="119"/>
        <v>41407.871678240743</v>
      </c>
      <c r="U1480">
        <f t="shared" si="117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8323</v>
      </c>
      <c r="R1481" t="s">
        <v>8343</v>
      </c>
      <c r="S1481" s="15">
        <f t="shared" si="118"/>
        <v>41753.745243055557</v>
      </c>
      <c r="T1481" s="15">
        <f t="shared" si="119"/>
        <v>41768.165972222225</v>
      </c>
      <c r="U1481">
        <f t="shared" si="117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8323</v>
      </c>
      <c r="R1482" t="s">
        <v>8343</v>
      </c>
      <c r="S1482" s="15">
        <f t="shared" si="118"/>
        <v>41463.934016203704</v>
      </c>
      <c r="T1482" s="15">
        <f t="shared" si="119"/>
        <v>41480.708333333336</v>
      </c>
      <c r="U1482">
        <f t="shared" si="117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8323</v>
      </c>
      <c r="R1483" t="s">
        <v>8325</v>
      </c>
      <c r="S1483" s="15">
        <f t="shared" si="118"/>
        <v>41549.922974537039</v>
      </c>
      <c r="T1483" s="15">
        <f t="shared" si="119"/>
        <v>41579.922974537039</v>
      </c>
      <c r="U1483">
        <f t="shared" si="117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8323</v>
      </c>
      <c r="R1484" t="s">
        <v>8325</v>
      </c>
      <c r="S1484" s="15">
        <f t="shared" si="118"/>
        <v>41135.85805555556</v>
      </c>
      <c r="T1484" s="15">
        <f t="shared" si="119"/>
        <v>41158.32708333333</v>
      </c>
      <c r="U1484">
        <f t="shared" si="117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8323</v>
      </c>
      <c r="R1485" t="s">
        <v>8325</v>
      </c>
      <c r="S1485" s="15">
        <f t="shared" si="118"/>
        <v>42547.192997685182</v>
      </c>
      <c r="T1485" s="15">
        <f t="shared" si="119"/>
        <v>42572.192997685182</v>
      </c>
      <c r="U1485">
        <f t="shared" si="117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8323</v>
      </c>
      <c r="R1486" t="s">
        <v>8325</v>
      </c>
      <c r="S1486" s="15">
        <f t="shared" si="118"/>
        <v>41052.200960648144</v>
      </c>
      <c r="T1486" s="15">
        <f t="shared" si="119"/>
        <v>41110.618750000001</v>
      </c>
      <c r="U1486">
        <f t="shared" si="117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8323</v>
      </c>
      <c r="R1487" t="s">
        <v>8325</v>
      </c>
      <c r="S1487" s="15">
        <f t="shared" si="118"/>
        <v>42129.795983796299</v>
      </c>
      <c r="T1487" s="15">
        <f t="shared" si="119"/>
        <v>42174.795983796299</v>
      </c>
      <c r="U1487">
        <f t="shared" si="117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8323</v>
      </c>
      <c r="R1488" t="s">
        <v>8325</v>
      </c>
      <c r="S1488" s="15">
        <f t="shared" si="118"/>
        <v>42031.168530092589</v>
      </c>
      <c r="T1488" s="15">
        <f t="shared" si="119"/>
        <v>42061.168530092589</v>
      </c>
      <c r="U1488">
        <f t="shared" si="117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8323</v>
      </c>
      <c r="R1489" t="s">
        <v>8325</v>
      </c>
      <c r="S1489" s="15">
        <f t="shared" si="118"/>
        <v>42553.917488425926</v>
      </c>
      <c r="T1489" s="15">
        <f t="shared" si="119"/>
        <v>42583.917488425926</v>
      </c>
      <c r="U1489">
        <f t="shared" si="117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8323</v>
      </c>
      <c r="R1490" t="s">
        <v>8325</v>
      </c>
      <c r="S1490" s="15">
        <f t="shared" si="118"/>
        <v>41613.563194444447</v>
      </c>
      <c r="T1490" s="15">
        <f t="shared" si="119"/>
        <v>41643.563194444447</v>
      </c>
      <c r="U1490">
        <f t="shared" si="117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8323</v>
      </c>
      <c r="R1491" t="s">
        <v>8325</v>
      </c>
      <c r="S1491" s="15">
        <f t="shared" si="118"/>
        <v>41197.611712962964</v>
      </c>
      <c r="T1491" s="15">
        <f t="shared" si="119"/>
        <v>41227.653379629628</v>
      </c>
      <c r="U1491">
        <f t="shared" si="117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8323</v>
      </c>
      <c r="R1492" t="s">
        <v>8325</v>
      </c>
      <c r="S1492" s="15">
        <f t="shared" si="118"/>
        <v>41519.561041666668</v>
      </c>
      <c r="T1492" s="15">
        <f t="shared" si="119"/>
        <v>41548.561041666668</v>
      </c>
      <c r="U1492">
        <f t="shared" si="117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8323</v>
      </c>
      <c r="R1493" t="s">
        <v>8325</v>
      </c>
      <c r="S1493" s="15">
        <f t="shared" si="118"/>
        <v>41990.713460648149</v>
      </c>
      <c r="T1493" s="15">
        <f t="shared" si="119"/>
        <v>42049.651388888888</v>
      </c>
      <c r="U1493">
        <f t="shared" si="117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8323</v>
      </c>
      <c r="R1494" t="s">
        <v>8325</v>
      </c>
      <c r="S1494" s="15">
        <f t="shared" si="118"/>
        <v>40681.884791666671</v>
      </c>
      <c r="T1494" s="15">
        <f t="shared" si="119"/>
        <v>40711.884791666671</v>
      </c>
      <c r="U1494">
        <f t="shared" si="117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8323</v>
      </c>
      <c r="R1495" t="s">
        <v>8325</v>
      </c>
      <c r="S1495" s="15">
        <f t="shared" si="118"/>
        <v>41410.866608796299</v>
      </c>
      <c r="T1495" s="15">
        <f t="shared" si="119"/>
        <v>41440.866608796299</v>
      </c>
      <c r="U1495">
        <f t="shared" si="117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8323</v>
      </c>
      <c r="R1496" t="s">
        <v>8325</v>
      </c>
      <c r="S1496" s="15">
        <f t="shared" si="118"/>
        <v>42066.722372685181</v>
      </c>
      <c r="T1496" s="15">
        <f t="shared" si="119"/>
        <v>42096.651388888888</v>
      </c>
      <c r="U1496">
        <f t="shared" si="117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8323</v>
      </c>
      <c r="R1497" t="s">
        <v>8325</v>
      </c>
      <c r="S1497" s="15">
        <f t="shared" si="118"/>
        <v>40751.789710648147</v>
      </c>
      <c r="T1497" s="15">
        <f t="shared" si="119"/>
        <v>40781.789710648147</v>
      </c>
      <c r="U1497">
        <f t="shared" si="117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8323</v>
      </c>
      <c r="R1498" t="s">
        <v>8325</v>
      </c>
      <c r="S1498" s="15">
        <f t="shared" si="118"/>
        <v>41837.475219907406</v>
      </c>
      <c r="T1498" s="15">
        <f t="shared" si="119"/>
        <v>41897.475219907406</v>
      </c>
      <c r="U1498">
        <f t="shared" si="117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8323</v>
      </c>
      <c r="R1499" t="s">
        <v>8325</v>
      </c>
      <c r="S1499" s="15">
        <f t="shared" si="118"/>
        <v>41443.64261574074</v>
      </c>
      <c r="T1499" s="15">
        <f t="shared" si="119"/>
        <v>41485.821527777778</v>
      </c>
      <c r="U1499">
        <f t="shared" si="117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8323</v>
      </c>
      <c r="R1500" t="s">
        <v>8325</v>
      </c>
      <c r="S1500" s="15">
        <f t="shared" si="118"/>
        <v>41839.983541666668</v>
      </c>
      <c r="T1500" s="15">
        <f t="shared" si="119"/>
        <v>41884.983541666668</v>
      </c>
      <c r="U1500">
        <f t="shared" si="117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8323</v>
      </c>
      <c r="R1501" t="s">
        <v>8325</v>
      </c>
      <c r="S1501" s="15">
        <f t="shared" si="118"/>
        <v>42526.007326388892</v>
      </c>
      <c r="T1501" s="15">
        <f t="shared" si="119"/>
        <v>42586.007326388892</v>
      </c>
      <c r="U1501">
        <f t="shared" si="117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8323</v>
      </c>
      <c r="R1502" t="s">
        <v>8325</v>
      </c>
      <c r="S1502" s="15">
        <f t="shared" si="118"/>
        <v>41364.904594907406</v>
      </c>
      <c r="T1502" s="15">
        <f t="shared" si="119"/>
        <v>41394.904594907406</v>
      </c>
      <c r="U1502">
        <f t="shared" si="117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8339</v>
      </c>
      <c r="R1503" t="s">
        <v>8340</v>
      </c>
      <c r="S1503" s="15">
        <f t="shared" si="118"/>
        <v>42162.583599537036</v>
      </c>
      <c r="T1503" s="15">
        <f t="shared" si="119"/>
        <v>42192.583599537036</v>
      </c>
      <c r="U1503">
        <f t="shared" si="117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8339</v>
      </c>
      <c r="R1504" t="s">
        <v>8340</v>
      </c>
      <c r="S1504" s="15">
        <f t="shared" si="118"/>
        <v>42425.542592592596</v>
      </c>
      <c r="T1504" s="15">
        <f t="shared" si="119"/>
        <v>42453.916666666672</v>
      </c>
      <c r="U1504">
        <f t="shared" si="117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8339</v>
      </c>
      <c r="R1505" t="s">
        <v>8340</v>
      </c>
      <c r="S1505" s="15">
        <f t="shared" si="118"/>
        <v>42605.347233796296</v>
      </c>
      <c r="T1505" s="15">
        <f t="shared" si="119"/>
        <v>42665.347233796296</v>
      </c>
      <c r="U1505">
        <f t="shared" si="117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8339</v>
      </c>
      <c r="R1506" t="s">
        <v>8340</v>
      </c>
      <c r="S1506" s="15">
        <f t="shared" si="118"/>
        <v>41771.657685185186</v>
      </c>
      <c r="T1506" s="15">
        <f t="shared" si="119"/>
        <v>41799.356249999997</v>
      </c>
      <c r="U1506">
        <f t="shared" si="117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8339</v>
      </c>
      <c r="R1507" t="s">
        <v>8340</v>
      </c>
      <c r="S1507" s="15">
        <f t="shared" si="118"/>
        <v>42413.44332175926</v>
      </c>
      <c r="T1507" s="15">
        <f t="shared" si="119"/>
        <v>42450.834027777775</v>
      </c>
      <c r="U1507">
        <f t="shared" si="117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8339</v>
      </c>
      <c r="R1508" t="s">
        <v>8340</v>
      </c>
      <c r="S1508" s="15">
        <f t="shared" si="118"/>
        <v>41813.785925925928</v>
      </c>
      <c r="T1508" s="15">
        <f t="shared" si="119"/>
        <v>41843.785925925928</v>
      </c>
      <c r="U1508">
        <f t="shared" si="117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8339</v>
      </c>
      <c r="R1509" t="s">
        <v>8340</v>
      </c>
      <c r="S1509" s="15">
        <f t="shared" si="118"/>
        <v>40253.450335648151</v>
      </c>
      <c r="T1509" s="15">
        <f t="shared" si="119"/>
        <v>40312.340277777781</v>
      </c>
      <c r="U1509">
        <f t="shared" si="117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8339</v>
      </c>
      <c r="R1510" t="s">
        <v>8340</v>
      </c>
      <c r="S1510" s="15">
        <f t="shared" si="118"/>
        <v>41785.614363425928</v>
      </c>
      <c r="T1510" s="15">
        <f t="shared" si="119"/>
        <v>41816.614363425928</v>
      </c>
      <c r="U1510">
        <f t="shared" si="117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8339</v>
      </c>
      <c r="R1511" t="s">
        <v>8340</v>
      </c>
      <c r="S1511" s="15">
        <f t="shared" si="118"/>
        <v>42750.533391203702</v>
      </c>
      <c r="T1511" s="15">
        <f t="shared" si="119"/>
        <v>42779.957638888889</v>
      </c>
      <c r="U1511">
        <f t="shared" si="117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8339</v>
      </c>
      <c r="R1512" t="s">
        <v>8340</v>
      </c>
      <c r="S1512" s="15">
        <f t="shared" si="118"/>
        <v>41808.385162037033</v>
      </c>
      <c r="T1512" s="15">
        <f t="shared" si="119"/>
        <v>41838.385162037033</v>
      </c>
      <c r="U1512">
        <f t="shared" si="117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8339</v>
      </c>
      <c r="R1513" t="s">
        <v>8340</v>
      </c>
      <c r="S1513" s="15">
        <f t="shared" si="118"/>
        <v>42295.583379629628</v>
      </c>
      <c r="T1513" s="15">
        <f t="shared" si="119"/>
        <v>42325.625046296293</v>
      </c>
      <c r="U1513">
        <f t="shared" si="117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8339</v>
      </c>
      <c r="R1514" t="s">
        <v>8340</v>
      </c>
      <c r="S1514" s="15">
        <f t="shared" si="118"/>
        <v>42740.684479166666</v>
      </c>
      <c r="T1514" s="15">
        <f t="shared" si="119"/>
        <v>42770.684479166666</v>
      </c>
      <c r="U1514">
        <f t="shared" si="117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8339</v>
      </c>
      <c r="R1515" t="s">
        <v>8340</v>
      </c>
      <c r="S1515" s="15">
        <f t="shared" si="118"/>
        <v>41805.637337962966</v>
      </c>
      <c r="T1515" s="15">
        <f t="shared" si="119"/>
        <v>41835.637337962966</v>
      </c>
      <c r="U1515">
        <f t="shared" si="117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8339</v>
      </c>
      <c r="R1516" t="s">
        <v>8340</v>
      </c>
      <c r="S1516" s="15">
        <f t="shared" si="118"/>
        <v>42233.597685185188</v>
      </c>
      <c r="T1516" s="15">
        <f t="shared" si="119"/>
        <v>42273.597685185188</v>
      </c>
      <c r="U1516">
        <f t="shared" si="117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8339</v>
      </c>
      <c r="R1517" t="s">
        <v>8340</v>
      </c>
      <c r="S1517" s="15">
        <f t="shared" si="118"/>
        <v>42414.253437499996</v>
      </c>
      <c r="T1517" s="15">
        <f t="shared" si="119"/>
        <v>42444.211770833332</v>
      </c>
      <c r="U1517">
        <f t="shared" si="117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8339</v>
      </c>
      <c r="R1518" t="s">
        <v>8340</v>
      </c>
      <c r="S1518" s="15">
        <f t="shared" si="118"/>
        <v>42618.466342592597</v>
      </c>
      <c r="T1518" s="15">
        <f t="shared" si="119"/>
        <v>42648.583333333328</v>
      </c>
      <c r="U1518">
        <f t="shared" si="117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8339</v>
      </c>
      <c r="R1519" t="s">
        <v>8340</v>
      </c>
      <c r="S1519" s="15">
        <f t="shared" si="118"/>
        <v>41947.56658564815</v>
      </c>
      <c r="T1519" s="15">
        <f t="shared" si="119"/>
        <v>41978.25</v>
      </c>
      <c r="U1519">
        <f t="shared" si="117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8339</v>
      </c>
      <c r="R1520" t="s">
        <v>8340</v>
      </c>
      <c r="S1520" s="15">
        <f t="shared" si="118"/>
        <v>41759.8200462963</v>
      </c>
      <c r="T1520" s="15">
        <f t="shared" si="119"/>
        <v>41789.8200462963</v>
      </c>
      <c r="U1520">
        <f t="shared" si="117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8339</v>
      </c>
      <c r="R1521" t="s">
        <v>8340</v>
      </c>
      <c r="S1521" s="15">
        <f t="shared" si="118"/>
        <v>41781.741701388892</v>
      </c>
      <c r="T1521" s="15">
        <f t="shared" si="119"/>
        <v>41809.915972222225</v>
      </c>
      <c r="U1521">
        <f t="shared" si="117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8339</v>
      </c>
      <c r="R1522" t="s">
        <v>8340</v>
      </c>
      <c r="S1522" s="15">
        <f t="shared" si="118"/>
        <v>41954.857789351852</v>
      </c>
      <c r="T1522" s="15">
        <f t="shared" si="119"/>
        <v>41991.166666666672</v>
      </c>
      <c r="U1522">
        <f t="shared" si="117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8339</v>
      </c>
      <c r="R1523" t="s">
        <v>8340</v>
      </c>
      <c r="S1523" s="15">
        <f t="shared" si="118"/>
        <v>42492.167719907404</v>
      </c>
      <c r="T1523" s="15">
        <f t="shared" si="119"/>
        <v>42527.167719907404</v>
      </c>
      <c r="U1523">
        <f t="shared" si="117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8339</v>
      </c>
      <c r="R1524" t="s">
        <v>8340</v>
      </c>
      <c r="S1524" s="15">
        <f t="shared" si="118"/>
        <v>41898.830312500002</v>
      </c>
      <c r="T1524" s="15">
        <f t="shared" si="119"/>
        <v>41928.830312500002</v>
      </c>
      <c r="U1524">
        <f t="shared" si="117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8339</v>
      </c>
      <c r="R1525" t="s">
        <v>8340</v>
      </c>
      <c r="S1525" s="15">
        <f t="shared" si="118"/>
        <v>41963.751342592594</v>
      </c>
      <c r="T1525" s="15">
        <f t="shared" si="119"/>
        <v>41995</v>
      </c>
      <c r="U1525">
        <f t="shared" si="117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8339</v>
      </c>
      <c r="R1526" t="s">
        <v>8340</v>
      </c>
      <c r="S1526" s="15">
        <f t="shared" si="118"/>
        <v>42755.501041666663</v>
      </c>
      <c r="T1526" s="15">
        <f t="shared" si="119"/>
        <v>42785.501041666663</v>
      </c>
      <c r="U1526">
        <f t="shared" si="117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8339</v>
      </c>
      <c r="R1527" t="s">
        <v>8340</v>
      </c>
      <c r="S1527" s="15">
        <f t="shared" si="118"/>
        <v>42569.702986111108</v>
      </c>
      <c r="T1527" s="15">
        <f t="shared" si="119"/>
        <v>42599.702986111108</v>
      </c>
      <c r="U1527">
        <f t="shared" si="117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8339</v>
      </c>
      <c r="R1528" t="s">
        <v>8340</v>
      </c>
      <c r="S1528" s="15">
        <f t="shared" si="118"/>
        <v>42338.276006944448</v>
      </c>
      <c r="T1528" s="15">
        <f t="shared" si="119"/>
        <v>42387.276006944448</v>
      </c>
      <c r="U1528">
        <f t="shared" si="117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8339</v>
      </c>
      <c r="R1529" t="s">
        <v>8340</v>
      </c>
      <c r="S1529" s="15">
        <f t="shared" si="118"/>
        <v>42779.600532407407</v>
      </c>
      <c r="T1529" s="15">
        <f t="shared" si="119"/>
        <v>42807.558865740735</v>
      </c>
      <c r="U1529">
        <f t="shared" si="117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8339</v>
      </c>
      <c r="R1530" t="s">
        <v>8340</v>
      </c>
      <c r="S1530" s="15">
        <f t="shared" si="118"/>
        <v>42735.732893518521</v>
      </c>
      <c r="T1530" s="15">
        <f t="shared" si="119"/>
        <v>42766</v>
      </c>
      <c r="U1530">
        <f t="shared" si="117"/>
        <v>2016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8339</v>
      </c>
      <c r="R1531" t="s">
        <v>8340</v>
      </c>
      <c r="S1531" s="15">
        <f t="shared" si="118"/>
        <v>42051.628703703704</v>
      </c>
      <c r="T1531" s="15">
        <f t="shared" si="119"/>
        <v>42081.587037037039</v>
      </c>
      <c r="U1531">
        <f t="shared" si="117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8339</v>
      </c>
      <c r="R1532" t="s">
        <v>8340</v>
      </c>
      <c r="S1532" s="15">
        <f t="shared" si="118"/>
        <v>42274.767303240747</v>
      </c>
      <c r="T1532" s="15">
        <f t="shared" si="119"/>
        <v>42299.767303240747</v>
      </c>
      <c r="U1532">
        <f t="shared" si="117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8339</v>
      </c>
      <c r="R1533" t="s">
        <v>8340</v>
      </c>
      <c r="S1533" s="15">
        <f t="shared" si="118"/>
        <v>41940.802384259259</v>
      </c>
      <c r="T1533" s="15">
        <f t="shared" si="119"/>
        <v>41973.125</v>
      </c>
      <c r="U1533">
        <f t="shared" si="117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8339</v>
      </c>
      <c r="R1534" t="s">
        <v>8340</v>
      </c>
      <c r="S1534" s="15">
        <f t="shared" si="118"/>
        <v>42390.475289351853</v>
      </c>
      <c r="T1534" s="15">
        <f t="shared" si="119"/>
        <v>42414.625</v>
      </c>
      <c r="U1534">
        <f t="shared" si="117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8339</v>
      </c>
      <c r="R1535" t="s">
        <v>8340</v>
      </c>
      <c r="S1535" s="15">
        <f t="shared" si="118"/>
        <v>42442.00204861111</v>
      </c>
      <c r="T1535" s="15">
        <f t="shared" si="119"/>
        <v>42491.165972222225</v>
      </c>
      <c r="U1535">
        <f t="shared" si="117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8339</v>
      </c>
      <c r="R1536" t="s">
        <v>8340</v>
      </c>
      <c r="S1536" s="15">
        <f t="shared" si="118"/>
        <v>42220.67432870371</v>
      </c>
      <c r="T1536" s="15">
        <f t="shared" si="119"/>
        <v>42250.67432870371</v>
      </c>
      <c r="U1536">
        <f t="shared" si="117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8339</v>
      </c>
      <c r="R1537" t="s">
        <v>8340</v>
      </c>
      <c r="S1537" s="15">
        <f t="shared" si="118"/>
        <v>42483.829062500001</v>
      </c>
      <c r="T1537" s="15">
        <f t="shared" si="119"/>
        <v>42512.916666666672</v>
      </c>
      <c r="U1537">
        <f t="shared" si="117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0" t="s">
        <v>8339</v>
      </c>
      <c r="R1538" t="s">
        <v>8340</v>
      </c>
      <c r="S1538" s="15">
        <f t="shared" si="118"/>
        <v>42212.802199074074</v>
      </c>
      <c r="T1538" s="15">
        <f t="shared" si="119"/>
        <v>42242.802199074074</v>
      </c>
      <c r="U1538">
        <f t="shared" ref="U1538:U1601" si="122">YEAR(S1538)</f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8339</v>
      </c>
      <c r="R1539" t="s">
        <v>8340</v>
      </c>
      <c r="S1539" s="15">
        <f t="shared" ref="S1539:S1602" si="123">(((J1539/60)/60)/24)+DATE(1970,1,)</f>
        <v>42551.315127314811</v>
      </c>
      <c r="T1539" s="15">
        <f t="shared" ref="T1539:T1602" si="124">(((I1539/60)/60)/24)+DATE(1970,1,)</f>
        <v>42587.75</v>
      </c>
      <c r="U1539">
        <f t="shared" si="122"/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8339</v>
      </c>
      <c r="R1540" t="s">
        <v>8340</v>
      </c>
      <c r="S1540" s="15">
        <f t="shared" si="123"/>
        <v>41980.782060185185</v>
      </c>
      <c r="T1540" s="15">
        <f t="shared" si="124"/>
        <v>42025.782060185185</v>
      </c>
      <c r="U1540">
        <f t="shared" si="122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8339</v>
      </c>
      <c r="R1541" t="s">
        <v>8340</v>
      </c>
      <c r="S1541" s="15">
        <f t="shared" si="123"/>
        <v>42704.919201388882</v>
      </c>
      <c r="T1541" s="15">
        <f t="shared" si="124"/>
        <v>42737.919201388882</v>
      </c>
      <c r="U1541">
        <f t="shared" si="122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8339</v>
      </c>
      <c r="R1542" t="s">
        <v>8340</v>
      </c>
      <c r="S1542" s="15">
        <f t="shared" si="123"/>
        <v>41938.00712962963</v>
      </c>
      <c r="T1542" s="15">
        <f t="shared" si="124"/>
        <v>41968.052083333328</v>
      </c>
      <c r="U1542">
        <f t="shared" si="122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8339</v>
      </c>
      <c r="R1543" t="s">
        <v>8344</v>
      </c>
      <c r="S1543" s="15">
        <f t="shared" si="123"/>
        <v>41973.712245370371</v>
      </c>
      <c r="T1543" s="15">
        <f t="shared" si="124"/>
        <v>42003.712245370371</v>
      </c>
      <c r="U1543">
        <f t="shared" si="122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8339</v>
      </c>
      <c r="R1544" t="s">
        <v>8344</v>
      </c>
      <c r="S1544" s="15">
        <f t="shared" si="123"/>
        <v>42169.996527777781</v>
      </c>
      <c r="T1544" s="15">
        <f t="shared" si="124"/>
        <v>42184.996527777781</v>
      </c>
      <c r="U1544">
        <f t="shared" si="122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8339</v>
      </c>
      <c r="R1545" t="s">
        <v>8344</v>
      </c>
      <c r="S1545" s="15">
        <f t="shared" si="123"/>
        <v>41934.509652777779</v>
      </c>
      <c r="T1545" s="15">
        <f t="shared" si="124"/>
        <v>41964.551319444443</v>
      </c>
      <c r="U1545">
        <f t="shared" si="122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8339</v>
      </c>
      <c r="R1546" t="s">
        <v>8344</v>
      </c>
      <c r="S1546" s="15">
        <f t="shared" si="123"/>
        <v>42052.051203703704</v>
      </c>
      <c r="T1546" s="15">
        <f t="shared" si="124"/>
        <v>42094.012499999997</v>
      </c>
      <c r="U1546">
        <f t="shared" si="122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8339</v>
      </c>
      <c r="R1547" t="s">
        <v>8344</v>
      </c>
      <c r="S1547" s="15">
        <f t="shared" si="123"/>
        <v>42030.884652777779</v>
      </c>
      <c r="T1547" s="15">
        <f t="shared" si="124"/>
        <v>42064.886111111111</v>
      </c>
      <c r="U1547">
        <f t="shared" si="122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8339</v>
      </c>
      <c r="R1548" t="s">
        <v>8344</v>
      </c>
      <c r="S1548" s="15">
        <f t="shared" si="123"/>
        <v>41838.212951388887</v>
      </c>
      <c r="T1548" s="15">
        <f t="shared" si="124"/>
        <v>41898.212951388887</v>
      </c>
      <c r="U1548">
        <f t="shared" si="122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8339</v>
      </c>
      <c r="R1549" t="s">
        <v>8344</v>
      </c>
      <c r="S1549" s="15">
        <f t="shared" si="123"/>
        <v>42781.426875000005</v>
      </c>
      <c r="T1549" s="15">
        <f t="shared" si="124"/>
        <v>42788.426875000005</v>
      </c>
      <c r="U1549">
        <f t="shared" si="122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8339</v>
      </c>
      <c r="R1550" t="s">
        <v>8344</v>
      </c>
      <c r="S1550" s="15">
        <f t="shared" si="123"/>
        <v>42285.88217592593</v>
      </c>
      <c r="T1550" s="15">
        <f t="shared" si="124"/>
        <v>42315.923842592587</v>
      </c>
      <c r="U1550">
        <f t="shared" si="122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8339</v>
      </c>
      <c r="R1551" t="s">
        <v>8344</v>
      </c>
      <c r="S1551" s="15">
        <f t="shared" si="123"/>
        <v>42280.136099537034</v>
      </c>
      <c r="T1551" s="15">
        <f t="shared" si="124"/>
        <v>42310.177766203706</v>
      </c>
      <c r="U1551">
        <f t="shared" si="122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8339</v>
      </c>
      <c r="R1552" t="s">
        <v>8344</v>
      </c>
      <c r="S1552" s="15">
        <f t="shared" si="123"/>
        <v>42471.449467592596</v>
      </c>
      <c r="T1552" s="15">
        <f t="shared" si="124"/>
        <v>42501.449467592596</v>
      </c>
      <c r="U1552">
        <f t="shared" si="122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8339</v>
      </c>
      <c r="R1553" t="s">
        <v>8344</v>
      </c>
      <c r="S1553" s="15">
        <f t="shared" si="123"/>
        <v>42120.824525462958</v>
      </c>
      <c r="T1553" s="15">
        <f t="shared" si="124"/>
        <v>42150.824525462958</v>
      </c>
      <c r="U1553">
        <f t="shared" si="122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8339</v>
      </c>
      <c r="R1554" t="s">
        <v>8344</v>
      </c>
      <c r="S1554" s="15">
        <f t="shared" si="123"/>
        <v>41891.688750000001</v>
      </c>
      <c r="T1554" s="15">
        <f t="shared" si="124"/>
        <v>41912.165972222225</v>
      </c>
      <c r="U1554">
        <f t="shared" si="122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8339</v>
      </c>
      <c r="R1555" t="s">
        <v>8344</v>
      </c>
      <c r="S1555" s="15">
        <f t="shared" si="123"/>
        <v>42218.282951388886</v>
      </c>
      <c r="T1555" s="15">
        <f t="shared" si="124"/>
        <v>42248.282951388886</v>
      </c>
      <c r="U1555">
        <f t="shared" si="122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8339</v>
      </c>
      <c r="R1556" t="s">
        <v>8344</v>
      </c>
      <c r="S1556" s="15">
        <f t="shared" si="123"/>
        <v>42187.252199074079</v>
      </c>
      <c r="T1556" s="15">
        <f t="shared" si="124"/>
        <v>42217.252199074079</v>
      </c>
      <c r="U1556">
        <f t="shared" si="122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8339</v>
      </c>
      <c r="R1557" t="s">
        <v>8344</v>
      </c>
      <c r="S1557" s="15">
        <f t="shared" si="123"/>
        <v>42240.613796296297</v>
      </c>
      <c r="T1557" s="15">
        <f t="shared" si="124"/>
        <v>42263.708333333328</v>
      </c>
      <c r="U1557">
        <f t="shared" si="122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8339</v>
      </c>
      <c r="R1558" t="s">
        <v>8344</v>
      </c>
      <c r="S1558" s="15">
        <f t="shared" si="123"/>
        <v>42524.153055555551</v>
      </c>
      <c r="T1558" s="15">
        <f t="shared" si="124"/>
        <v>42554.153055555551</v>
      </c>
      <c r="U1558">
        <f t="shared" si="122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8339</v>
      </c>
      <c r="R1559" t="s">
        <v>8344</v>
      </c>
      <c r="S1559" s="15">
        <f t="shared" si="123"/>
        <v>41870.65315972222</v>
      </c>
      <c r="T1559" s="15">
        <f t="shared" si="124"/>
        <v>41901.65315972222</v>
      </c>
      <c r="U1559">
        <f t="shared" si="122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8339</v>
      </c>
      <c r="R1560" t="s">
        <v>8344</v>
      </c>
      <c r="S1560" s="15">
        <f t="shared" si="123"/>
        <v>42184.397673611107</v>
      </c>
      <c r="T1560" s="15">
        <f t="shared" si="124"/>
        <v>42243.508333333331</v>
      </c>
      <c r="U1560">
        <f t="shared" si="122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8339</v>
      </c>
      <c r="R1561" t="s">
        <v>8344</v>
      </c>
      <c r="S1561" s="15">
        <f t="shared" si="123"/>
        <v>42107.05322916666</v>
      </c>
      <c r="T1561" s="15">
        <f t="shared" si="124"/>
        <v>42122.05322916666</v>
      </c>
      <c r="U1561">
        <f t="shared" si="122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8339</v>
      </c>
      <c r="R1562" t="s">
        <v>8344</v>
      </c>
      <c r="S1562" s="15">
        <f t="shared" si="123"/>
        <v>41935.020752314813</v>
      </c>
      <c r="T1562" s="15">
        <f t="shared" si="124"/>
        <v>41955.062418981484</v>
      </c>
      <c r="U1562">
        <f t="shared" si="122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8323</v>
      </c>
      <c r="R1563" t="s">
        <v>8345</v>
      </c>
      <c r="S1563" s="15">
        <f t="shared" si="123"/>
        <v>41554.041701388887</v>
      </c>
      <c r="T1563" s="15">
        <f t="shared" si="124"/>
        <v>41584.083368055559</v>
      </c>
      <c r="U1563">
        <f t="shared" si="122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8323</v>
      </c>
      <c r="R1564" t="s">
        <v>8345</v>
      </c>
      <c r="S1564" s="15">
        <f t="shared" si="123"/>
        <v>40078.566157407404</v>
      </c>
      <c r="T1564" s="15">
        <f t="shared" si="124"/>
        <v>40148.034722222219</v>
      </c>
      <c r="U1564">
        <f t="shared" si="122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8323</v>
      </c>
      <c r="R1565" t="s">
        <v>8345</v>
      </c>
      <c r="S1565" s="15">
        <f t="shared" si="123"/>
        <v>41651.742488425924</v>
      </c>
      <c r="T1565" s="15">
        <f t="shared" si="124"/>
        <v>41711.700821759259</v>
      </c>
      <c r="U1565">
        <f t="shared" si="122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8323</v>
      </c>
      <c r="R1566" t="s">
        <v>8345</v>
      </c>
      <c r="S1566" s="15">
        <f t="shared" si="123"/>
        <v>42120.367002314815</v>
      </c>
      <c r="T1566" s="15">
        <f t="shared" si="124"/>
        <v>42151.836805555555</v>
      </c>
      <c r="U1566">
        <f t="shared" si="122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8323</v>
      </c>
      <c r="R1567" t="s">
        <v>8345</v>
      </c>
      <c r="S1567" s="15">
        <f t="shared" si="123"/>
        <v>40671.729872685188</v>
      </c>
      <c r="T1567" s="15">
        <f t="shared" si="124"/>
        <v>40701.729872685188</v>
      </c>
      <c r="U1567">
        <f t="shared" si="122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8323</v>
      </c>
      <c r="R1568" t="s">
        <v>8345</v>
      </c>
      <c r="S1568" s="15">
        <f t="shared" si="123"/>
        <v>42548.916712962964</v>
      </c>
      <c r="T1568" s="15">
        <f t="shared" si="124"/>
        <v>42577.916666666672</v>
      </c>
      <c r="U1568">
        <f t="shared" si="122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8323</v>
      </c>
      <c r="R1569" t="s">
        <v>8345</v>
      </c>
      <c r="S1569" s="15">
        <f t="shared" si="123"/>
        <v>41670.936863425923</v>
      </c>
      <c r="T1569" s="15">
        <f t="shared" si="124"/>
        <v>41686</v>
      </c>
      <c r="U1569">
        <f t="shared" si="122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8323</v>
      </c>
      <c r="R1570" t="s">
        <v>8345</v>
      </c>
      <c r="S1570" s="15">
        <f t="shared" si="123"/>
        <v>41961.062326388885</v>
      </c>
      <c r="T1570" s="15">
        <f t="shared" si="124"/>
        <v>41996.062326388885</v>
      </c>
      <c r="U1570">
        <f t="shared" si="122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8323</v>
      </c>
      <c r="R1571" t="s">
        <v>8345</v>
      </c>
      <c r="S1571" s="15">
        <f t="shared" si="123"/>
        <v>41388.679560185185</v>
      </c>
      <c r="T1571" s="15">
        <f t="shared" si="124"/>
        <v>41418.679560185185</v>
      </c>
      <c r="U1571">
        <f t="shared" si="122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8323</v>
      </c>
      <c r="R1572" t="s">
        <v>8345</v>
      </c>
      <c r="S1572" s="15">
        <f t="shared" si="123"/>
        <v>42437.813449074078</v>
      </c>
      <c r="T1572" s="15">
        <f t="shared" si="124"/>
        <v>42467.771782407406</v>
      </c>
      <c r="U1572">
        <f t="shared" si="122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8323</v>
      </c>
      <c r="R1573" t="s">
        <v>8345</v>
      </c>
      <c r="S1573" s="15">
        <f t="shared" si="123"/>
        <v>42143.769479166673</v>
      </c>
      <c r="T1573" s="15">
        <f t="shared" si="124"/>
        <v>42173.769479166673</v>
      </c>
      <c r="U1573">
        <f t="shared" si="122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8323</v>
      </c>
      <c r="R1574" t="s">
        <v>8345</v>
      </c>
      <c r="S1574" s="15">
        <f t="shared" si="123"/>
        <v>42403.033090277779</v>
      </c>
      <c r="T1574" s="15">
        <f t="shared" si="124"/>
        <v>42427.999305555553</v>
      </c>
      <c r="U1574">
        <f t="shared" si="122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8323</v>
      </c>
      <c r="R1575" t="s">
        <v>8345</v>
      </c>
      <c r="S1575" s="15">
        <f t="shared" si="123"/>
        <v>42785.000023148154</v>
      </c>
      <c r="T1575" s="15">
        <f t="shared" si="124"/>
        <v>42825.165972222225</v>
      </c>
      <c r="U1575">
        <f t="shared" si="122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8323</v>
      </c>
      <c r="R1576" t="s">
        <v>8345</v>
      </c>
      <c r="S1576" s="15">
        <f t="shared" si="123"/>
        <v>42016.927418981482</v>
      </c>
      <c r="T1576" s="15">
        <f t="shared" si="124"/>
        <v>42051.927418981482</v>
      </c>
      <c r="U1576">
        <f t="shared" si="122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8323</v>
      </c>
      <c r="R1577" t="s">
        <v>8345</v>
      </c>
      <c r="S1577" s="15">
        <f t="shared" si="123"/>
        <v>41798.524259259262</v>
      </c>
      <c r="T1577" s="15">
        <f t="shared" si="124"/>
        <v>41828.524259259262</v>
      </c>
      <c r="U1577">
        <f t="shared" si="122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8323</v>
      </c>
      <c r="R1578" t="s">
        <v>8345</v>
      </c>
      <c r="S1578" s="15">
        <f t="shared" si="123"/>
        <v>42139.879259259258</v>
      </c>
      <c r="T1578" s="15">
        <f t="shared" si="124"/>
        <v>42184.879259259258</v>
      </c>
      <c r="U1578">
        <f t="shared" si="122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8323</v>
      </c>
      <c r="R1579" t="s">
        <v>8345</v>
      </c>
      <c r="S1579" s="15">
        <f t="shared" si="123"/>
        <v>41053.847777777781</v>
      </c>
      <c r="T1579" s="15">
        <f t="shared" si="124"/>
        <v>41113.847777777781</v>
      </c>
      <c r="U1579">
        <f t="shared" si="122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8323</v>
      </c>
      <c r="R1580" t="s">
        <v>8345</v>
      </c>
      <c r="S1580" s="15">
        <f t="shared" si="123"/>
        <v>40398.065868055557</v>
      </c>
      <c r="T1580" s="15">
        <f t="shared" si="124"/>
        <v>40422.083333333336</v>
      </c>
      <c r="U1580">
        <f t="shared" si="122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8323</v>
      </c>
      <c r="R1581" t="s">
        <v>8345</v>
      </c>
      <c r="S1581" s="15">
        <f t="shared" si="123"/>
        <v>41480.996423611112</v>
      </c>
      <c r="T1581" s="15">
        <f t="shared" si="124"/>
        <v>41513.996423611112</v>
      </c>
      <c r="U1581">
        <f t="shared" si="122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8323</v>
      </c>
      <c r="R1582" t="s">
        <v>8345</v>
      </c>
      <c r="S1582" s="15">
        <f t="shared" si="123"/>
        <v>40989.050069444449</v>
      </c>
      <c r="T1582" s="15">
        <f t="shared" si="124"/>
        <v>41049.050069444449</v>
      </c>
      <c r="U1582">
        <f t="shared" si="122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8339</v>
      </c>
      <c r="R1583" t="s">
        <v>8346</v>
      </c>
      <c r="S1583" s="15">
        <f t="shared" si="123"/>
        <v>42324.448958333334</v>
      </c>
      <c r="T1583" s="15">
        <f t="shared" si="124"/>
        <v>42356.448958333334</v>
      </c>
      <c r="U1583">
        <f t="shared" si="122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8339</v>
      </c>
      <c r="R1584" t="s">
        <v>8346</v>
      </c>
      <c r="S1584" s="15">
        <f t="shared" si="123"/>
        <v>42245.789965277778</v>
      </c>
      <c r="T1584" s="15">
        <f t="shared" si="124"/>
        <v>42302.888888888891</v>
      </c>
      <c r="U1584">
        <f t="shared" si="122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8339</v>
      </c>
      <c r="R1585" t="s">
        <v>8346</v>
      </c>
      <c r="S1585" s="15">
        <f t="shared" si="123"/>
        <v>41876.904988425929</v>
      </c>
      <c r="T1585" s="15">
        <f t="shared" si="124"/>
        <v>41906.904988425929</v>
      </c>
      <c r="U1585">
        <f t="shared" si="122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8339</v>
      </c>
      <c r="R1586" t="s">
        <v>8346</v>
      </c>
      <c r="S1586" s="15">
        <f t="shared" si="123"/>
        <v>41778.649317129632</v>
      </c>
      <c r="T1586" s="15">
        <f t="shared" si="124"/>
        <v>41788.649317129632</v>
      </c>
      <c r="U1586">
        <f t="shared" si="122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8339</v>
      </c>
      <c r="R1587" t="s">
        <v>8346</v>
      </c>
      <c r="S1587" s="15">
        <f t="shared" si="123"/>
        <v>42706.895462962959</v>
      </c>
      <c r="T1587" s="15">
        <f t="shared" si="124"/>
        <v>42728.458333333328</v>
      </c>
      <c r="U1587">
        <f t="shared" si="122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8339</v>
      </c>
      <c r="R1588" t="s">
        <v>8346</v>
      </c>
      <c r="S1588" s="15">
        <f t="shared" si="123"/>
        <v>42068.104421296302</v>
      </c>
      <c r="T1588" s="15">
        <f t="shared" si="124"/>
        <v>42098.062754629631</v>
      </c>
      <c r="U1588">
        <f t="shared" si="122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8339</v>
      </c>
      <c r="R1589" t="s">
        <v>8346</v>
      </c>
      <c r="S1589" s="15">
        <f t="shared" si="123"/>
        <v>41955.950983796298</v>
      </c>
      <c r="T1589" s="15">
        <f t="shared" si="124"/>
        <v>41985.950983796298</v>
      </c>
      <c r="U1589">
        <f t="shared" si="122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8339</v>
      </c>
      <c r="R1590" t="s">
        <v>8346</v>
      </c>
      <c r="S1590" s="15">
        <f t="shared" si="123"/>
        <v>42004.24998842593</v>
      </c>
      <c r="T1590" s="15">
        <f t="shared" si="124"/>
        <v>42034.841666666667</v>
      </c>
      <c r="U1590">
        <f t="shared" si="122"/>
        <v>2014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8339</v>
      </c>
      <c r="R1591" t="s">
        <v>8346</v>
      </c>
      <c r="S1591" s="15">
        <f t="shared" si="123"/>
        <v>42255.984791666662</v>
      </c>
      <c r="T1591" s="15">
        <f t="shared" si="124"/>
        <v>42285.984791666662</v>
      </c>
      <c r="U1591">
        <f t="shared" si="122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8339</v>
      </c>
      <c r="R1592" t="s">
        <v>8346</v>
      </c>
      <c r="S1592" s="15">
        <f t="shared" si="123"/>
        <v>42239.857222222221</v>
      </c>
      <c r="T1592" s="15">
        <f t="shared" si="124"/>
        <v>42269.857222222221</v>
      </c>
      <c r="U1592">
        <f t="shared" si="122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8339</v>
      </c>
      <c r="R1593" t="s">
        <v>8346</v>
      </c>
      <c r="S1593" s="15">
        <f t="shared" si="123"/>
        <v>42432.726168981477</v>
      </c>
      <c r="T1593" s="15">
        <f t="shared" si="124"/>
        <v>42462.68450231482</v>
      </c>
      <c r="U1593">
        <f t="shared" si="122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8339</v>
      </c>
      <c r="R1594" t="s">
        <v>8346</v>
      </c>
      <c r="S1594" s="15">
        <f t="shared" si="123"/>
        <v>42045.072743055556</v>
      </c>
      <c r="T1594" s="15">
        <f t="shared" si="124"/>
        <v>42090.031076388885</v>
      </c>
      <c r="U1594">
        <f t="shared" si="122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8339</v>
      </c>
      <c r="R1595" t="s">
        <v>8346</v>
      </c>
      <c r="S1595" s="15">
        <f t="shared" si="123"/>
        <v>42032.845543981486</v>
      </c>
      <c r="T1595" s="15">
        <f t="shared" si="124"/>
        <v>42062.845543981486</v>
      </c>
      <c r="U1595">
        <f t="shared" si="122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8339</v>
      </c>
      <c r="R1596" t="s">
        <v>8346</v>
      </c>
      <c r="S1596" s="15">
        <f t="shared" si="123"/>
        <v>42444.712754629625</v>
      </c>
      <c r="T1596" s="15">
        <f t="shared" si="124"/>
        <v>42504.681249999994</v>
      </c>
      <c r="U1596">
        <f t="shared" si="122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8339</v>
      </c>
      <c r="R1597" t="s">
        <v>8346</v>
      </c>
      <c r="S1597" s="15">
        <f t="shared" si="123"/>
        <v>41779.050092592595</v>
      </c>
      <c r="T1597" s="15">
        <f t="shared" si="124"/>
        <v>41807.842361111114</v>
      </c>
      <c r="U1597">
        <f t="shared" si="122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8339</v>
      </c>
      <c r="R1598" t="s">
        <v>8346</v>
      </c>
      <c r="S1598" s="15">
        <f t="shared" si="123"/>
        <v>41940.430196759262</v>
      </c>
      <c r="T1598" s="15">
        <f t="shared" si="124"/>
        <v>41985.471863425926</v>
      </c>
      <c r="U1598">
        <f t="shared" si="122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8339</v>
      </c>
      <c r="R1599" t="s">
        <v>8346</v>
      </c>
      <c r="S1599" s="15">
        <f t="shared" si="123"/>
        <v>42602.354131944448</v>
      </c>
      <c r="T1599" s="15">
        <f t="shared" si="124"/>
        <v>42632.354131944448</v>
      </c>
      <c r="U1599">
        <f t="shared" si="122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8339</v>
      </c>
      <c r="R1600" t="s">
        <v>8346</v>
      </c>
      <c r="S1600" s="15">
        <f t="shared" si="123"/>
        <v>42150.667337962965</v>
      </c>
      <c r="T1600" s="15">
        <f t="shared" si="124"/>
        <v>42210.667337962965</v>
      </c>
      <c r="U1600">
        <f t="shared" si="122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8339</v>
      </c>
      <c r="R1601" t="s">
        <v>8346</v>
      </c>
      <c r="S1601" s="15">
        <f t="shared" si="123"/>
        <v>42437.53907407407</v>
      </c>
      <c r="T1601" s="15">
        <f t="shared" si="124"/>
        <v>42467.497407407413</v>
      </c>
      <c r="U1601">
        <f t="shared" si="122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0" t="s">
        <v>8339</v>
      </c>
      <c r="R1602" t="s">
        <v>8346</v>
      </c>
      <c r="S1602" s="15">
        <f t="shared" si="123"/>
        <v>41790.057314814818</v>
      </c>
      <c r="T1602" s="15">
        <f t="shared" si="124"/>
        <v>41834.21597222222</v>
      </c>
      <c r="U1602">
        <f t="shared" ref="U1602:U1665" si="127">YEAR(S1602)</f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8326</v>
      </c>
      <c r="R1603" t="s">
        <v>8327</v>
      </c>
      <c r="S1603" s="15">
        <f t="shared" ref="S1603:S1666" si="128">(((J1603/60)/60)/24)+DATE(1970,1,)</f>
        <v>40637.092974537038</v>
      </c>
      <c r="T1603" s="15">
        <f t="shared" ref="T1603:T1666" si="129">(((I1603/60)/60)/24)+DATE(1970,1,)</f>
        <v>40667.092974537038</v>
      </c>
      <c r="U1603">
        <f t="shared" si="127"/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8326</v>
      </c>
      <c r="R1604" t="s">
        <v>8327</v>
      </c>
      <c r="S1604" s="15">
        <f t="shared" si="128"/>
        <v>40787.297650462962</v>
      </c>
      <c r="T1604" s="15">
        <f t="shared" si="129"/>
        <v>40829.958333333336</v>
      </c>
      <c r="U1604">
        <f t="shared" si="127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8326</v>
      </c>
      <c r="R1605" t="s">
        <v>8327</v>
      </c>
      <c r="S1605" s="15">
        <f t="shared" si="128"/>
        <v>40875.169664351852</v>
      </c>
      <c r="T1605" s="15">
        <f t="shared" si="129"/>
        <v>40935.169664351852</v>
      </c>
      <c r="U1605">
        <f t="shared" si="127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8326</v>
      </c>
      <c r="R1606" t="s">
        <v>8327</v>
      </c>
      <c r="S1606" s="15">
        <f t="shared" si="128"/>
        <v>40944.845312500001</v>
      </c>
      <c r="T1606" s="15">
        <f t="shared" si="129"/>
        <v>40984.80364583333</v>
      </c>
      <c r="U1606">
        <f t="shared" si="127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8326</v>
      </c>
      <c r="R1607" t="s">
        <v>8327</v>
      </c>
      <c r="S1607" s="15">
        <f t="shared" si="128"/>
        <v>40746.012881944444</v>
      </c>
      <c r="T1607" s="15">
        <f t="shared" si="129"/>
        <v>40755.291666666664</v>
      </c>
      <c r="U1607">
        <f t="shared" si="127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8326</v>
      </c>
      <c r="R1608" t="s">
        <v>8327</v>
      </c>
      <c r="S1608" s="15">
        <f t="shared" si="128"/>
        <v>40535.111550925925</v>
      </c>
      <c r="T1608" s="15">
        <f t="shared" si="129"/>
        <v>40625.069884259261</v>
      </c>
      <c r="U1608">
        <f t="shared" si="127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8326</v>
      </c>
      <c r="R1609" t="s">
        <v>8327</v>
      </c>
      <c r="S1609" s="15">
        <f t="shared" si="128"/>
        <v>41052.80846064815</v>
      </c>
      <c r="T1609" s="15">
        <f t="shared" si="129"/>
        <v>41073.80846064815</v>
      </c>
      <c r="U1609">
        <f t="shared" si="127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8326</v>
      </c>
      <c r="R1610" t="s">
        <v>8327</v>
      </c>
      <c r="S1610" s="15">
        <f t="shared" si="128"/>
        <v>41606.83085648148</v>
      </c>
      <c r="T1610" s="15">
        <f t="shared" si="129"/>
        <v>41639.226388888892</v>
      </c>
      <c r="U1610">
        <f t="shared" si="127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8326</v>
      </c>
      <c r="R1611" t="s">
        <v>8327</v>
      </c>
      <c r="S1611" s="15">
        <f t="shared" si="128"/>
        <v>40795.001261574071</v>
      </c>
      <c r="T1611" s="15">
        <f t="shared" si="129"/>
        <v>40848.333333333336</v>
      </c>
      <c r="U1611">
        <f t="shared" si="127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8326</v>
      </c>
      <c r="R1612" t="s">
        <v>8327</v>
      </c>
      <c r="S1612" s="15">
        <f t="shared" si="128"/>
        <v>41227.924884259257</v>
      </c>
      <c r="T1612" s="15">
        <f t="shared" si="129"/>
        <v>41257.924884259257</v>
      </c>
      <c r="U1612">
        <f t="shared" si="127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8326</v>
      </c>
      <c r="R1613" t="s">
        <v>8327</v>
      </c>
      <c r="S1613" s="15">
        <f t="shared" si="128"/>
        <v>41408.00037037037</v>
      </c>
      <c r="T1613" s="15">
        <f t="shared" si="129"/>
        <v>41429.00037037037</v>
      </c>
      <c r="U1613">
        <f t="shared" si="127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8326</v>
      </c>
      <c r="R1614" t="s">
        <v>8327</v>
      </c>
      <c r="S1614" s="15">
        <f t="shared" si="128"/>
        <v>41245.874814814815</v>
      </c>
      <c r="T1614" s="15">
        <f t="shared" si="129"/>
        <v>41275.874814814815</v>
      </c>
      <c r="U1614">
        <f t="shared" si="127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8326</v>
      </c>
      <c r="R1615" t="s">
        <v>8327</v>
      </c>
      <c r="S1615" s="15">
        <f t="shared" si="128"/>
        <v>41081.069467592592</v>
      </c>
      <c r="T1615" s="15">
        <f t="shared" si="129"/>
        <v>41111.069467592592</v>
      </c>
      <c r="U1615">
        <f t="shared" si="127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8326</v>
      </c>
      <c r="R1616" t="s">
        <v>8327</v>
      </c>
      <c r="S1616" s="15">
        <f t="shared" si="128"/>
        <v>41793.981122685182</v>
      </c>
      <c r="T1616" s="15">
        <f t="shared" si="129"/>
        <v>41853.708333333336</v>
      </c>
      <c r="U1616">
        <f t="shared" si="127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8326</v>
      </c>
      <c r="R1617" t="s">
        <v>8327</v>
      </c>
      <c r="S1617" s="15">
        <f t="shared" si="128"/>
        <v>40844.050879629627</v>
      </c>
      <c r="T1617" s="15">
        <f t="shared" si="129"/>
        <v>40889.092546296299</v>
      </c>
      <c r="U1617">
        <f t="shared" si="127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8326</v>
      </c>
      <c r="R1618" t="s">
        <v>8327</v>
      </c>
      <c r="S1618" s="15">
        <f t="shared" si="128"/>
        <v>41193.715520833335</v>
      </c>
      <c r="T1618" s="15">
        <f t="shared" si="129"/>
        <v>41234.916666666664</v>
      </c>
      <c r="U1618">
        <f t="shared" si="127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8326</v>
      </c>
      <c r="R1619" t="s">
        <v>8327</v>
      </c>
      <c r="S1619" s="15">
        <f t="shared" si="128"/>
        <v>41545.664212962962</v>
      </c>
      <c r="T1619" s="15">
        <f t="shared" si="129"/>
        <v>41578.791666666664</v>
      </c>
      <c r="U1619">
        <f t="shared" si="127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8326</v>
      </c>
      <c r="R1620" t="s">
        <v>8327</v>
      </c>
      <c r="S1620" s="15">
        <f t="shared" si="128"/>
        <v>41300.654340277775</v>
      </c>
      <c r="T1620" s="15">
        <f t="shared" si="129"/>
        <v>41340.654340277775</v>
      </c>
      <c r="U1620">
        <f t="shared" si="127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8326</v>
      </c>
      <c r="R1621" t="s">
        <v>8327</v>
      </c>
      <c r="S1621" s="15">
        <f t="shared" si="128"/>
        <v>41875.18618055556</v>
      </c>
      <c r="T1621" s="15">
        <f t="shared" si="129"/>
        <v>41896.18618055556</v>
      </c>
      <c r="U1621">
        <f t="shared" si="127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8326</v>
      </c>
      <c r="R1622" t="s">
        <v>8327</v>
      </c>
      <c r="S1622" s="15">
        <f t="shared" si="128"/>
        <v>41320.339583333334</v>
      </c>
      <c r="T1622" s="15">
        <f t="shared" si="129"/>
        <v>41327.339583333334</v>
      </c>
      <c r="U1622">
        <f t="shared" si="127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8326</v>
      </c>
      <c r="R1623" t="s">
        <v>8327</v>
      </c>
      <c r="S1623" s="15">
        <f t="shared" si="128"/>
        <v>41002.60665509259</v>
      </c>
      <c r="T1623" s="15">
        <f t="shared" si="129"/>
        <v>41056.165972222225</v>
      </c>
      <c r="U1623">
        <f t="shared" si="127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8326</v>
      </c>
      <c r="R1624" t="s">
        <v>8327</v>
      </c>
      <c r="S1624" s="15">
        <f t="shared" si="128"/>
        <v>41949.29483796296</v>
      </c>
      <c r="T1624" s="15">
        <f t="shared" si="129"/>
        <v>41989.332638888889</v>
      </c>
      <c r="U1624">
        <f t="shared" si="127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8326</v>
      </c>
      <c r="R1625" t="s">
        <v>8327</v>
      </c>
      <c r="S1625" s="15">
        <f t="shared" si="128"/>
        <v>41452.688530092593</v>
      </c>
      <c r="T1625" s="15">
        <f t="shared" si="129"/>
        <v>41512.688530092593</v>
      </c>
      <c r="U1625">
        <f t="shared" si="127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8326</v>
      </c>
      <c r="R1626" t="s">
        <v>8327</v>
      </c>
      <c r="S1626" s="15">
        <f t="shared" si="128"/>
        <v>41242.367303240739</v>
      </c>
      <c r="T1626" s="15">
        <f t="shared" si="129"/>
        <v>41282.367303240739</v>
      </c>
      <c r="U1626">
        <f t="shared" si="127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8326</v>
      </c>
      <c r="R1627" t="s">
        <v>8327</v>
      </c>
      <c r="S1627" s="15">
        <f t="shared" si="128"/>
        <v>41134.699687500004</v>
      </c>
      <c r="T1627" s="15">
        <f t="shared" si="129"/>
        <v>41162.699687500004</v>
      </c>
      <c r="U1627">
        <f t="shared" si="127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8326</v>
      </c>
      <c r="R1628" t="s">
        <v>8327</v>
      </c>
      <c r="S1628" s="15">
        <f t="shared" si="128"/>
        <v>41578.847997685189</v>
      </c>
      <c r="T1628" s="15">
        <f t="shared" si="129"/>
        <v>41608.889664351853</v>
      </c>
      <c r="U1628">
        <f t="shared" si="127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8326</v>
      </c>
      <c r="R1629" t="s">
        <v>8327</v>
      </c>
      <c r="S1629" s="15">
        <f t="shared" si="128"/>
        <v>41204.707048611112</v>
      </c>
      <c r="T1629" s="15">
        <f t="shared" si="129"/>
        <v>41238.207638888889</v>
      </c>
      <c r="U1629">
        <f t="shared" si="127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8326</v>
      </c>
      <c r="R1630" t="s">
        <v>8327</v>
      </c>
      <c r="S1630" s="15">
        <f t="shared" si="128"/>
        <v>41773.737060185187</v>
      </c>
      <c r="T1630" s="15">
        <f t="shared" si="129"/>
        <v>41806.737060185187</v>
      </c>
      <c r="U1630">
        <f t="shared" si="127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8326</v>
      </c>
      <c r="R1631" t="s">
        <v>8327</v>
      </c>
      <c r="S1631" s="15">
        <f t="shared" si="128"/>
        <v>41644.867280092592</v>
      </c>
      <c r="T1631" s="15">
        <f t="shared" si="129"/>
        <v>41689.867280092592</v>
      </c>
      <c r="U1631">
        <f t="shared" si="127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8326</v>
      </c>
      <c r="R1632" t="s">
        <v>8327</v>
      </c>
      <c r="S1632" s="15">
        <f t="shared" si="128"/>
        <v>40938.837673611109</v>
      </c>
      <c r="T1632" s="15">
        <f t="shared" si="129"/>
        <v>40969.290972222225</v>
      </c>
      <c r="U1632">
        <f t="shared" si="127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8326</v>
      </c>
      <c r="R1633" t="s">
        <v>8327</v>
      </c>
      <c r="S1633" s="15">
        <f t="shared" si="128"/>
        <v>41163.859502314815</v>
      </c>
      <c r="T1633" s="15">
        <f t="shared" si="129"/>
        <v>41193.859502314815</v>
      </c>
      <c r="U1633">
        <f t="shared" si="127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8326</v>
      </c>
      <c r="R1634" t="s">
        <v>8327</v>
      </c>
      <c r="S1634" s="15">
        <f t="shared" si="128"/>
        <v>40749.340902777774</v>
      </c>
      <c r="T1634" s="15">
        <f t="shared" si="129"/>
        <v>40809.340902777774</v>
      </c>
      <c r="U1634">
        <f t="shared" si="127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8326</v>
      </c>
      <c r="R1635" t="s">
        <v>8327</v>
      </c>
      <c r="S1635" s="15">
        <f t="shared" si="128"/>
        <v>40895.883750000001</v>
      </c>
      <c r="T1635" s="15">
        <f t="shared" si="129"/>
        <v>40923.208333333336</v>
      </c>
      <c r="U1635">
        <f t="shared" si="127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8326</v>
      </c>
      <c r="R1636" t="s">
        <v>8327</v>
      </c>
      <c r="S1636" s="15">
        <f t="shared" si="128"/>
        <v>40657.189826388887</v>
      </c>
      <c r="T1636" s="15">
        <f t="shared" si="129"/>
        <v>40695.249305555553</v>
      </c>
      <c r="U1636">
        <f t="shared" si="127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8326</v>
      </c>
      <c r="R1637" t="s">
        <v>8327</v>
      </c>
      <c r="S1637" s="15">
        <f t="shared" si="128"/>
        <v>42501.868761574078</v>
      </c>
      <c r="T1637" s="15">
        <f t="shared" si="129"/>
        <v>42561.868761574078</v>
      </c>
      <c r="U1637">
        <f t="shared" si="127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8326</v>
      </c>
      <c r="R1638" t="s">
        <v>8327</v>
      </c>
      <c r="S1638" s="15">
        <f t="shared" si="128"/>
        <v>40662.08666666667</v>
      </c>
      <c r="T1638" s="15">
        <f t="shared" si="129"/>
        <v>40705.166666666664</v>
      </c>
      <c r="U1638">
        <f t="shared" si="127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8326</v>
      </c>
      <c r="R1639" t="s">
        <v>8327</v>
      </c>
      <c r="S1639" s="15">
        <f t="shared" si="128"/>
        <v>40121.751620370371</v>
      </c>
      <c r="T1639" s="15">
        <f t="shared" si="129"/>
        <v>40177.98541666667</v>
      </c>
      <c r="U1639">
        <f t="shared" si="127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8326</v>
      </c>
      <c r="R1640" t="s">
        <v>8327</v>
      </c>
      <c r="S1640" s="15">
        <f t="shared" si="128"/>
        <v>41287.68712962963</v>
      </c>
      <c r="T1640" s="15">
        <f t="shared" si="129"/>
        <v>41332.892361111109</v>
      </c>
      <c r="U1640">
        <f t="shared" si="127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8326</v>
      </c>
      <c r="R1641" t="s">
        <v>8327</v>
      </c>
      <c r="S1641" s="15">
        <f t="shared" si="128"/>
        <v>40940.652372685188</v>
      </c>
      <c r="T1641" s="15">
        <f t="shared" si="129"/>
        <v>40970.652372685188</v>
      </c>
      <c r="U1641">
        <f t="shared" si="127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8326</v>
      </c>
      <c r="R1642" t="s">
        <v>8327</v>
      </c>
      <c r="S1642" s="15">
        <f t="shared" si="128"/>
        <v>40378.23096064815</v>
      </c>
      <c r="T1642" s="15">
        <f t="shared" si="129"/>
        <v>40392.082638888889</v>
      </c>
      <c r="U1642">
        <f t="shared" si="127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8326</v>
      </c>
      <c r="R1643" t="s">
        <v>8347</v>
      </c>
      <c r="S1643" s="15">
        <f t="shared" si="128"/>
        <v>41961.596574074079</v>
      </c>
      <c r="T1643" s="15">
        <f t="shared" si="129"/>
        <v>41991.596574074079</v>
      </c>
      <c r="U1643">
        <f t="shared" si="127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8326</v>
      </c>
      <c r="R1644" t="s">
        <v>8347</v>
      </c>
      <c r="S1644" s="15">
        <f t="shared" si="128"/>
        <v>40687.024618055555</v>
      </c>
      <c r="T1644" s="15">
        <f t="shared" si="129"/>
        <v>40707.024618055555</v>
      </c>
      <c r="U1644">
        <f t="shared" si="127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8326</v>
      </c>
      <c r="R1645" t="s">
        <v>8347</v>
      </c>
      <c r="S1645" s="15">
        <f t="shared" si="128"/>
        <v>41145.824212962965</v>
      </c>
      <c r="T1645" s="15">
        <f t="shared" si="129"/>
        <v>41175.824212962965</v>
      </c>
      <c r="U1645">
        <f t="shared" si="127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8326</v>
      </c>
      <c r="R1646" t="s">
        <v>8347</v>
      </c>
      <c r="S1646" s="15">
        <f t="shared" si="128"/>
        <v>41174.05972222222</v>
      </c>
      <c r="T1646" s="15">
        <f t="shared" si="129"/>
        <v>41234.101388888892</v>
      </c>
      <c r="U1646">
        <f t="shared" si="127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8326</v>
      </c>
      <c r="R1647" t="s">
        <v>8347</v>
      </c>
      <c r="S1647" s="15">
        <f t="shared" si="128"/>
        <v>41520.617361111108</v>
      </c>
      <c r="T1647" s="15">
        <f t="shared" si="129"/>
        <v>41534.617361111108</v>
      </c>
      <c r="U1647">
        <f t="shared" si="127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8326</v>
      </c>
      <c r="R1648" t="s">
        <v>8347</v>
      </c>
      <c r="S1648" s="15">
        <f t="shared" si="128"/>
        <v>41832.450266203705</v>
      </c>
      <c r="T1648" s="15">
        <f t="shared" si="129"/>
        <v>41864.757638888892</v>
      </c>
      <c r="U1648">
        <f t="shared" si="127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8326</v>
      </c>
      <c r="R1649" t="s">
        <v>8347</v>
      </c>
      <c r="S1649" s="15">
        <f t="shared" si="128"/>
        <v>41038.409456018519</v>
      </c>
      <c r="T1649" s="15">
        <f t="shared" si="129"/>
        <v>41068.409456018519</v>
      </c>
      <c r="U1649">
        <f t="shared" si="127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8326</v>
      </c>
      <c r="R1650" t="s">
        <v>8347</v>
      </c>
      <c r="S1650" s="15">
        <f t="shared" si="128"/>
        <v>40591.704652777778</v>
      </c>
      <c r="T1650" s="15">
        <f t="shared" si="129"/>
        <v>40621.662986111114</v>
      </c>
      <c r="U1650">
        <f t="shared" si="127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8326</v>
      </c>
      <c r="R1651" t="s">
        <v>8347</v>
      </c>
      <c r="S1651" s="15">
        <f t="shared" si="128"/>
        <v>41736.684664351851</v>
      </c>
      <c r="T1651" s="15">
        <f t="shared" si="129"/>
        <v>41781.684664351851</v>
      </c>
      <c r="U1651">
        <f t="shared" si="127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8326</v>
      </c>
      <c r="R1652" t="s">
        <v>8347</v>
      </c>
      <c r="S1652" s="15">
        <f t="shared" si="128"/>
        <v>41525.435613425929</v>
      </c>
      <c r="T1652" s="15">
        <f t="shared" si="129"/>
        <v>41555.435613425929</v>
      </c>
      <c r="U1652">
        <f t="shared" si="127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8326</v>
      </c>
      <c r="R1653" t="s">
        <v>8347</v>
      </c>
      <c r="S1653" s="15">
        <f t="shared" si="128"/>
        <v>40624.900694444441</v>
      </c>
      <c r="T1653" s="15">
        <f t="shared" si="129"/>
        <v>40658.290972222225</v>
      </c>
      <c r="U1653">
        <f t="shared" si="127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8326</v>
      </c>
      <c r="R1654" t="s">
        <v>8347</v>
      </c>
      <c r="S1654" s="15">
        <f t="shared" si="128"/>
        <v>41571.492974537039</v>
      </c>
      <c r="T1654" s="15">
        <f t="shared" si="129"/>
        <v>41601.534641203703</v>
      </c>
      <c r="U1654">
        <f t="shared" si="127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8326</v>
      </c>
      <c r="R1655" t="s">
        <v>8347</v>
      </c>
      <c r="S1655" s="15">
        <f t="shared" si="128"/>
        <v>40625.834444444445</v>
      </c>
      <c r="T1655" s="15">
        <f t="shared" si="129"/>
        <v>40656.834444444445</v>
      </c>
      <c r="U1655">
        <f t="shared" si="127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8326</v>
      </c>
      <c r="R1656" t="s">
        <v>8347</v>
      </c>
      <c r="S1656" s="15">
        <f t="shared" si="128"/>
        <v>40986.890740740739</v>
      </c>
      <c r="T1656" s="15">
        <f t="shared" si="129"/>
        <v>41016.890740740739</v>
      </c>
      <c r="U1656">
        <f t="shared" si="127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8326</v>
      </c>
      <c r="R1657" t="s">
        <v>8347</v>
      </c>
      <c r="S1657" s="15">
        <f t="shared" si="128"/>
        <v>40973.791898148149</v>
      </c>
      <c r="T1657" s="15">
        <f t="shared" si="129"/>
        <v>41003.750231481477</v>
      </c>
      <c r="U1657">
        <f t="shared" si="127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8326</v>
      </c>
      <c r="R1658" t="s">
        <v>8347</v>
      </c>
      <c r="S1658" s="15">
        <f t="shared" si="128"/>
        <v>41225.928842592592</v>
      </c>
      <c r="T1658" s="15">
        <f t="shared" si="129"/>
        <v>41255.928842592592</v>
      </c>
      <c r="U1658">
        <f t="shared" si="127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8326</v>
      </c>
      <c r="R1659" t="s">
        <v>8347</v>
      </c>
      <c r="S1659" s="15">
        <f t="shared" si="128"/>
        <v>41022.782037037039</v>
      </c>
      <c r="T1659" s="15">
        <f t="shared" si="129"/>
        <v>41052.782037037039</v>
      </c>
      <c r="U1659">
        <f t="shared" si="127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8326</v>
      </c>
      <c r="R1660" t="s">
        <v>8347</v>
      </c>
      <c r="S1660" s="15">
        <f t="shared" si="128"/>
        <v>41222.22184027778</v>
      </c>
      <c r="T1660" s="15">
        <f t="shared" si="129"/>
        <v>41260.597222222219</v>
      </c>
      <c r="U1660">
        <f t="shared" si="127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8326</v>
      </c>
      <c r="R1661" t="s">
        <v>8347</v>
      </c>
      <c r="S1661" s="15">
        <f t="shared" si="128"/>
        <v>41595.913437499999</v>
      </c>
      <c r="T1661" s="15">
        <f t="shared" si="129"/>
        <v>41624.5</v>
      </c>
      <c r="U1661">
        <f t="shared" si="127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8326</v>
      </c>
      <c r="R1662" t="s">
        <v>8347</v>
      </c>
      <c r="S1662" s="15">
        <f t="shared" si="128"/>
        <v>42458.693865740745</v>
      </c>
      <c r="T1662" s="15">
        <f t="shared" si="129"/>
        <v>42489.915972222225</v>
      </c>
      <c r="U1662">
        <f t="shared" si="127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8326</v>
      </c>
      <c r="R1663" t="s">
        <v>8347</v>
      </c>
      <c r="S1663" s="15">
        <f t="shared" si="128"/>
        <v>42342.998043981483</v>
      </c>
      <c r="T1663" s="15">
        <f t="shared" si="129"/>
        <v>42385.875</v>
      </c>
      <c r="U1663">
        <f t="shared" si="127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8326</v>
      </c>
      <c r="R1664" t="s">
        <v>8347</v>
      </c>
      <c r="S1664" s="15">
        <f t="shared" si="128"/>
        <v>40847.198333333334</v>
      </c>
      <c r="T1664" s="15">
        <f t="shared" si="129"/>
        <v>40907.24</v>
      </c>
      <c r="U1664">
        <f t="shared" si="127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8326</v>
      </c>
      <c r="R1665" t="s">
        <v>8347</v>
      </c>
      <c r="S1665" s="15">
        <f t="shared" si="128"/>
        <v>42005.02207175926</v>
      </c>
      <c r="T1665" s="15">
        <f t="shared" si="129"/>
        <v>42035.02207175926</v>
      </c>
      <c r="U1665">
        <f t="shared" si="127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0" t="s">
        <v>8326</v>
      </c>
      <c r="R1666" t="s">
        <v>8347</v>
      </c>
      <c r="S1666" s="15">
        <f t="shared" si="128"/>
        <v>40938.761782407404</v>
      </c>
      <c r="T1666" s="15">
        <f t="shared" si="129"/>
        <v>40983.165972222225</v>
      </c>
      <c r="U1666">
        <f t="shared" ref="U1666:U1729" si="132">YEAR(S1666)</f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8326</v>
      </c>
      <c r="R1667" t="s">
        <v>8347</v>
      </c>
      <c r="S1667" s="15">
        <f t="shared" ref="S1667:S1730" si="133">(((J1667/60)/60)/24)+DATE(1970,1,)</f>
        <v>40563.649456018517</v>
      </c>
      <c r="T1667" s="15">
        <f t="shared" ref="T1667:T1730" si="134">(((I1667/60)/60)/24)+DATE(1970,1,)</f>
        <v>40595.125</v>
      </c>
      <c r="U1667">
        <f t="shared" si="132"/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8326</v>
      </c>
      <c r="R1668" t="s">
        <v>8347</v>
      </c>
      <c r="S1668" s="15">
        <f t="shared" si="133"/>
        <v>41330.253159722226</v>
      </c>
      <c r="T1668" s="15">
        <f t="shared" si="134"/>
        <v>41360.211493055554</v>
      </c>
      <c r="U1668">
        <f t="shared" si="132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8326</v>
      </c>
      <c r="R1669" t="s">
        <v>8347</v>
      </c>
      <c r="S1669" s="15">
        <f t="shared" si="133"/>
        <v>41681.0705787037</v>
      </c>
      <c r="T1669" s="15">
        <f t="shared" si="134"/>
        <v>41708.290972222225</v>
      </c>
      <c r="U1669">
        <f t="shared" si="132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8326</v>
      </c>
      <c r="R1670" t="s">
        <v>8347</v>
      </c>
      <c r="S1670" s="15">
        <f t="shared" si="133"/>
        <v>40844.14975694444</v>
      </c>
      <c r="T1670" s="15">
        <f t="shared" si="134"/>
        <v>40874.191423611112</v>
      </c>
      <c r="U1670">
        <f t="shared" si="132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8326</v>
      </c>
      <c r="R1671" t="s">
        <v>8347</v>
      </c>
      <c r="S1671" s="15">
        <f t="shared" si="133"/>
        <v>42460.885138888887</v>
      </c>
      <c r="T1671" s="15">
        <f t="shared" si="134"/>
        <v>42520.885138888887</v>
      </c>
      <c r="U1671">
        <f t="shared" si="132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8326</v>
      </c>
      <c r="R1672" t="s">
        <v>8347</v>
      </c>
      <c r="S1672" s="15">
        <f t="shared" si="133"/>
        <v>40312.930543981485</v>
      </c>
      <c r="T1672" s="15">
        <f t="shared" si="134"/>
        <v>40363.166666666664</v>
      </c>
      <c r="U1672">
        <f t="shared" si="132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8326</v>
      </c>
      <c r="R1673" t="s">
        <v>8347</v>
      </c>
      <c r="S1673" s="15">
        <f t="shared" si="133"/>
        <v>42552.54414351852</v>
      </c>
      <c r="T1673" s="15">
        <f t="shared" si="134"/>
        <v>42582.54414351852</v>
      </c>
      <c r="U1673">
        <f t="shared" si="132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8326</v>
      </c>
      <c r="R1674" t="s">
        <v>8347</v>
      </c>
      <c r="S1674" s="15">
        <f t="shared" si="133"/>
        <v>41033.656597222223</v>
      </c>
      <c r="T1674" s="15">
        <f t="shared" si="134"/>
        <v>41063.656597222223</v>
      </c>
      <c r="U1674">
        <f t="shared" si="132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8326</v>
      </c>
      <c r="R1675" t="s">
        <v>8347</v>
      </c>
      <c r="S1675" s="15">
        <f t="shared" si="133"/>
        <v>42038.878379629634</v>
      </c>
      <c r="T1675" s="15">
        <f t="shared" si="134"/>
        <v>42068.878379629634</v>
      </c>
      <c r="U1675">
        <f t="shared" si="132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8326</v>
      </c>
      <c r="R1676" t="s">
        <v>8347</v>
      </c>
      <c r="S1676" s="15">
        <f t="shared" si="133"/>
        <v>42568.605393518519</v>
      </c>
      <c r="T1676" s="15">
        <f t="shared" si="134"/>
        <v>42599.290972222225</v>
      </c>
      <c r="U1676">
        <f t="shared" si="132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8326</v>
      </c>
      <c r="R1677" t="s">
        <v>8347</v>
      </c>
      <c r="S1677" s="15">
        <f t="shared" si="133"/>
        <v>40801.733101851853</v>
      </c>
      <c r="T1677" s="15">
        <f t="shared" si="134"/>
        <v>40831.918749999997</v>
      </c>
      <c r="U1677">
        <f t="shared" si="132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8326</v>
      </c>
      <c r="R1678" t="s">
        <v>8347</v>
      </c>
      <c r="S1678" s="15">
        <f t="shared" si="133"/>
        <v>40972.72623842593</v>
      </c>
      <c r="T1678" s="15">
        <f t="shared" si="134"/>
        <v>41019.165972222225</v>
      </c>
      <c r="U1678">
        <f t="shared" si="132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8326</v>
      </c>
      <c r="R1679" t="s">
        <v>8347</v>
      </c>
      <c r="S1679" s="15">
        <f t="shared" si="133"/>
        <v>42415.407129629632</v>
      </c>
      <c r="T1679" s="15">
        <f t="shared" si="134"/>
        <v>42475.249305555553</v>
      </c>
      <c r="U1679">
        <f t="shared" si="132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8326</v>
      </c>
      <c r="R1680" t="s">
        <v>8347</v>
      </c>
      <c r="S1680" s="15">
        <f t="shared" si="133"/>
        <v>41661.854988425926</v>
      </c>
      <c r="T1680" s="15">
        <f t="shared" si="134"/>
        <v>41675.854988425926</v>
      </c>
      <c r="U1680">
        <f t="shared" si="132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8326</v>
      </c>
      <c r="R1681" t="s">
        <v>8347</v>
      </c>
      <c r="S1681" s="15">
        <f t="shared" si="133"/>
        <v>40722.068807870368</v>
      </c>
      <c r="T1681" s="15">
        <f t="shared" si="134"/>
        <v>40745.068807870368</v>
      </c>
      <c r="U1681">
        <f t="shared" si="132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8326</v>
      </c>
      <c r="R1682" t="s">
        <v>8347</v>
      </c>
      <c r="S1682" s="15">
        <f t="shared" si="133"/>
        <v>41801.757719907408</v>
      </c>
      <c r="T1682" s="15">
        <f t="shared" si="134"/>
        <v>41831.757719907408</v>
      </c>
      <c r="U1682">
        <f t="shared" si="132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8326</v>
      </c>
      <c r="R1683" t="s">
        <v>8348</v>
      </c>
      <c r="S1683" s="15">
        <f t="shared" si="133"/>
        <v>42773.121342592596</v>
      </c>
      <c r="T1683" s="15">
        <f t="shared" si="134"/>
        <v>42822.083333333328</v>
      </c>
      <c r="U1683">
        <f t="shared" si="132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8326</v>
      </c>
      <c r="R1684" t="s">
        <v>8348</v>
      </c>
      <c r="S1684" s="15">
        <f t="shared" si="133"/>
        <v>42778.21365740741</v>
      </c>
      <c r="T1684" s="15">
        <f t="shared" si="134"/>
        <v>42838.171990740739</v>
      </c>
      <c r="U1684">
        <f t="shared" si="132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8326</v>
      </c>
      <c r="R1685" t="s">
        <v>8348</v>
      </c>
      <c r="S1685" s="15">
        <f t="shared" si="133"/>
        <v>42807.781689814816</v>
      </c>
      <c r="T1685" s="15">
        <f t="shared" si="134"/>
        <v>42831.781689814816</v>
      </c>
      <c r="U1685">
        <f t="shared" si="132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8326</v>
      </c>
      <c r="R1686" t="s">
        <v>8348</v>
      </c>
      <c r="S1686" s="15">
        <f t="shared" si="133"/>
        <v>42782.815289351856</v>
      </c>
      <c r="T1686" s="15">
        <f t="shared" si="134"/>
        <v>42810.773622685185</v>
      </c>
      <c r="U1686">
        <f t="shared" si="132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8326</v>
      </c>
      <c r="R1687" t="s">
        <v>8348</v>
      </c>
      <c r="S1687" s="15">
        <f t="shared" si="133"/>
        <v>42787.2502662037</v>
      </c>
      <c r="T1687" s="15">
        <f t="shared" si="134"/>
        <v>42817.208599537036</v>
      </c>
      <c r="U1687">
        <f t="shared" si="132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8326</v>
      </c>
      <c r="R1688" t="s">
        <v>8348</v>
      </c>
      <c r="S1688" s="15">
        <f t="shared" si="133"/>
        <v>42791.843969907408</v>
      </c>
      <c r="T1688" s="15">
        <f t="shared" si="134"/>
        <v>42851.802303240736</v>
      </c>
      <c r="U1688">
        <f t="shared" si="132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8326</v>
      </c>
      <c r="R1689" t="s">
        <v>8348</v>
      </c>
      <c r="S1689" s="15">
        <f t="shared" si="133"/>
        <v>42801.046817129631</v>
      </c>
      <c r="T1689" s="15">
        <f t="shared" si="134"/>
        <v>42834.84375</v>
      </c>
      <c r="U1689">
        <f t="shared" si="132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8326</v>
      </c>
      <c r="R1690" t="s">
        <v>8348</v>
      </c>
      <c r="S1690" s="15">
        <f t="shared" si="133"/>
        <v>42803.534652777773</v>
      </c>
      <c r="T1690" s="15">
        <f t="shared" si="134"/>
        <v>42833.492986111116</v>
      </c>
      <c r="U1690">
        <f t="shared" si="132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8326</v>
      </c>
      <c r="R1691" t="s">
        <v>8348</v>
      </c>
      <c r="S1691" s="15">
        <f t="shared" si="133"/>
        <v>42779.942476851851</v>
      </c>
      <c r="T1691" s="15">
        <f t="shared" si="134"/>
        <v>42809.900810185187</v>
      </c>
      <c r="U1691">
        <f t="shared" si="132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8326</v>
      </c>
      <c r="R1692" t="s">
        <v>8348</v>
      </c>
      <c r="S1692" s="15">
        <f t="shared" si="133"/>
        <v>42800.43104166667</v>
      </c>
      <c r="T1692" s="15">
        <f t="shared" si="134"/>
        <v>42830.389374999999</v>
      </c>
      <c r="U1692">
        <f t="shared" si="132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8326</v>
      </c>
      <c r="R1693" t="s">
        <v>8348</v>
      </c>
      <c r="S1693" s="15">
        <f t="shared" si="133"/>
        <v>42794.701481481476</v>
      </c>
      <c r="T1693" s="15">
        <f t="shared" si="134"/>
        <v>42827.041666666672</v>
      </c>
      <c r="U1693">
        <f t="shared" si="132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8326</v>
      </c>
      <c r="R1694" t="s">
        <v>8348</v>
      </c>
      <c r="S1694" s="15">
        <f t="shared" si="133"/>
        <v>42787.151238425926</v>
      </c>
      <c r="T1694" s="15">
        <f t="shared" si="134"/>
        <v>42819.999305555553</v>
      </c>
      <c r="U1694">
        <f t="shared" si="132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8326</v>
      </c>
      <c r="R1695" t="s">
        <v>8348</v>
      </c>
      <c r="S1695" s="15">
        <f t="shared" si="133"/>
        <v>42802.920277777783</v>
      </c>
      <c r="T1695" s="15">
        <f t="shared" si="134"/>
        <v>42833.833333333328</v>
      </c>
      <c r="U1695">
        <f t="shared" si="132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8326</v>
      </c>
      <c r="R1696" t="s">
        <v>8348</v>
      </c>
      <c r="S1696" s="15">
        <f t="shared" si="133"/>
        <v>42790.669837962967</v>
      </c>
      <c r="T1696" s="15">
        <f t="shared" si="134"/>
        <v>42820.191666666666</v>
      </c>
      <c r="U1696">
        <f t="shared" si="132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8326</v>
      </c>
      <c r="R1697" t="s">
        <v>8348</v>
      </c>
      <c r="S1697" s="15">
        <f t="shared" si="133"/>
        <v>42800.031412037039</v>
      </c>
      <c r="T1697" s="15">
        <f t="shared" si="134"/>
        <v>42834.041666666672</v>
      </c>
      <c r="U1697">
        <f t="shared" si="132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8326</v>
      </c>
      <c r="R1698" t="s">
        <v>8348</v>
      </c>
      <c r="S1698" s="15">
        <f t="shared" si="133"/>
        <v>42795.069571759261</v>
      </c>
      <c r="T1698" s="15">
        <f t="shared" si="134"/>
        <v>42825.027905092589</v>
      </c>
      <c r="U1698">
        <f t="shared" si="132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8326</v>
      </c>
      <c r="R1699" t="s">
        <v>8348</v>
      </c>
      <c r="S1699" s="15">
        <f t="shared" si="133"/>
        <v>42804.032962962956</v>
      </c>
      <c r="T1699" s="15">
        <f t="shared" si="134"/>
        <v>42833.991296296299</v>
      </c>
      <c r="U1699">
        <f t="shared" si="132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8326</v>
      </c>
      <c r="R1700" t="s">
        <v>8348</v>
      </c>
      <c r="S1700" s="15">
        <f t="shared" si="133"/>
        <v>42795.207870370374</v>
      </c>
      <c r="T1700" s="15">
        <f t="shared" si="134"/>
        <v>42819.147916666669</v>
      </c>
      <c r="U1700">
        <f t="shared" si="132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8326</v>
      </c>
      <c r="R1701" t="s">
        <v>8348</v>
      </c>
      <c r="S1701" s="15">
        <f t="shared" si="133"/>
        <v>42805.863946759258</v>
      </c>
      <c r="T1701" s="15">
        <f t="shared" si="134"/>
        <v>42835.863946759258</v>
      </c>
      <c r="U1701">
        <f t="shared" si="132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8326</v>
      </c>
      <c r="R1702" t="s">
        <v>8348</v>
      </c>
      <c r="S1702" s="15">
        <f t="shared" si="133"/>
        <v>42795.071643518517</v>
      </c>
      <c r="T1702" s="15">
        <f t="shared" si="134"/>
        <v>42825.166666666672</v>
      </c>
      <c r="U1702">
        <f t="shared" si="132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8326</v>
      </c>
      <c r="R1703" t="s">
        <v>8348</v>
      </c>
      <c r="S1703" s="15">
        <f t="shared" si="133"/>
        <v>41988.664409722223</v>
      </c>
      <c r="T1703" s="15">
        <f t="shared" si="134"/>
        <v>42018.664409722223</v>
      </c>
      <c r="U1703">
        <f t="shared" si="132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8326</v>
      </c>
      <c r="R1704" t="s">
        <v>8348</v>
      </c>
      <c r="S1704" s="15">
        <f t="shared" si="133"/>
        <v>42062.869791666672</v>
      </c>
      <c r="T1704" s="15">
        <f t="shared" si="134"/>
        <v>42092.828125</v>
      </c>
      <c r="U1704">
        <f t="shared" si="132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8326</v>
      </c>
      <c r="R1705" t="s">
        <v>8348</v>
      </c>
      <c r="S1705" s="15">
        <f t="shared" si="133"/>
        <v>42186.281678240746</v>
      </c>
      <c r="T1705" s="15">
        <f t="shared" si="134"/>
        <v>42246.281678240746</v>
      </c>
      <c r="U1705">
        <f t="shared" si="132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8326</v>
      </c>
      <c r="R1706" t="s">
        <v>8348</v>
      </c>
      <c r="S1706" s="15">
        <f t="shared" si="133"/>
        <v>42020.139733796299</v>
      </c>
      <c r="T1706" s="15">
        <f t="shared" si="134"/>
        <v>42050.139733796299</v>
      </c>
      <c r="U1706">
        <f t="shared" si="132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8326</v>
      </c>
      <c r="R1707" t="s">
        <v>8348</v>
      </c>
      <c r="S1707" s="15">
        <f t="shared" si="133"/>
        <v>42244.016736111109</v>
      </c>
      <c r="T1707" s="15">
        <f t="shared" si="134"/>
        <v>42255.666666666672</v>
      </c>
      <c r="U1707">
        <f t="shared" si="132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8326</v>
      </c>
      <c r="R1708" t="s">
        <v>8348</v>
      </c>
      <c r="S1708" s="15">
        <f t="shared" si="133"/>
        <v>42178.306388888886</v>
      </c>
      <c r="T1708" s="15">
        <f t="shared" si="134"/>
        <v>42238.306388888886</v>
      </c>
      <c r="U1708">
        <f t="shared" si="132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8326</v>
      </c>
      <c r="R1709" t="s">
        <v>8348</v>
      </c>
      <c r="S1709" s="15">
        <f t="shared" si="133"/>
        <v>42426.721006944441</v>
      </c>
      <c r="T1709" s="15">
        <f t="shared" si="134"/>
        <v>42456.679340277777</v>
      </c>
      <c r="U1709">
        <f t="shared" si="132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8326</v>
      </c>
      <c r="R1710" t="s">
        <v>8348</v>
      </c>
      <c r="S1710" s="15">
        <f t="shared" si="133"/>
        <v>42450.866967592592</v>
      </c>
      <c r="T1710" s="15">
        <f t="shared" si="134"/>
        <v>42490.866967592592</v>
      </c>
      <c r="U1710">
        <f t="shared" si="132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8326</v>
      </c>
      <c r="R1711" t="s">
        <v>8348</v>
      </c>
      <c r="S1711" s="15">
        <f t="shared" si="133"/>
        <v>41840.56381944444</v>
      </c>
      <c r="T1711" s="15">
        <f t="shared" si="134"/>
        <v>41881.818749999999</v>
      </c>
      <c r="U1711">
        <f t="shared" si="132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8326</v>
      </c>
      <c r="R1712" t="s">
        <v>8348</v>
      </c>
      <c r="S1712" s="15">
        <f t="shared" si="133"/>
        <v>42340.59129629629</v>
      </c>
      <c r="T1712" s="15">
        <f t="shared" si="134"/>
        <v>42386.541666666672</v>
      </c>
      <c r="U1712">
        <f t="shared" si="132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8326</v>
      </c>
      <c r="R1713" t="s">
        <v>8348</v>
      </c>
      <c r="S1713" s="15">
        <f t="shared" si="133"/>
        <v>41851.646226851852</v>
      </c>
      <c r="T1713" s="15">
        <f t="shared" si="134"/>
        <v>41882.646226851852</v>
      </c>
      <c r="U1713">
        <f t="shared" si="132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8326</v>
      </c>
      <c r="R1714" t="s">
        <v>8348</v>
      </c>
      <c r="S1714" s="15">
        <f t="shared" si="133"/>
        <v>42124.913807870369</v>
      </c>
      <c r="T1714" s="15">
        <f t="shared" si="134"/>
        <v>42184.913807870369</v>
      </c>
      <c r="U1714">
        <f t="shared" si="132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8326</v>
      </c>
      <c r="R1715" t="s">
        <v>8348</v>
      </c>
      <c r="S1715" s="15">
        <f t="shared" si="133"/>
        <v>41886.801064814819</v>
      </c>
      <c r="T1715" s="15">
        <f t="shared" si="134"/>
        <v>41916.801064814819</v>
      </c>
      <c r="U1715">
        <f t="shared" si="132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8326</v>
      </c>
      <c r="R1716" t="s">
        <v>8348</v>
      </c>
      <c r="S1716" s="15">
        <f t="shared" si="133"/>
        <v>42094.918530092589</v>
      </c>
      <c r="T1716" s="15">
        <f t="shared" si="134"/>
        <v>42124.918530092589</v>
      </c>
      <c r="U1716">
        <f t="shared" si="132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8326</v>
      </c>
      <c r="R1717" t="s">
        <v>8348</v>
      </c>
      <c r="S1717" s="15">
        <f t="shared" si="133"/>
        <v>42063.217418981483</v>
      </c>
      <c r="T1717" s="15">
        <f t="shared" si="134"/>
        <v>42093.140277777777</v>
      </c>
      <c r="U1717">
        <f t="shared" si="132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8326</v>
      </c>
      <c r="R1718" t="s">
        <v>8348</v>
      </c>
      <c r="S1718" s="15">
        <f t="shared" si="133"/>
        <v>42672.577534722222</v>
      </c>
      <c r="T1718" s="15">
        <f t="shared" si="134"/>
        <v>42712.619201388887</v>
      </c>
      <c r="U1718">
        <f t="shared" si="132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8326</v>
      </c>
      <c r="R1719" t="s">
        <v>8348</v>
      </c>
      <c r="S1719" s="15">
        <f t="shared" si="133"/>
        <v>42459.98192129629</v>
      </c>
      <c r="T1719" s="15">
        <f t="shared" si="134"/>
        <v>42480.166666666672</v>
      </c>
      <c r="U1719">
        <f t="shared" si="132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8326</v>
      </c>
      <c r="R1720" t="s">
        <v>8348</v>
      </c>
      <c r="S1720" s="15">
        <f t="shared" si="133"/>
        <v>42459.610520833332</v>
      </c>
      <c r="T1720" s="15">
        <f t="shared" si="134"/>
        <v>42503.207638888889</v>
      </c>
      <c r="U1720">
        <f t="shared" si="132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8326</v>
      </c>
      <c r="R1721" t="s">
        <v>8348</v>
      </c>
      <c r="S1721" s="15">
        <f t="shared" si="133"/>
        <v>41868.534618055557</v>
      </c>
      <c r="T1721" s="15">
        <f t="shared" si="134"/>
        <v>41898.534618055557</v>
      </c>
      <c r="U1721">
        <f t="shared" si="132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8326</v>
      </c>
      <c r="R1722" t="s">
        <v>8348</v>
      </c>
      <c r="S1722" s="15">
        <f t="shared" si="133"/>
        <v>41921.783229166671</v>
      </c>
      <c r="T1722" s="15">
        <f t="shared" si="134"/>
        <v>41951.824895833335</v>
      </c>
      <c r="U1722">
        <f t="shared" si="132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8326</v>
      </c>
      <c r="R1723" t="s">
        <v>8348</v>
      </c>
      <c r="S1723" s="15">
        <f t="shared" si="133"/>
        <v>42318.461377314816</v>
      </c>
      <c r="T1723" s="15">
        <f t="shared" si="134"/>
        <v>42348.461377314816</v>
      </c>
      <c r="U1723">
        <f t="shared" si="132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8326</v>
      </c>
      <c r="R1724" t="s">
        <v>8348</v>
      </c>
      <c r="S1724" s="15">
        <f t="shared" si="133"/>
        <v>42424.960983796293</v>
      </c>
      <c r="T1724" s="15">
        <f t="shared" si="134"/>
        <v>42462.006944444445</v>
      </c>
      <c r="U1724">
        <f t="shared" si="132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8326</v>
      </c>
      <c r="R1725" t="s">
        <v>8348</v>
      </c>
      <c r="S1725" s="15">
        <f t="shared" si="133"/>
        <v>42128.82540509259</v>
      </c>
      <c r="T1725" s="15">
        <f t="shared" si="134"/>
        <v>42185.25</v>
      </c>
      <c r="U1725">
        <f t="shared" si="132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8326</v>
      </c>
      <c r="R1726" t="s">
        <v>8348</v>
      </c>
      <c r="S1726" s="15">
        <f t="shared" si="133"/>
        <v>41911.932430555556</v>
      </c>
      <c r="T1726" s="15">
        <f t="shared" si="134"/>
        <v>41941.932430555556</v>
      </c>
      <c r="U1726">
        <f t="shared" si="132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8326</v>
      </c>
      <c r="R1727" t="s">
        <v>8348</v>
      </c>
      <c r="S1727" s="15">
        <f t="shared" si="133"/>
        <v>41844.968159722222</v>
      </c>
      <c r="T1727" s="15">
        <f t="shared" si="134"/>
        <v>41874.968159722222</v>
      </c>
      <c r="U1727">
        <f t="shared" si="132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8326</v>
      </c>
      <c r="R1728" t="s">
        <v>8348</v>
      </c>
      <c r="S1728" s="15">
        <f t="shared" si="133"/>
        <v>41787.919722222221</v>
      </c>
      <c r="T1728" s="15">
        <f t="shared" si="134"/>
        <v>41816.919722222221</v>
      </c>
      <c r="U1728">
        <f t="shared" si="132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8326</v>
      </c>
      <c r="R1729" t="s">
        <v>8348</v>
      </c>
      <c r="S1729" s="15">
        <f t="shared" si="133"/>
        <v>42043.927974537044</v>
      </c>
      <c r="T1729" s="15">
        <f t="shared" si="134"/>
        <v>42098.458333333328</v>
      </c>
      <c r="U1729">
        <f t="shared" si="132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0" t="s">
        <v>8326</v>
      </c>
      <c r="R1730" t="s">
        <v>8348</v>
      </c>
      <c r="S1730" s="15">
        <f t="shared" si="133"/>
        <v>42267.625856481478</v>
      </c>
      <c r="T1730" s="15">
        <f t="shared" si="134"/>
        <v>42297.625856481478</v>
      </c>
      <c r="U1730">
        <f t="shared" ref="U1730:U1793" si="137">YEAR(S1730)</f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8326</v>
      </c>
      <c r="R1731" t="s">
        <v>8348</v>
      </c>
      <c r="S1731" s="15">
        <f t="shared" ref="S1731:S1794" si="138">(((J1731/60)/60)/24)+DATE(1970,1,)</f>
        <v>42470.052152777775</v>
      </c>
      <c r="T1731" s="15">
        <f t="shared" ref="T1731:T1794" si="139">(((I1731/60)/60)/24)+DATE(1970,1,)</f>
        <v>42530.052152777775</v>
      </c>
      <c r="U1731">
        <f t="shared" si="137"/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8326</v>
      </c>
      <c r="R1732" t="s">
        <v>8348</v>
      </c>
      <c r="S1732" s="15">
        <f t="shared" si="138"/>
        <v>42271.087766203709</v>
      </c>
      <c r="T1732" s="15">
        <f t="shared" si="139"/>
        <v>42301.087766203709</v>
      </c>
      <c r="U1732">
        <f t="shared" si="137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8326</v>
      </c>
      <c r="R1733" t="s">
        <v>8348</v>
      </c>
      <c r="S1733" s="15">
        <f t="shared" si="138"/>
        <v>42151.906851851847</v>
      </c>
      <c r="T1733" s="15">
        <f t="shared" si="139"/>
        <v>42165.625</v>
      </c>
      <c r="U1733">
        <f t="shared" si="137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8326</v>
      </c>
      <c r="R1734" t="s">
        <v>8348</v>
      </c>
      <c r="S1734" s="15">
        <f t="shared" si="138"/>
        <v>42324.683807870373</v>
      </c>
      <c r="T1734" s="15">
        <f t="shared" si="139"/>
        <v>42384.208333333328</v>
      </c>
      <c r="U1734">
        <f t="shared" si="137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8326</v>
      </c>
      <c r="R1735" t="s">
        <v>8348</v>
      </c>
      <c r="S1735" s="15">
        <f t="shared" si="138"/>
        <v>42613.675625000003</v>
      </c>
      <c r="T1735" s="15">
        <f t="shared" si="139"/>
        <v>42625.895833333328</v>
      </c>
      <c r="U1735">
        <f t="shared" si="137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8326</v>
      </c>
      <c r="R1736" t="s">
        <v>8348</v>
      </c>
      <c r="S1736" s="15">
        <f t="shared" si="138"/>
        <v>42101.036527777775</v>
      </c>
      <c r="T1736" s="15">
        <f t="shared" si="139"/>
        <v>42131.036527777775</v>
      </c>
      <c r="U1736">
        <f t="shared" si="137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8326</v>
      </c>
      <c r="R1737" t="s">
        <v>8348</v>
      </c>
      <c r="S1737" s="15">
        <f t="shared" si="138"/>
        <v>42558.814178240747</v>
      </c>
      <c r="T1737" s="15">
        <f t="shared" si="139"/>
        <v>42588.814178240747</v>
      </c>
      <c r="U1737">
        <f t="shared" si="137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8326</v>
      </c>
      <c r="R1738" t="s">
        <v>8348</v>
      </c>
      <c r="S1738" s="15">
        <f t="shared" si="138"/>
        <v>42285.861493055556</v>
      </c>
      <c r="T1738" s="15">
        <f t="shared" si="139"/>
        <v>42315.90315972222</v>
      </c>
      <c r="U1738">
        <f t="shared" si="137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8326</v>
      </c>
      <c r="R1739" t="s">
        <v>8348</v>
      </c>
      <c r="S1739" s="15">
        <f t="shared" si="138"/>
        <v>42174.948981481488</v>
      </c>
      <c r="T1739" s="15">
        <f t="shared" si="139"/>
        <v>42204.948981481488</v>
      </c>
      <c r="U1739">
        <f t="shared" si="137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8326</v>
      </c>
      <c r="R1740" t="s">
        <v>8348</v>
      </c>
      <c r="S1740" s="15">
        <f t="shared" si="138"/>
        <v>41883.874328703707</v>
      </c>
      <c r="T1740" s="15">
        <f t="shared" si="139"/>
        <v>41913.874328703707</v>
      </c>
      <c r="U1740">
        <f t="shared" si="137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8326</v>
      </c>
      <c r="R1741" t="s">
        <v>8348</v>
      </c>
      <c r="S1741" s="15">
        <f t="shared" si="138"/>
        <v>42434.874212962968</v>
      </c>
      <c r="T1741" s="15">
        <f t="shared" si="139"/>
        <v>42493.832546296297</v>
      </c>
      <c r="U1741">
        <f t="shared" si="137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8326</v>
      </c>
      <c r="R1742" t="s">
        <v>8348</v>
      </c>
      <c r="S1742" s="15">
        <f t="shared" si="138"/>
        <v>42170.817384259266</v>
      </c>
      <c r="T1742" s="15">
        <f t="shared" si="139"/>
        <v>42200.817384259266</v>
      </c>
      <c r="U1742">
        <f t="shared" si="137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8339</v>
      </c>
      <c r="R1743" t="s">
        <v>8340</v>
      </c>
      <c r="S1743" s="15">
        <f t="shared" si="138"/>
        <v>42119.628136574072</v>
      </c>
      <c r="T1743" s="15">
        <f t="shared" si="139"/>
        <v>42164.628136574072</v>
      </c>
      <c r="U1743">
        <f t="shared" si="137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8339</v>
      </c>
      <c r="R1744" t="s">
        <v>8340</v>
      </c>
      <c r="S1744" s="15">
        <f t="shared" si="138"/>
        <v>42709.876967592587</v>
      </c>
      <c r="T1744" s="15">
        <f t="shared" si="139"/>
        <v>42741.875</v>
      </c>
      <c r="U1744">
        <f t="shared" si="137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8339</v>
      </c>
      <c r="R1745" t="s">
        <v>8340</v>
      </c>
      <c r="S1745" s="15">
        <f t="shared" si="138"/>
        <v>42585.925636574073</v>
      </c>
      <c r="T1745" s="15">
        <f t="shared" si="139"/>
        <v>42608.165972222225</v>
      </c>
      <c r="U1745">
        <f t="shared" si="137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8339</v>
      </c>
      <c r="R1746" t="s">
        <v>8340</v>
      </c>
      <c r="S1746" s="15">
        <f t="shared" si="138"/>
        <v>42025.605057870373</v>
      </c>
      <c r="T1746" s="15">
        <f t="shared" si="139"/>
        <v>42070.563391203701</v>
      </c>
      <c r="U1746">
        <f t="shared" si="137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8339</v>
      </c>
      <c r="R1747" t="s">
        <v>8340</v>
      </c>
      <c r="S1747" s="15">
        <f t="shared" si="138"/>
        <v>42689.259699074071</v>
      </c>
      <c r="T1747" s="15">
        <f t="shared" si="139"/>
        <v>42725.083333333328</v>
      </c>
      <c r="U1747">
        <f t="shared" si="137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8339</v>
      </c>
      <c r="R1748" t="s">
        <v>8340</v>
      </c>
      <c r="S1748" s="15">
        <f t="shared" si="138"/>
        <v>42667.176701388889</v>
      </c>
      <c r="T1748" s="15">
        <f t="shared" si="139"/>
        <v>42697.083333333328</v>
      </c>
      <c r="U1748">
        <f t="shared" si="137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8339</v>
      </c>
      <c r="R1749" t="s">
        <v>8340</v>
      </c>
      <c r="S1749" s="15">
        <f t="shared" si="138"/>
        <v>42291.435532407413</v>
      </c>
      <c r="T1749" s="15">
        <f t="shared" si="139"/>
        <v>42320.625</v>
      </c>
      <c r="U1749">
        <f t="shared" si="137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8339</v>
      </c>
      <c r="R1750" t="s">
        <v>8340</v>
      </c>
      <c r="S1750" s="15">
        <f t="shared" si="138"/>
        <v>42218.950729166667</v>
      </c>
      <c r="T1750" s="15">
        <f t="shared" si="139"/>
        <v>42248.950729166667</v>
      </c>
      <c r="U1750">
        <f t="shared" si="137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8339</v>
      </c>
      <c r="R1751" t="s">
        <v>8340</v>
      </c>
      <c r="S1751" s="15">
        <f t="shared" si="138"/>
        <v>42757.975937499999</v>
      </c>
      <c r="T1751" s="15">
        <f t="shared" si="139"/>
        <v>42794.791666666672</v>
      </c>
      <c r="U1751">
        <f t="shared" si="137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8339</v>
      </c>
      <c r="R1752" t="s">
        <v>8340</v>
      </c>
      <c r="S1752" s="15">
        <f t="shared" si="138"/>
        <v>42453.836851851855</v>
      </c>
      <c r="T1752" s="15">
        <f t="shared" si="139"/>
        <v>42478.836851851855</v>
      </c>
      <c r="U1752">
        <f t="shared" si="137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8339</v>
      </c>
      <c r="R1753" t="s">
        <v>8340</v>
      </c>
      <c r="S1753" s="15">
        <f t="shared" si="138"/>
        <v>42051.7815162037</v>
      </c>
      <c r="T1753" s="15">
        <f t="shared" si="139"/>
        <v>42081.739849537036</v>
      </c>
      <c r="U1753">
        <f t="shared" si="137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8339</v>
      </c>
      <c r="R1754" t="s">
        <v>8340</v>
      </c>
      <c r="S1754" s="15">
        <f t="shared" si="138"/>
        <v>42626.253263888888</v>
      </c>
      <c r="T1754" s="15">
        <f t="shared" si="139"/>
        <v>42656.253263888888</v>
      </c>
      <c r="U1754">
        <f t="shared" si="137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8339</v>
      </c>
      <c r="R1755" t="s">
        <v>8340</v>
      </c>
      <c r="S1755" s="15">
        <f t="shared" si="138"/>
        <v>42419.74962962963</v>
      </c>
      <c r="T1755" s="15">
        <f t="shared" si="139"/>
        <v>42449.707962962959</v>
      </c>
      <c r="U1755">
        <f t="shared" si="137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8339</v>
      </c>
      <c r="R1756" t="s">
        <v>8340</v>
      </c>
      <c r="S1756" s="15">
        <f t="shared" si="138"/>
        <v>42066.876770833333</v>
      </c>
      <c r="T1756" s="15">
        <f t="shared" si="139"/>
        <v>42096.835104166668</v>
      </c>
      <c r="U1756">
        <f t="shared" si="137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8339</v>
      </c>
      <c r="R1757" t="s">
        <v>8340</v>
      </c>
      <c r="S1757" s="15">
        <f t="shared" si="138"/>
        <v>42251.788900462961</v>
      </c>
      <c r="T1757" s="15">
        <f t="shared" si="139"/>
        <v>42281.788900462961</v>
      </c>
      <c r="U1757">
        <f t="shared" si="137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8339</v>
      </c>
      <c r="R1758" t="s">
        <v>8340</v>
      </c>
      <c r="S1758" s="15">
        <f t="shared" si="138"/>
        <v>42570.167465277773</v>
      </c>
      <c r="T1758" s="15">
        <f t="shared" si="139"/>
        <v>42610.167465277773</v>
      </c>
      <c r="U1758">
        <f t="shared" si="137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8339</v>
      </c>
      <c r="R1759" t="s">
        <v>8340</v>
      </c>
      <c r="S1759" s="15">
        <f t="shared" si="138"/>
        <v>42732.827349537038</v>
      </c>
      <c r="T1759" s="15">
        <f t="shared" si="139"/>
        <v>42762.811805555553</v>
      </c>
      <c r="U1759">
        <f t="shared" si="137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8339</v>
      </c>
      <c r="R1760" t="s">
        <v>8340</v>
      </c>
      <c r="S1760" s="15">
        <f t="shared" si="138"/>
        <v>42504.955925925926</v>
      </c>
      <c r="T1760" s="15">
        <f t="shared" si="139"/>
        <v>42564.955925925926</v>
      </c>
      <c r="U1760">
        <f t="shared" si="137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8339</v>
      </c>
      <c r="R1761" t="s">
        <v>8340</v>
      </c>
      <c r="S1761" s="15">
        <f t="shared" si="138"/>
        <v>42067.829039351855</v>
      </c>
      <c r="T1761" s="15">
        <f t="shared" si="139"/>
        <v>42087.787372685183</v>
      </c>
      <c r="U1761">
        <f t="shared" si="137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8339</v>
      </c>
      <c r="R1762" t="s">
        <v>8340</v>
      </c>
      <c r="S1762" s="15">
        <f t="shared" si="138"/>
        <v>42404.67260416667</v>
      </c>
      <c r="T1762" s="15">
        <f t="shared" si="139"/>
        <v>42424.67260416667</v>
      </c>
      <c r="U1762">
        <f t="shared" si="137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8339</v>
      </c>
      <c r="R1763" t="s">
        <v>8340</v>
      </c>
      <c r="S1763" s="15">
        <f t="shared" si="138"/>
        <v>42208.567824074074</v>
      </c>
      <c r="T1763" s="15">
        <f t="shared" si="139"/>
        <v>42258.567824074074</v>
      </c>
      <c r="U1763">
        <f t="shared" si="137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8339</v>
      </c>
      <c r="R1764" t="s">
        <v>8340</v>
      </c>
      <c r="S1764" s="15">
        <f t="shared" si="138"/>
        <v>42409.982002314813</v>
      </c>
      <c r="T1764" s="15">
        <f t="shared" si="139"/>
        <v>42439.982002314813</v>
      </c>
      <c r="U1764">
        <f t="shared" si="137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8339</v>
      </c>
      <c r="R1765" t="s">
        <v>8340</v>
      </c>
      <c r="S1765" s="15">
        <f t="shared" si="138"/>
        <v>42635.868518518517</v>
      </c>
      <c r="T1765" s="15">
        <f t="shared" si="139"/>
        <v>42665.868518518517</v>
      </c>
      <c r="U1765">
        <f t="shared" si="137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8339</v>
      </c>
      <c r="R1766" t="s">
        <v>8340</v>
      </c>
      <c r="S1766" s="15">
        <f t="shared" si="138"/>
        <v>41824.485868055555</v>
      </c>
      <c r="T1766" s="15">
        <f t="shared" si="139"/>
        <v>41853.485868055555</v>
      </c>
      <c r="U1766">
        <f t="shared" si="137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8339</v>
      </c>
      <c r="R1767" t="s">
        <v>8340</v>
      </c>
      <c r="S1767" s="15">
        <f t="shared" si="138"/>
        <v>41833.980462962965</v>
      </c>
      <c r="T1767" s="15">
        <f t="shared" si="139"/>
        <v>41863.980462962965</v>
      </c>
      <c r="U1767">
        <f t="shared" si="137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8339</v>
      </c>
      <c r="R1768" t="s">
        <v>8340</v>
      </c>
      <c r="S1768" s="15">
        <f t="shared" si="138"/>
        <v>41854.859814814816</v>
      </c>
      <c r="T1768" s="15">
        <f t="shared" si="139"/>
        <v>41875.859814814816</v>
      </c>
      <c r="U1768">
        <f t="shared" si="137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8339</v>
      </c>
      <c r="R1769" t="s">
        <v>8340</v>
      </c>
      <c r="S1769" s="15">
        <f t="shared" si="138"/>
        <v>41823.658379629633</v>
      </c>
      <c r="T1769" s="15">
        <f t="shared" si="139"/>
        <v>41853.658379629633</v>
      </c>
      <c r="U1769">
        <f t="shared" si="137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8339</v>
      </c>
      <c r="R1770" t="s">
        <v>8340</v>
      </c>
      <c r="S1770" s="15">
        <f t="shared" si="138"/>
        <v>41848.560694444444</v>
      </c>
      <c r="T1770" s="15">
        <f t="shared" si="139"/>
        <v>41908.560694444444</v>
      </c>
      <c r="U1770">
        <f t="shared" si="137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8339</v>
      </c>
      <c r="R1771" t="s">
        <v>8340</v>
      </c>
      <c r="S1771" s="15">
        <f t="shared" si="138"/>
        <v>41986.818969907406</v>
      </c>
      <c r="T1771" s="15">
        <f t="shared" si="139"/>
        <v>42016.818969907406</v>
      </c>
      <c r="U1771">
        <f t="shared" si="137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8339</v>
      </c>
      <c r="R1772" t="s">
        <v>8340</v>
      </c>
      <c r="S1772" s="15">
        <f t="shared" si="138"/>
        <v>41890.780023148152</v>
      </c>
      <c r="T1772" s="15">
        <f t="shared" si="139"/>
        <v>41925.780023148152</v>
      </c>
      <c r="U1772">
        <f t="shared" si="137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8339</v>
      </c>
      <c r="R1773" t="s">
        <v>8340</v>
      </c>
      <c r="S1773" s="15">
        <f t="shared" si="138"/>
        <v>41904.979629629634</v>
      </c>
      <c r="T1773" s="15">
        <f t="shared" si="139"/>
        <v>41934.979629629634</v>
      </c>
      <c r="U1773">
        <f t="shared" si="137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8339</v>
      </c>
      <c r="R1774" t="s">
        <v>8340</v>
      </c>
      <c r="S1774" s="15">
        <f t="shared" si="138"/>
        <v>41765.718009259261</v>
      </c>
      <c r="T1774" s="15">
        <f t="shared" si="139"/>
        <v>41825.718009259261</v>
      </c>
      <c r="U1774">
        <f t="shared" si="137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8339</v>
      </c>
      <c r="R1775" t="s">
        <v>8340</v>
      </c>
      <c r="S1775" s="15">
        <f t="shared" si="138"/>
        <v>41977.760393518518</v>
      </c>
      <c r="T1775" s="15">
        <f t="shared" si="139"/>
        <v>42022.760393518518</v>
      </c>
      <c r="U1775">
        <f t="shared" si="137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8339</v>
      </c>
      <c r="R1776" t="s">
        <v>8340</v>
      </c>
      <c r="S1776" s="15">
        <f t="shared" si="138"/>
        <v>41929.218657407408</v>
      </c>
      <c r="T1776" s="15">
        <f t="shared" si="139"/>
        <v>41971.624305555553</v>
      </c>
      <c r="U1776">
        <f t="shared" si="137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8339</v>
      </c>
      <c r="R1777" t="s">
        <v>8340</v>
      </c>
      <c r="S1777" s="15">
        <f t="shared" si="138"/>
        <v>41890.976388888892</v>
      </c>
      <c r="T1777" s="15">
        <f t="shared" si="139"/>
        <v>41935.976388888892</v>
      </c>
      <c r="U1777">
        <f t="shared" si="137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8339</v>
      </c>
      <c r="R1778" t="s">
        <v>8340</v>
      </c>
      <c r="S1778" s="15">
        <f t="shared" si="138"/>
        <v>41904.95684027778</v>
      </c>
      <c r="T1778" s="15">
        <f t="shared" si="139"/>
        <v>41940.95684027778</v>
      </c>
      <c r="U1778">
        <f t="shared" si="137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8339</v>
      </c>
      <c r="R1779" t="s">
        <v>8340</v>
      </c>
      <c r="S1779" s="15">
        <f t="shared" si="138"/>
        <v>42024.357094907406</v>
      </c>
      <c r="T1779" s="15">
        <f t="shared" si="139"/>
        <v>42054.357094907406</v>
      </c>
      <c r="U1779">
        <f t="shared" si="137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8339</v>
      </c>
      <c r="R1780" t="s">
        <v>8340</v>
      </c>
      <c r="S1780" s="15">
        <f t="shared" si="138"/>
        <v>42044.86336805555</v>
      </c>
      <c r="T1780" s="15">
        <f t="shared" si="139"/>
        <v>42089.821701388893</v>
      </c>
      <c r="U1780">
        <f t="shared" si="137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8339</v>
      </c>
      <c r="R1781" t="s">
        <v>8340</v>
      </c>
      <c r="S1781" s="15">
        <f t="shared" si="138"/>
        <v>42584.691898148143</v>
      </c>
      <c r="T1781" s="15">
        <f t="shared" si="139"/>
        <v>42614.691898148143</v>
      </c>
      <c r="U1781">
        <f t="shared" si="137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8339</v>
      </c>
      <c r="R1782" t="s">
        <v>8340</v>
      </c>
      <c r="S1782" s="15">
        <f t="shared" si="138"/>
        <v>42492.600810185191</v>
      </c>
      <c r="T1782" s="15">
        <f t="shared" si="139"/>
        <v>42552.600810185191</v>
      </c>
      <c r="U1782">
        <f t="shared" si="137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8339</v>
      </c>
      <c r="R1783" t="s">
        <v>8340</v>
      </c>
      <c r="S1783" s="15">
        <f t="shared" si="138"/>
        <v>42596.617418981477</v>
      </c>
      <c r="T1783" s="15">
        <f t="shared" si="139"/>
        <v>42627.617418981477</v>
      </c>
      <c r="U1783">
        <f t="shared" si="137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8339</v>
      </c>
      <c r="R1784" t="s">
        <v>8340</v>
      </c>
      <c r="S1784" s="15">
        <f t="shared" si="138"/>
        <v>42387.575104166666</v>
      </c>
      <c r="T1784" s="15">
        <f t="shared" si="139"/>
        <v>42420.575104166666</v>
      </c>
      <c r="U1784">
        <f t="shared" si="137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8339</v>
      </c>
      <c r="R1785" t="s">
        <v>8340</v>
      </c>
      <c r="S1785" s="15">
        <f t="shared" si="138"/>
        <v>42114.949976851851</v>
      </c>
      <c r="T1785" s="15">
        <f t="shared" si="139"/>
        <v>42144.949976851851</v>
      </c>
      <c r="U1785">
        <f t="shared" si="137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8339</v>
      </c>
      <c r="R1786" t="s">
        <v>8340</v>
      </c>
      <c r="S1786" s="15">
        <f t="shared" si="138"/>
        <v>42002.655555555553</v>
      </c>
      <c r="T1786" s="15">
        <f t="shared" si="139"/>
        <v>42034.142361111109</v>
      </c>
      <c r="U1786">
        <f t="shared" si="137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8339</v>
      </c>
      <c r="R1787" t="s">
        <v>8340</v>
      </c>
      <c r="S1787" s="15">
        <f t="shared" si="138"/>
        <v>41896.134895833333</v>
      </c>
      <c r="T1787" s="15">
        <f t="shared" si="139"/>
        <v>41927</v>
      </c>
      <c r="U1787">
        <f t="shared" si="137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8339</v>
      </c>
      <c r="R1788" t="s">
        <v>8340</v>
      </c>
      <c r="S1788" s="15">
        <f t="shared" si="138"/>
        <v>41957.550659722227</v>
      </c>
      <c r="T1788" s="15">
        <f t="shared" si="139"/>
        <v>41987.550659722227</v>
      </c>
      <c r="U1788">
        <f t="shared" si="137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8339</v>
      </c>
      <c r="R1789" t="s">
        <v>8340</v>
      </c>
      <c r="S1789" s="15">
        <f t="shared" si="138"/>
        <v>42067.65552083333</v>
      </c>
      <c r="T1789" s="15">
        <f t="shared" si="139"/>
        <v>42097.613854166666</v>
      </c>
      <c r="U1789">
        <f t="shared" si="137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8339</v>
      </c>
      <c r="R1790" t="s">
        <v>8340</v>
      </c>
      <c r="S1790" s="15">
        <f t="shared" si="138"/>
        <v>41912.94840277778</v>
      </c>
      <c r="T1790" s="15">
        <f t="shared" si="139"/>
        <v>41942.94840277778</v>
      </c>
      <c r="U1790">
        <f t="shared" si="137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8339</v>
      </c>
      <c r="R1791" t="s">
        <v>8340</v>
      </c>
      <c r="S1791" s="15">
        <f t="shared" si="138"/>
        <v>41955.250034722223</v>
      </c>
      <c r="T1791" s="15">
        <f t="shared" si="139"/>
        <v>42015.250034722223</v>
      </c>
      <c r="U1791">
        <f t="shared" si="137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8339</v>
      </c>
      <c r="R1792" t="s">
        <v>8340</v>
      </c>
      <c r="S1792" s="15">
        <f t="shared" si="138"/>
        <v>42009.674513888895</v>
      </c>
      <c r="T1792" s="15">
        <f t="shared" si="139"/>
        <v>42039.674513888895</v>
      </c>
      <c r="U1792">
        <f t="shared" si="137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8339</v>
      </c>
      <c r="R1793" t="s">
        <v>8340</v>
      </c>
      <c r="S1793" s="15">
        <f t="shared" si="138"/>
        <v>41972.740335648152</v>
      </c>
      <c r="T1793" s="15">
        <f t="shared" si="139"/>
        <v>42032.740335648152</v>
      </c>
      <c r="U1793">
        <f t="shared" si="137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0" t="s">
        <v>8339</v>
      </c>
      <c r="R1794" t="s">
        <v>8340</v>
      </c>
      <c r="S1794" s="15">
        <f t="shared" si="138"/>
        <v>42188.031041666662</v>
      </c>
      <c r="T1794" s="15">
        <f t="shared" si="139"/>
        <v>42225.290972222225</v>
      </c>
      <c r="U1794">
        <f t="shared" ref="U1794:U1857" si="142">YEAR(S1794)</f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8339</v>
      </c>
      <c r="R1795" t="s">
        <v>8340</v>
      </c>
      <c r="S1795" s="15">
        <f t="shared" ref="S1795:S1858" si="143">(((J1795/60)/60)/24)+DATE(1970,1,)</f>
        <v>41939.89166666667</v>
      </c>
      <c r="T1795" s="15">
        <f t="shared" ref="T1795:T1858" si="144">(((I1795/60)/60)/24)+DATE(1970,1,)</f>
        <v>41969.933333333334</v>
      </c>
      <c r="U1795">
        <f t="shared" si="142"/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8339</v>
      </c>
      <c r="R1796" t="s">
        <v>8340</v>
      </c>
      <c r="S1796" s="15">
        <f t="shared" si="143"/>
        <v>42010.551180555558</v>
      </c>
      <c r="T1796" s="15">
        <f t="shared" si="144"/>
        <v>42045.551180555558</v>
      </c>
      <c r="U1796">
        <f t="shared" si="142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8339</v>
      </c>
      <c r="R1797" t="s">
        <v>8340</v>
      </c>
      <c r="S1797" s="15">
        <f t="shared" si="143"/>
        <v>42627.288668981477</v>
      </c>
      <c r="T1797" s="15">
        <f t="shared" si="144"/>
        <v>42656.666666666672</v>
      </c>
      <c r="U1797">
        <f t="shared" si="142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8339</v>
      </c>
      <c r="R1798" t="s">
        <v>8340</v>
      </c>
      <c r="S1798" s="15">
        <f t="shared" si="143"/>
        <v>42514.439421296294</v>
      </c>
      <c r="T1798" s="15">
        <f t="shared" si="144"/>
        <v>42574.439421296294</v>
      </c>
      <c r="U1798">
        <f t="shared" si="142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8339</v>
      </c>
      <c r="R1799" t="s">
        <v>8340</v>
      </c>
      <c r="S1799" s="15">
        <f t="shared" si="143"/>
        <v>42688.56931712963</v>
      </c>
      <c r="T1799" s="15">
        <f t="shared" si="144"/>
        <v>42718.56931712963</v>
      </c>
      <c r="U1799">
        <f t="shared" si="142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8339</v>
      </c>
      <c r="R1800" t="s">
        <v>8340</v>
      </c>
      <c r="S1800" s="15">
        <f t="shared" si="143"/>
        <v>42343.32677083333</v>
      </c>
      <c r="T1800" s="15">
        <f t="shared" si="144"/>
        <v>42403.32677083333</v>
      </c>
      <c r="U1800">
        <f t="shared" si="142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8339</v>
      </c>
      <c r="R1801" t="s">
        <v>8340</v>
      </c>
      <c r="S1801" s="15">
        <f t="shared" si="143"/>
        <v>41933.842685185184</v>
      </c>
      <c r="T1801" s="15">
        <f t="shared" si="144"/>
        <v>41953.884351851855</v>
      </c>
      <c r="U1801">
        <f t="shared" si="142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8339</v>
      </c>
      <c r="R1802" t="s">
        <v>8340</v>
      </c>
      <c r="S1802" s="15">
        <f t="shared" si="143"/>
        <v>42622.606134259258</v>
      </c>
      <c r="T1802" s="15">
        <f t="shared" si="144"/>
        <v>42652.606134259258</v>
      </c>
      <c r="U1802">
        <f t="shared" si="142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8339</v>
      </c>
      <c r="R1803" t="s">
        <v>8340</v>
      </c>
      <c r="S1803" s="15">
        <f t="shared" si="143"/>
        <v>42320.660509259258</v>
      </c>
      <c r="T1803" s="15">
        <f t="shared" si="144"/>
        <v>42352.506944444445</v>
      </c>
      <c r="U1803">
        <f t="shared" si="142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8339</v>
      </c>
      <c r="R1804" t="s">
        <v>8340</v>
      </c>
      <c r="S1804" s="15">
        <f t="shared" si="143"/>
        <v>42158.47256944445</v>
      </c>
      <c r="T1804" s="15">
        <f t="shared" si="144"/>
        <v>42181.915972222225</v>
      </c>
      <c r="U1804">
        <f t="shared" si="142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8339</v>
      </c>
      <c r="R1805" t="s">
        <v>8340</v>
      </c>
      <c r="S1805" s="15">
        <f t="shared" si="143"/>
        <v>42017.071550925932</v>
      </c>
      <c r="T1805" s="15">
        <f t="shared" si="144"/>
        <v>42048.071550925932</v>
      </c>
      <c r="U1805">
        <f t="shared" si="142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8339</v>
      </c>
      <c r="R1806" t="s">
        <v>8340</v>
      </c>
      <c r="S1806" s="15">
        <f t="shared" si="143"/>
        <v>42281.678287037037</v>
      </c>
      <c r="T1806" s="15">
        <f t="shared" si="144"/>
        <v>42321.719953703709</v>
      </c>
      <c r="U1806">
        <f t="shared" si="142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8339</v>
      </c>
      <c r="R1807" t="s">
        <v>8340</v>
      </c>
      <c r="S1807" s="15">
        <f t="shared" si="143"/>
        <v>42246.803912037038</v>
      </c>
      <c r="T1807" s="15">
        <f t="shared" si="144"/>
        <v>42278.75</v>
      </c>
      <c r="U1807">
        <f t="shared" si="142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8339</v>
      </c>
      <c r="R1808" t="s">
        <v>8340</v>
      </c>
      <c r="S1808" s="15">
        <f t="shared" si="143"/>
        <v>41876.638298611113</v>
      </c>
      <c r="T1808" s="15">
        <f t="shared" si="144"/>
        <v>41911.638298611113</v>
      </c>
      <c r="U1808">
        <f t="shared" si="142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8339</v>
      </c>
      <c r="R1809" t="s">
        <v>8340</v>
      </c>
      <c r="S1809" s="15">
        <f t="shared" si="143"/>
        <v>41879.068437499998</v>
      </c>
      <c r="T1809" s="15">
        <f t="shared" si="144"/>
        <v>41909.068437499998</v>
      </c>
      <c r="U1809">
        <f t="shared" si="142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8339</v>
      </c>
      <c r="R1810" t="s">
        <v>8340</v>
      </c>
      <c r="S1810" s="15">
        <f t="shared" si="143"/>
        <v>42741.680902777778</v>
      </c>
      <c r="T1810" s="15">
        <f t="shared" si="144"/>
        <v>42776.680902777778</v>
      </c>
      <c r="U1810">
        <f t="shared" si="142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8339</v>
      </c>
      <c r="R1811" t="s">
        <v>8340</v>
      </c>
      <c r="S1811" s="15">
        <f t="shared" si="143"/>
        <v>42028.907858796301</v>
      </c>
      <c r="T1811" s="15">
        <f t="shared" si="144"/>
        <v>42063.907858796301</v>
      </c>
      <c r="U1811">
        <f t="shared" si="142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8339</v>
      </c>
      <c r="R1812" t="s">
        <v>8340</v>
      </c>
      <c r="S1812" s="15">
        <f t="shared" si="143"/>
        <v>41859.91002314815</v>
      </c>
      <c r="T1812" s="15">
        <f t="shared" si="144"/>
        <v>41871.91002314815</v>
      </c>
      <c r="U1812">
        <f t="shared" si="142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8339</v>
      </c>
      <c r="R1813" t="s">
        <v>8340</v>
      </c>
      <c r="S1813" s="15">
        <f t="shared" si="143"/>
        <v>41875.433680555558</v>
      </c>
      <c r="T1813" s="15">
        <f t="shared" si="144"/>
        <v>41935.166666666664</v>
      </c>
      <c r="U1813">
        <f t="shared" si="142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8339</v>
      </c>
      <c r="R1814" t="s">
        <v>8340</v>
      </c>
      <c r="S1814" s="15">
        <f t="shared" si="143"/>
        <v>42523.318703703699</v>
      </c>
      <c r="T1814" s="15">
        <f t="shared" si="144"/>
        <v>42553.318703703699</v>
      </c>
      <c r="U1814">
        <f t="shared" si="142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8339</v>
      </c>
      <c r="R1815" t="s">
        <v>8340</v>
      </c>
      <c r="S1815" s="15">
        <f t="shared" si="143"/>
        <v>41828.889027777775</v>
      </c>
      <c r="T1815" s="15">
        <f t="shared" si="144"/>
        <v>41858.889027777775</v>
      </c>
      <c r="U1815">
        <f t="shared" si="142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8339</v>
      </c>
      <c r="R1816" t="s">
        <v>8340</v>
      </c>
      <c r="S1816" s="15">
        <f t="shared" si="143"/>
        <v>42032.314074074078</v>
      </c>
      <c r="T1816" s="15">
        <f t="shared" si="144"/>
        <v>42062.314074074078</v>
      </c>
      <c r="U1816">
        <f t="shared" si="142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8339</v>
      </c>
      <c r="R1817" t="s">
        <v>8340</v>
      </c>
      <c r="S1817" s="15">
        <f t="shared" si="143"/>
        <v>42171.906678240746</v>
      </c>
      <c r="T1817" s="15">
        <f t="shared" si="144"/>
        <v>42185.906678240746</v>
      </c>
      <c r="U1817">
        <f t="shared" si="142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8339</v>
      </c>
      <c r="R1818" t="s">
        <v>8340</v>
      </c>
      <c r="S1818" s="15">
        <f t="shared" si="143"/>
        <v>42547.876192129625</v>
      </c>
      <c r="T1818" s="15">
        <f t="shared" si="144"/>
        <v>42575.791666666672</v>
      </c>
      <c r="U1818">
        <f t="shared" si="142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8339</v>
      </c>
      <c r="R1819" t="s">
        <v>8340</v>
      </c>
      <c r="S1819" s="15">
        <f t="shared" si="143"/>
        <v>42704.662118055552</v>
      </c>
      <c r="T1819" s="15">
        <f t="shared" si="144"/>
        <v>42764.290972222225</v>
      </c>
      <c r="U1819">
        <f t="shared" si="142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8339</v>
      </c>
      <c r="R1820" t="s">
        <v>8340</v>
      </c>
      <c r="S1820" s="15">
        <f t="shared" si="143"/>
        <v>42066.234375</v>
      </c>
      <c r="T1820" s="15">
        <f t="shared" si="144"/>
        <v>42096.192708333328</v>
      </c>
      <c r="U1820">
        <f t="shared" si="142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8339</v>
      </c>
      <c r="R1821" t="s">
        <v>8340</v>
      </c>
      <c r="S1821" s="15">
        <f t="shared" si="143"/>
        <v>41819.752268518518</v>
      </c>
      <c r="T1821" s="15">
        <f t="shared" si="144"/>
        <v>41849.752268518518</v>
      </c>
      <c r="U1821">
        <f t="shared" si="142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8339</v>
      </c>
      <c r="R1822" t="s">
        <v>8340</v>
      </c>
      <c r="S1822" s="15">
        <f t="shared" si="143"/>
        <v>42064.084375000006</v>
      </c>
      <c r="T1822" s="15">
        <f t="shared" si="144"/>
        <v>42094.042708333334</v>
      </c>
      <c r="U1822">
        <f t="shared" si="142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8326</v>
      </c>
      <c r="R1823" t="s">
        <v>8327</v>
      </c>
      <c r="S1823" s="15">
        <f t="shared" si="143"/>
        <v>40925.319062499999</v>
      </c>
      <c r="T1823" s="15">
        <f t="shared" si="144"/>
        <v>40970.319062499999</v>
      </c>
      <c r="U1823">
        <f t="shared" si="142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8326</v>
      </c>
      <c r="R1824" t="s">
        <v>8327</v>
      </c>
      <c r="S1824" s="15">
        <f t="shared" si="143"/>
        <v>41633.797013888885</v>
      </c>
      <c r="T1824" s="15">
        <f t="shared" si="144"/>
        <v>41669.792361111111</v>
      </c>
      <c r="U1824">
        <f t="shared" si="142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8326</v>
      </c>
      <c r="R1825" t="s">
        <v>8327</v>
      </c>
      <c r="S1825" s="15">
        <f t="shared" si="143"/>
        <v>41175.684907407405</v>
      </c>
      <c r="T1825" s="15">
        <f t="shared" si="144"/>
        <v>41205.684907407405</v>
      </c>
      <c r="U1825">
        <f t="shared" si="142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8326</v>
      </c>
      <c r="R1826" t="s">
        <v>8327</v>
      </c>
      <c r="S1826" s="15">
        <f t="shared" si="143"/>
        <v>41625.916284722225</v>
      </c>
      <c r="T1826" s="15">
        <f t="shared" si="144"/>
        <v>41646.088888888888</v>
      </c>
      <c r="U1826">
        <f t="shared" si="142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8326</v>
      </c>
      <c r="R1827" t="s">
        <v>8327</v>
      </c>
      <c r="S1827" s="15">
        <f t="shared" si="143"/>
        <v>41442.83452546296</v>
      </c>
      <c r="T1827" s="15">
        <f t="shared" si="144"/>
        <v>41465.83452546296</v>
      </c>
      <c r="U1827">
        <f t="shared" si="142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8326</v>
      </c>
      <c r="R1828" t="s">
        <v>8327</v>
      </c>
      <c r="S1828" s="15">
        <f t="shared" si="143"/>
        <v>41656.923807870371</v>
      </c>
      <c r="T1828" s="15">
        <f t="shared" si="144"/>
        <v>41686.923807870371</v>
      </c>
      <c r="U1828">
        <f t="shared" si="142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8326</v>
      </c>
      <c r="R1829" t="s">
        <v>8327</v>
      </c>
      <c r="S1829" s="15">
        <f t="shared" si="143"/>
        <v>40554.325937499998</v>
      </c>
      <c r="T1829" s="15">
        <f t="shared" si="144"/>
        <v>40604.325937499998</v>
      </c>
      <c r="U1829">
        <f t="shared" si="142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8326</v>
      </c>
      <c r="R1830" t="s">
        <v>8327</v>
      </c>
      <c r="S1830" s="15">
        <f t="shared" si="143"/>
        <v>41735.899652777778</v>
      </c>
      <c r="T1830" s="15">
        <f t="shared" si="144"/>
        <v>41767.916666666664</v>
      </c>
      <c r="U1830">
        <f t="shared" si="142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8326</v>
      </c>
      <c r="R1831" t="s">
        <v>8327</v>
      </c>
      <c r="S1831" s="15">
        <f t="shared" si="143"/>
        <v>40515.087627314817</v>
      </c>
      <c r="T1831" s="15">
        <f t="shared" si="144"/>
        <v>40563.916666666664</v>
      </c>
      <c r="U1831">
        <f t="shared" si="142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8326</v>
      </c>
      <c r="R1832" t="s">
        <v>8327</v>
      </c>
      <c r="S1832" s="15">
        <f t="shared" si="143"/>
        <v>41663.684108796297</v>
      </c>
      <c r="T1832" s="15">
        <f t="shared" si="144"/>
        <v>41693.684108796297</v>
      </c>
      <c r="U1832">
        <f t="shared" si="142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8326</v>
      </c>
      <c r="R1833" t="s">
        <v>8327</v>
      </c>
      <c r="S1833" s="15">
        <f t="shared" si="143"/>
        <v>41025.996099537035</v>
      </c>
      <c r="T1833" s="15">
        <f t="shared" si="144"/>
        <v>41040.996099537035</v>
      </c>
      <c r="U1833">
        <f t="shared" si="142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8326</v>
      </c>
      <c r="R1834" t="s">
        <v>8327</v>
      </c>
      <c r="S1834" s="15">
        <f t="shared" si="143"/>
        <v>40575.539664351854</v>
      </c>
      <c r="T1834" s="15">
        <f t="shared" si="144"/>
        <v>40605.539664351854</v>
      </c>
      <c r="U1834">
        <f t="shared" si="142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8326</v>
      </c>
      <c r="R1835" t="s">
        <v>8327</v>
      </c>
      <c r="S1835" s="15">
        <f t="shared" si="143"/>
        <v>41302.044016203705</v>
      </c>
      <c r="T1835" s="15">
        <f t="shared" si="144"/>
        <v>41334.332638888889</v>
      </c>
      <c r="U1835">
        <f t="shared" si="142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8326</v>
      </c>
      <c r="R1836" t="s">
        <v>8327</v>
      </c>
      <c r="S1836" s="15">
        <f t="shared" si="143"/>
        <v>41987.964062500003</v>
      </c>
      <c r="T1836" s="15">
        <f t="shared" si="144"/>
        <v>42027.964062500003</v>
      </c>
      <c r="U1836">
        <f t="shared" si="142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8326</v>
      </c>
      <c r="R1837" t="s">
        <v>8327</v>
      </c>
      <c r="S1837" s="15">
        <f t="shared" si="143"/>
        <v>42429.702210648145</v>
      </c>
      <c r="T1837" s="15">
        <f t="shared" si="144"/>
        <v>42459.660543981481</v>
      </c>
      <c r="U1837">
        <f t="shared" si="142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8326</v>
      </c>
      <c r="R1838" t="s">
        <v>8327</v>
      </c>
      <c r="S1838" s="15">
        <f t="shared" si="143"/>
        <v>41304.809363425928</v>
      </c>
      <c r="T1838" s="15">
        <f t="shared" si="144"/>
        <v>41321.809363425928</v>
      </c>
      <c r="U1838">
        <f t="shared" si="142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8326</v>
      </c>
      <c r="R1839" t="s">
        <v>8327</v>
      </c>
      <c r="S1839" s="15">
        <f t="shared" si="143"/>
        <v>40925.047858796301</v>
      </c>
      <c r="T1839" s="15">
        <f t="shared" si="144"/>
        <v>40985.006192129629</v>
      </c>
      <c r="U1839">
        <f t="shared" si="142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8326</v>
      </c>
      <c r="R1840" t="s">
        <v>8327</v>
      </c>
      <c r="S1840" s="15">
        <f t="shared" si="143"/>
        <v>40787.786539351851</v>
      </c>
      <c r="T1840" s="15">
        <f t="shared" si="144"/>
        <v>40816.125</v>
      </c>
      <c r="U1840">
        <f t="shared" si="142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8326</v>
      </c>
      <c r="R1841" t="s">
        <v>8327</v>
      </c>
      <c r="S1841" s="15">
        <f t="shared" si="143"/>
        <v>42613.722013888888</v>
      </c>
      <c r="T1841" s="15">
        <f t="shared" si="144"/>
        <v>42643.722013888888</v>
      </c>
      <c r="U1841">
        <f t="shared" si="142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8326</v>
      </c>
      <c r="R1842" t="s">
        <v>8327</v>
      </c>
      <c r="S1842" s="15">
        <f t="shared" si="143"/>
        <v>41381.096180555556</v>
      </c>
      <c r="T1842" s="15">
        <f t="shared" si="144"/>
        <v>41400.207638888889</v>
      </c>
      <c r="U1842">
        <f t="shared" si="142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8326</v>
      </c>
      <c r="R1843" t="s">
        <v>8327</v>
      </c>
      <c r="S1843" s="15">
        <f t="shared" si="143"/>
        <v>41744.84542824074</v>
      </c>
      <c r="T1843" s="15">
        <f t="shared" si="144"/>
        <v>41778.207638888889</v>
      </c>
      <c r="U1843">
        <f t="shared" si="142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8326</v>
      </c>
      <c r="R1844" t="s">
        <v>8327</v>
      </c>
      <c r="S1844" s="15">
        <f t="shared" si="143"/>
        <v>42030.631724537037</v>
      </c>
      <c r="T1844" s="15">
        <f t="shared" si="144"/>
        <v>42064.249305555553</v>
      </c>
      <c r="U1844">
        <f t="shared" si="142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8326</v>
      </c>
      <c r="R1845" t="s">
        <v>8327</v>
      </c>
      <c r="S1845" s="15">
        <f t="shared" si="143"/>
        <v>40563.994837962964</v>
      </c>
      <c r="T1845" s="15">
        <f t="shared" si="144"/>
        <v>40593.994837962964</v>
      </c>
      <c r="U1845">
        <f t="shared" si="142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8326</v>
      </c>
      <c r="R1846" t="s">
        <v>8327</v>
      </c>
      <c r="S1846" s="15">
        <f t="shared" si="143"/>
        <v>40665.973541666666</v>
      </c>
      <c r="T1846" s="15">
        <f t="shared" si="144"/>
        <v>40704.125</v>
      </c>
      <c r="U1846">
        <f t="shared" si="142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8326</v>
      </c>
      <c r="R1847" t="s">
        <v>8327</v>
      </c>
      <c r="S1847" s="15">
        <f t="shared" si="143"/>
        <v>42522.333310185189</v>
      </c>
      <c r="T1847" s="15">
        <f t="shared" si="144"/>
        <v>42537.204861111109</v>
      </c>
      <c r="U1847">
        <f t="shared" si="142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8326</v>
      </c>
      <c r="R1848" t="s">
        <v>8327</v>
      </c>
      <c r="S1848" s="15">
        <f t="shared" si="143"/>
        <v>41227.650196759263</v>
      </c>
      <c r="T1848" s="15">
        <f t="shared" si="144"/>
        <v>41257.650196759263</v>
      </c>
      <c r="U1848">
        <f t="shared" si="142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8326</v>
      </c>
      <c r="R1849" t="s">
        <v>8327</v>
      </c>
      <c r="S1849" s="15">
        <f t="shared" si="143"/>
        <v>42093.236481481479</v>
      </c>
      <c r="T1849" s="15">
        <f t="shared" si="144"/>
        <v>42114.236481481479</v>
      </c>
      <c r="U1849">
        <f t="shared" si="142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8326</v>
      </c>
      <c r="R1850" t="s">
        <v>8327</v>
      </c>
      <c r="S1850" s="15">
        <f t="shared" si="143"/>
        <v>40690.788055555553</v>
      </c>
      <c r="T1850" s="15">
        <f t="shared" si="144"/>
        <v>40754.290972222225</v>
      </c>
      <c r="U1850">
        <f t="shared" si="142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8326</v>
      </c>
      <c r="R1851" t="s">
        <v>8327</v>
      </c>
      <c r="S1851" s="15">
        <f t="shared" si="143"/>
        <v>41168.845590277779</v>
      </c>
      <c r="T1851" s="15">
        <f t="shared" si="144"/>
        <v>41198.845590277779</v>
      </c>
      <c r="U1851">
        <f t="shared" si="142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8326</v>
      </c>
      <c r="R1852" t="s">
        <v>8327</v>
      </c>
      <c r="S1852" s="15">
        <f t="shared" si="143"/>
        <v>41799.959490740745</v>
      </c>
      <c r="T1852" s="15">
        <f t="shared" si="144"/>
        <v>41829.959490740745</v>
      </c>
      <c r="U1852">
        <f t="shared" si="142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8326</v>
      </c>
      <c r="R1853" t="s">
        <v>8327</v>
      </c>
      <c r="S1853" s="15">
        <f t="shared" si="143"/>
        <v>41826.906689814816</v>
      </c>
      <c r="T1853" s="15">
        <f t="shared" si="144"/>
        <v>41847.041666666664</v>
      </c>
      <c r="U1853">
        <f t="shared" si="142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8326</v>
      </c>
      <c r="R1854" t="s">
        <v>8327</v>
      </c>
      <c r="S1854" s="15">
        <f t="shared" si="143"/>
        <v>42080.77143518519</v>
      </c>
      <c r="T1854" s="15">
        <f t="shared" si="144"/>
        <v>42118</v>
      </c>
      <c r="U1854">
        <f t="shared" si="142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8326</v>
      </c>
      <c r="R1855" t="s">
        <v>8327</v>
      </c>
      <c r="S1855" s="15">
        <f t="shared" si="143"/>
        <v>41176.060381944444</v>
      </c>
      <c r="T1855" s="15">
        <f t="shared" si="144"/>
        <v>41226.102048611108</v>
      </c>
      <c r="U1855">
        <f t="shared" si="142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8326</v>
      </c>
      <c r="R1856" t="s">
        <v>8327</v>
      </c>
      <c r="S1856" s="15">
        <f t="shared" si="143"/>
        <v>41387.021261574075</v>
      </c>
      <c r="T1856" s="15">
        <f t="shared" si="144"/>
        <v>41417.021261574075</v>
      </c>
      <c r="U1856">
        <f t="shared" si="142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8326</v>
      </c>
      <c r="R1857" t="s">
        <v>8327</v>
      </c>
      <c r="S1857" s="15">
        <f t="shared" si="143"/>
        <v>41599.538657407407</v>
      </c>
      <c r="T1857" s="15">
        <f t="shared" si="144"/>
        <v>41644.538657407407</v>
      </c>
      <c r="U1857">
        <f t="shared" si="142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0" t="s">
        <v>8326</v>
      </c>
      <c r="R1858" t="s">
        <v>8327</v>
      </c>
      <c r="S1858" s="15">
        <f t="shared" si="143"/>
        <v>41816.854999999996</v>
      </c>
      <c r="T1858" s="15">
        <f t="shared" si="144"/>
        <v>41837.854999999996</v>
      </c>
      <c r="U1858">
        <f t="shared" ref="U1858:U1921" si="147">YEAR(S1858)</f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8326</v>
      </c>
      <c r="R1859" t="s">
        <v>8327</v>
      </c>
      <c r="S1859" s="15">
        <f t="shared" ref="S1859:S1922" si="148">(((J1859/60)/60)/24)+DATE(1970,1,)</f>
        <v>41863.76866898148</v>
      </c>
      <c r="T1859" s="15">
        <f t="shared" ref="T1859:T1922" si="149">(((I1859/60)/60)/24)+DATE(1970,1,)</f>
        <v>41893.76866898148</v>
      </c>
      <c r="U1859">
        <f t="shared" si="147"/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8326</v>
      </c>
      <c r="R1860" t="s">
        <v>8327</v>
      </c>
      <c r="S1860" s="15">
        <f t="shared" si="148"/>
        <v>40832.200474537036</v>
      </c>
      <c r="T1860" s="15">
        <f t="shared" si="149"/>
        <v>40892.242141203707</v>
      </c>
      <c r="U1860">
        <f t="shared" si="147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8326</v>
      </c>
      <c r="R1861" t="s">
        <v>8327</v>
      </c>
      <c r="S1861" s="15">
        <f t="shared" si="148"/>
        <v>40777.770011574074</v>
      </c>
      <c r="T1861" s="15">
        <f t="shared" si="149"/>
        <v>40807.770011574074</v>
      </c>
      <c r="U1861">
        <f t="shared" si="147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8326</v>
      </c>
      <c r="R1862" t="s">
        <v>8327</v>
      </c>
      <c r="S1862" s="15">
        <f t="shared" si="148"/>
        <v>41654.709305555552</v>
      </c>
      <c r="T1862" s="15">
        <f t="shared" si="149"/>
        <v>41675.709305555552</v>
      </c>
      <c r="U1862">
        <f t="shared" si="147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8334</v>
      </c>
      <c r="R1863" t="s">
        <v>8336</v>
      </c>
      <c r="S1863" s="15">
        <f t="shared" si="148"/>
        <v>41999.300243055557</v>
      </c>
      <c r="T1863" s="15">
        <f t="shared" si="149"/>
        <v>42029.300243055557</v>
      </c>
      <c r="U1863">
        <f t="shared" si="147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8334</v>
      </c>
      <c r="R1864" t="s">
        <v>8336</v>
      </c>
      <c r="S1864" s="15">
        <f t="shared" si="148"/>
        <v>42754.492754629624</v>
      </c>
      <c r="T1864" s="15">
        <f t="shared" si="149"/>
        <v>42801.3125</v>
      </c>
      <c r="U1864">
        <f t="shared" si="147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8334</v>
      </c>
      <c r="R1865" t="s">
        <v>8336</v>
      </c>
      <c r="S1865" s="15">
        <f t="shared" si="148"/>
        <v>41771.797280092593</v>
      </c>
      <c r="T1865" s="15">
        <f t="shared" si="149"/>
        <v>41801.797280092593</v>
      </c>
      <c r="U1865">
        <f t="shared" si="147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8334</v>
      </c>
      <c r="R1866" t="s">
        <v>8336</v>
      </c>
      <c r="S1866" s="15">
        <f t="shared" si="148"/>
        <v>41732.716435185182</v>
      </c>
      <c r="T1866" s="15">
        <f t="shared" si="149"/>
        <v>41762.716435185182</v>
      </c>
      <c r="U1866">
        <f t="shared" si="147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8334</v>
      </c>
      <c r="R1867" t="s">
        <v>8336</v>
      </c>
      <c r="S1867" s="15">
        <f t="shared" si="148"/>
        <v>42644.367442129631</v>
      </c>
      <c r="T1867" s="15">
        <f t="shared" si="149"/>
        <v>42679.409108796302</v>
      </c>
      <c r="U1867">
        <f t="shared" si="147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8334</v>
      </c>
      <c r="R1868" t="s">
        <v>8336</v>
      </c>
      <c r="S1868" s="15">
        <f t="shared" si="148"/>
        <v>42741.246493055558</v>
      </c>
      <c r="T1868" s="15">
        <f t="shared" si="149"/>
        <v>42794.166666666672</v>
      </c>
      <c r="U1868">
        <f t="shared" si="147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8334</v>
      </c>
      <c r="R1869" t="s">
        <v>8336</v>
      </c>
      <c r="S1869" s="15">
        <f t="shared" si="148"/>
        <v>42648.924907407403</v>
      </c>
      <c r="T1869" s="15">
        <f t="shared" si="149"/>
        <v>42678.924907407403</v>
      </c>
      <c r="U1869">
        <f t="shared" si="147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8334</v>
      </c>
      <c r="R1870" t="s">
        <v>8336</v>
      </c>
      <c r="S1870" s="15">
        <f t="shared" si="148"/>
        <v>42327.779224537036</v>
      </c>
      <c r="T1870" s="15">
        <f t="shared" si="149"/>
        <v>42352.332638888889</v>
      </c>
      <c r="U1870">
        <f t="shared" si="147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8334</v>
      </c>
      <c r="R1871" t="s">
        <v>8336</v>
      </c>
      <c r="S1871" s="15">
        <f t="shared" si="148"/>
        <v>42708.002881944441</v>
      </c>
      <c r="T1871" s="15">
        <f t="shared" si="149"/>
        <v>42738.002881944441</v>
      </c>
      <c r="U1871">
        <f t="shared" si="147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8334</v>
      </c>
      <c r="R1872" t="s">
        <v>8336</v>
      </c>
      <c r="S1872" s="15">
        <f t="shared" si="148"/>
        <v>42370.355729166666</v>
      </c>
      <c r="T1872" s="15">
        <f t="shared" si="149"/>
        <v>42399.178472222222</v>
      </c>
      <c r="U1872">
        <f t="shared" si="147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8334</v>
      </c>
      <c r="R1873" t="s">
        <v>8336</v>
      </c>
      <c r="S1873" s="15">
        <f t="shared" si="148"/>
        <v>41922.783576388887</v>
      </c>
      <c r="T1873" s="15">
        <f t="shared" si="149"/>
        <v>41962.825243055559</v>
      </c>
      <c r="U1873">
        <f t="shared" si="147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8334</v>
      </c>
      <c r="R1874" t="s">
        <v>8336</v>
      </c>
      <c r="S1874" s="15">
        <f t="shared" si="148"/>
        <v>42154.129652777774</v>
      </c>
      <c r="T1874" s="15">
        <f t="shared" si="149"/>
        <v>42184.129652777774</v>
      </c>
      <c r="U1874">
        <f t="shared" si="147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8334</v>
      </c>
      <c r="R1875" t="s">
        <v>8336</v>
      </c>
      <c r="S1875" s="15">
        <f t="shared" si="148"/>
        <v>42163.615856481483</v>
      </c>
      <c r="T1875" s="15">
        <f t="shared" si="149"/>
        <v>42192.697916666672</v>
      </c>
      <c r="U1875">
        <f t="shared" si="147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8334</v>
      </c>
      <c r="R1876" t="s">
        <v>8336</v>
      </c>
      <c r="S1876" s="15">
        <f t="shared" si="148"/>
        <v>42528.969131944439</v>
      </c>
      <c r="T1876" s="15">
        <f t="shared" si="149"/>
        <v>42548.969131944439</v>
      </c>
      <c r="U1876">
        <f t="shared" si="147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8334</v>
      </c>
      <c r="R1877" t="s">
        <v>8336</v>
      </c>
      <c r="S1877" s="15">
        <f t="shared" si="148"/>
        <v>42527.899398148147</v>
      </c>
      <c r="T1877" s="15">
        <f t="shared" si="149"/>
        <v>42587.899398148147</v>
      </c>
      <c r="U1877">
        <f t="shared" si="147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8334</v>
      </c>
      <c r="R1878" t="s">
        <v>8336</v>
      </c>
      <c r="S1878" s="15">
        <f t="shared" si="148"/>
        <v>41775.284780092588</v>
      </c>
      <c r="T1878" s="15">
        <f t="shared" si="149"/>
        <v>41805.284780092588</v>
      </c>
      <c r="U1878">
        <f t="shared" si="147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8334</v>
      </c>
      <c r="R1879" t="s">
        <v>8336</v>
      </c>
      <c r="S1879" s="15">
        <f t="shared" si="148"/>
        <v>42034.029224537036</v>
      </c>
      <c r="T1879" s="15">
        <f t="shared" si="149"/>
        <v>42063.029224537036</v>
      </c>
      <c r="U1879">
        <f t="shared" si="147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8334</v>
      </c>
      <c r="R1880" t="s">
        <v>8336</v>
      </c>
      <c r="S1880" s="15">
        <f t="shared" si="148"/>
        <v>41772.008738425924</v>
      </c>
      <c r="T1880" s="15">
        <f t="shared" si="149"/>
        <v>41802.008738425924</v>
      </c>
      <c r="U1880">
        <f t="shared" si="147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8334</v>
      </c>
      <c r="R1881" t="s">
        <v>8336</v>
      </c>
      <c r="S1881" s="15">
        <f t="shared" si="148"/>
        <v>42412.649641203709</v>
      </c>
      <c r="T1881" s="15">
        <f t="shared" si="149"/>
        <v>42442.607974537037</v>
      </c>
      <c r="U1881">
        <f t="shared" si="147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8334</v>
      </c>
      <c r="R1882" t="s">
        <v>8336</v>
      </c>
      <c r="S1882" s="15">
        <f t="shared" si="148"/>
        <v>42429.566898148143</v>
      </c>
      <c r="T1882" s="15">
        <f t="shared" si="149"/>
        <v>42458.525231481486</v>
      </c>
      <c r="U1882">
        <f t="shared" si="147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8326</v>
      </c>
      <c r="R1883" t="s">
        <v>8330</v>
      </c>
      <c r="S1883" s="15">
        <f t="shared" si="148"/>
        <v>42042.152650462958</v>
      </c>
      <c r="T1883" s="15">
        <f t="shared" si="149"/>
        <v>42072.110983796301</v>
      </c>
      <c r="U1883">
        <f t="shared" si="147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8326</v>
      </c>
      <c r="R1884" t="s">
        <v>8330</v>
      </c>
      <c r="S1884" s="15">
        <f t="shared" si="148"/>
        <v>41066.949212962965</v>
      </c>
      <c r="T1884" s="15">
        <f t="shared" si="149"/>
        <v>41099.991666666669</v>
      </c>
      <c r="U1884">
        <f t="shared" si="147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8326</v>
      </c>
      <c r="R1885" t="s">
        <v>8330</v>
      </c>
      <c r="S1885" s="15">
        <f t="shared" si="148"/>
        <v>40976.948009259257</v>
      </c>
      <c r="T1885" s="15">
        <f t="shared" si="149"/>
        <v>41006.906342592592</v>
      </c>
      <c r="U1885">
        <f t="shared" si="147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8326</v>
      </c>
      <c r="R1886" t="s">
        <v>8330</v>
      </c>
      <c r="S1886" s="15">
        <f t="shared" si="148"/>
        <v>41204.198321759257</v>
      </c>
      <c r="T1886" s="15">
        <f t="shared" si="149"/>
        <v>41239.5</v>
      </c>
      <c r="U1886">
        <f t="shared" si="147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8326</v>
      </c>
      <c r="R1887" t="s">
        <v>8330</v>
      </c>
      <c r="S1887" s="15">
        <f t="shared" si="148"/>
        <v>41098.093865740739</v>
      </c>
      <c r="T1887" s="15">
        <f t="shared" si="149"/>
        <v>41130.916666666664</v>
      </c>
      <c r="U1887">
        <f t="shared" si="147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8326</v>
      </c>
      <c r="R1888" t="s">
        <v>8330</v>
      </c>
      <c r="S1888" s="15">
        <f t="shared" si="148"/>
        <v>41924.906689814816</v>
      </c>
      <c r="T1888" s="15">
        <f t="shared" si="149"/>
        <v>41954.94835648148</v>
      </c>
      <c r="U1888">
        <f t="shared" si="147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8326</v>
      </c>
      <c r="R1889" t="s">
        <v>8330</v>
      </c>
      <c r="S1889" s="15">
        <f t="shared" si="148"/>
        <v>42322.800138888888</v>
      </c>
      <c r="T1889" s="15">
        <f t="shared" si="149"/>
        <v>42340.895833333328</v>
      </c>
      <c r="U1889">
        <f t="shared" si="147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8326</v>
      </c>
      <c r="R1890" t="s">
        <v>8330</v>
      </c>
      <c r="S1890" s="15">
        <f t="shared" si="148"/>
        <v>40298.239953703705</v>
      </c>
      <c r="T1890" s="15">
        <f t="shared" si="149"/>
        <v>40329.207638888889</v>
      </c>
      <c r="U1890">
        <f t="shared" si="147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8326</v>
      </c>
      <c r="R1891" t="s">
        <v>8330</v>
      </c>
      <c r="S1891" s="15">
        <f t="shared" si="148"/>
        <v>41298.793356481481</v>
      </c>
      <c r="T1891" s="15">
        <f t="shared" si="149"/>
        <v>41343.751689814817</v>
      </c>
      <c r="U1891">
        <f t="shared" si="147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8326</v>
      </c>
      <c r="R1892" t="s">
        <v>8330</v>
      </c>
      <c r="S1892" s="15">
        <f t="shared" si="148"/>
        <v>41227.786203703705</v>
      </c>
      <c r="T1892" s="15">
        <f t="shared" si="149"/>
        <v>41257.786203703705</v>
      </c>
      <c r="U1892">
        <f t="shared" si="147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8326</v>
      </c>
      <c r="R1893" t="s">
        <v>8330</v>
      </c>
      <c r="S1893" s="15">
        <f t="shared" si="148"/>
        <v>40334.798078703701</v>
      </c>
      <c r="T1893" s="15">
        <f t="shared" si="149"/>
        <v>40380.25</v>
      </c>
      <c r="U1893">
        <f t="shared" si="147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8326</v>
      </c>
      <c r="R1894" t="s">
        <v>8330</v>
      </c>
      <c r="S1894" s="15">
        <f t="shared" si="148"/>
        <v>40670.637511574074</v>
      </c>
      <c r="T1894" s="15">
        <f t="shared" si="149"/>
        <v>40700.637511574074</v>
      </c>
      <c r="U1894">
        <f t="shared" si="147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8326</v>
      </c>
      <c r="R1895" t="s">
        <v>8330</v>
      </c>
      <c r="S1895" s="15">
        <f t="shared" si="148"/>
        <v>40631.94195601852</v>
      </c>
      <c r="T1895" s="15">
        <f t="shared" si="149"/>
        <v>40648.165972222225</v>
      </c>
      <c r="U1895">
        <f t="shared" si="147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8326</v>
      </c>
      <c r="R1896" t="s">
        <v>8330</v>
      </c>
      <c r="S1896" s="15">
        <f t="shared" si="148"/>
        <v>40919.904895833337</v>
      </c>
      <c r="T1896" s="15">
        <f t="shared" si="149"/>
        <v>40950.904895833337</v>
      </c>
      <c r="U1896">
        <f t="shared" si="147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8326</v>
      </c>
      <c r="R1897" t="s">
        <v>8330</v>
      </c>
      <c r="S1897" s="15">
        <f t="shared" si="148"/>
        <v>42266.746782407412</v>
      </c>
      <c r="T1897" s="15">
        <f t="shared" si="149"/>
        <v>42296.746782407412</v>
      </c>
      <c r="U1897">
        <f t="shared" si="147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8326</v>
      </c>
      <c r="R1898" t="s">
        <v>8330</v>
      </c>
      <c r="S1898" s="15">
        <f t="shared" si="148"/>
        <v>40980.710243055553</v>
      </c>
      <c r="T1898" s="15">
        <f t="shared" si="149"/>
        <v>41010.710243055553</v>
      </c>
      <c r="U1898">
        <f t="shared" si="147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8326</v>
      </c>
      <c r="R1899" t="s">
        <v>8330</v>
      </c>
      <c r="S1899" s="15">
        <f t="shared" si="148"/>
        <v>41679.583402777782</v>
      </c>
      <c r="T1899" s="15">
        <f t="shared" si="149"/>
        <v>41701.875</v>
      </c>
      <c r="U1899">
        <f t="shared" si="147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8326</v>
      </c>
      <c r="R1900" t="s">
        <v>8330</v>
      </c>
      <c r="S1900" s="15">
        <f t="shared" si="148"/>
        <v>42365.192974537036</v>
      </c>
      <c r="T1900" s="15">
        <f t="shared" si="149"/>
        <v>42400.75</v>
      </c>
      <c r="U1900">
        <f t="shared" si="147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8326</v>
      </c>
      <c r="R1901" t="s">
        <v>8330</v>
      </c>
      <c r="S1901" s="15">
        <f t="shared" si="148"/>
        <v>42057.941736111112</v>
      </c>
      <c r="T1901" s="15">
        <f t="shared" si="149"/>
        <v>42087.90006944444</v>
      </c>
      <c r="U1901">
        <f t="shared" si="147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8326</v>
      </c>
      <c r="R1902" t="s">
        <v>8330</v>
      </c>
      <c r="S1902" s="15">
        <f t="shared" si="148"/>
        <v>41159.871886574074</v>
      </c>
      <c r="T1902" s="15">
        <f t="shared" si="149"/>
        <v>41187.415972222225</v>
      </c>
      <c r="U1902">
        <f t="shared" si="147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8320</v>
      </c>
      <c r="R1903" t="s">
        <v>8349</v>
      </c>
      <c r="S1903" s="15">
        <f t="shared" si="148"/>
        <v>42115.54315972222</v>
      </c>
      <c r="T1903" s="15">
        <f t="shared" si="149"/>
        <v>42145.541666666672</v>
      </c>
      <c r="U1903">
        <f t="shared" si="147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8320</v>
      </c>
      <c r="R1904" t="s">
        <v>8349</v>
      </c>
      <c r="S1904" s="15">
        <f t="shared" si="148"/>
        <v>42036.789895833332</v>
      </c>
      <c r="T1904" s="15">
        <f t="shared" si="149"/>
        <v>42066.789895833332</v>
      </c>
      <c r="U1904">
        <f t="shared" si="147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8320</v>
      </c>
      <c r="R1905" t="s">
        <v>8349</v>
      </c>
      <c r="S1905" s="15">
        <f t="shared" si="148"/>
        <v>42701.770729166667</v>
      </c>
      <c r="T1905" s="15">
        <f t="shared" si="149"/>
        <v>42761.770729166667</v>
      </c>
      <c r="U1905">
        <f t="shared" si="147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8320</v>
      </c>
      <c r="R1906" t="s">
        <v>8349</v>
      </c>
      <c r="S1906" s="15">
        <f t="shared" si="148"/>
        <v>42325.685428240744</v>
      </c>
      <c r="T1906" s="15">
        <f t="shared" si="149"/>
        <v>42370.685428240744</v>
      </c>
      <c r="U1906">
        <f t="shared" si="147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8320</v>
      </c>
      <c r="R1907" t="s">
        <v>8349</v>
      </c>
      <c r="S1907" s="15">
        <f t="shared" si="148"/>
        <v>41858.925856481481</v>
      </c>
      <c r="T1907" s="15">
        <f t="shared" si="149"/>
        <v>41888.925856481481</v>
      </c>
      <c r="U1907">
        <f t="shared" si="147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8320</v>
      </c>
      <c r="R1908" t="s">
        <v>8349</v>
      </c>
      <c r="S1908" s="15">
        <f t="shared" si="148"/>
        <v>42513.671099537038</v>
      </c>
      <c r="T1908" s="15">
        <f t="shared" si="149"/>
        <v>42543.671099537038</v>
      </c>
      <c r="U1908">
        <f t="shared" si="147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8320</v>
      </c>
      <c r="R1909" t="s">
        <v>8349</v>
      </c>
      <c r="S1909" s="15">
        <f t="shared" si="148"/>
        <v>41766.587094907409</v>
      </c>
      <c r="T1909" s="15">
        <f t="shared" si="149"/>
        <v>41781.587094907409</v>
      </c>
      <c r="U1909">
        <f t="shared" si="147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8320</v>
      </c>
      <c r="R1910" t="s">
        <v>8349</v>
      </c>
      <c r="S1910" s="15">
        <f t="shared" si="148"/>
        <v>42702.917824074073</v>
      </c>
      <c r="T1910" s="15">
        <f t="shared" si="149"/>
        <v>42732.917824074073</v>
      </c>
      <c r="U1910">
        <f t="shared" si="147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8320</v>
      </c>
      <c r="R1911" t="s">
        <v>8349</v>
      </c>
      <c r="S1911" s="15">
        <f t="shared" si="148"/>
        <v>41904.429155092592</v>
      </c>
      <c r="T1911" s="15">
        <f t="shared" si="149"/>
        <v>41934.429155092592</v>
      </c>
      <c r="U1911">
        <f t="shared" si="147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8320</v>
      </c>
      <c r="R1912" t="s">
        <v>8349</v>
      </c>
      <c r="S1912" s="15">
        <f t="shared" si="148"/>
        <v>42263.963159722218</v>
      </c>
      <c r="T1912" s="15">
        <f t="shared" si="149"/>
        <v>42307.947916666672</v>
      </c>
      <c r="U1912">
        <f t="shared" si="147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8320</v>
      </c>
      <c r="R1913" t="s">
        <v>8349</v>
      </c>
      <c r="S1913" s="15">
        <f t="shared" si="148"/>
        <v>41829.033958333333</v>
      </c>
      <c r="T1913" s="15">
        <f t="shared" si="149"/>
        <v>41859.033958333333</v>
      </c>
      <c r="U1913">
        <f t="shared" si="147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8320</v>
      </c>
      <c r="R1914" t="s">
        <v>8349</v>
      </c>
      <c r="S1914" s="15">
        <f t="shared" si="148"/>
        <v>42128.226388888885</v>
      </c>
      <c r="T1914" s="15">
        <f t="shared" si="149"/>
        <v>42158.226388888885</v>
      </c>
      <c r="U1914">
        <f t="shared" si="147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8320</v>
      </c>
      <c r="R1915" t="s">
        <v>8349</v>
      </c>
      <c r="S1915" s="15">
        <f t="shared" si="148"/>
        <v>41889.511319444442</v>
      </c>
      <c r="T1915" s="15">
        <f t="shared" si="149"/>
        <v>41919.511319444442</v>
      </c>
      <c r="U1915">
        <f t="shared" si="147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8320</v>
      </c>
      <c r="R1916" t="s">
        <v>8349</v>
      </c>
      <c r="S1916" s="15">
        <f t="shared" si="148"/>
        <v>41928.174456018518</v>
      </c>
      <c r="T1916" s="15">
        <f t="shared" si="149"/>
        <v>41943.165972222225</v>
      </c>
      <c r="U1916">
        <f t="shared" si="147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8320</v>
      </c>
      <c r="R1917" t="s">
        <v>8349</v>
      </c>
      <c r="S1917" s="15">
        <f t="shared" si="148"/>
        <v>41863.04886574074</v>
      </c>
      <c r="T1917" s="15">
        <f t="shared" si="149"/>
        <v>41883.04886574074</v>
      </c>
      <c r="U1917">
        <f t="shared" si="147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8320</v>
      </c>
      <c r="R1918" t="s">
        <v>8349</v>
      </c>
      <c r="S1918" s="15">
        <f t="shared" si="148"/>
        <v>42655.717303240745</v>
      </c>
      <c r="T1918" s="15">
        <f t="shared" si="149"/>
        <v>42680.758969907409</v>
      </c>
      <c r="U1918">
        <f t="shared" si="147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8320</v>
      </c>
      <c r="R1919" t="s">
        <v>8349</v>
      </c>
      <c r="S1919" s="15">
        <f t="shared" si="148"/>
        <v>42745.270057870366</v>
      </c>
      <c r="T1919" s="15">
        <f t="shared" si="149"/>
        <v>42775.270057870366</v>
      </c>
      <c r="U1919">
        <f t="shared" si="147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8320</v>
      </c>
      <c r="R1920" t="s">
        <v>8349</v>
      </c>
      <c r="S1920" s="15">
        <f t="shared" si="148"/>
        <v>41827.789942129632</v>
      </c>
      <c r="T1920" s="15">
        <f t="shared" si="149"/>
        <v>41862.789942129632</v>
      </c>
      <c r="U1920">
        <f t="shared" si="147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8320</v>
      </c>
      <c r="R1921" t="s">
        <v>8349</v>
      </c>
      <c r="S1921" s="15">
        <f t="shared" si="148"/>
        <v>42112.875567129624</v>
      </c>
      <c r="T1921" s="15">
        <f t="shared" si="149"/>
        <v>42142.875567129624</v>
      </c>
      <c r="U1921">
        <f t="shared" si="147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0" t="s">
        <v>8320</v>
      </c>
      <c r="R1922" t="s">
        <v>8349</v>
      </c>
      <c r="S1922" s="15">
        <f t="shared" si="148"/>
        <v>42269.875706018516</v>
      </c>
      <c r="T1922" s="15">
        <f t="shared" si="149"/>
        <v>42297.958333333328</v>
      </c>
      <c r="U1922">
        <f t="shared" ref="U1922:U1985" si="152">YEAR(S1922)</f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8326</v>
      </c>
      <c r="R1923" t="s">
        <v>8330</v>
      </c>
      <c r="S1923" s="15">
        <f t="shared" ref="S1923:S1986" si="153">(((J1923/60)/60)/24)+DATE(1970,1,)</f>
        <v>41073.221562500003</v>
      </c>
      <c r="T1923" s="15">
        <f t="shared" ref="T1923:T1986" si="154">(((I1923/60)/60)/24)+DATE(1970,1,)</f>
        <v>41103.221562500003</v>
      </c>
      <c r="U1923">
        <f t="shared" si="152"/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8326</v>
      </c>
      <c r="R1924" t="s">
        <v>8330</v>
      </c>
      <c r="S1924" s="15">
        <f t="shared" si="153"/>
        <v>41589.255868055552</v>
      </c>
      <c r="T1924" s="15">
        <f t="shared" si="154"/>
        <v>41619.255868055552</v>
      </c>
      <c r="U1924">
        <f t="shared" si="152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8326</v>
      </c>
      <c r="R1925" t="s">
        <v>8330</v>
      </c>
      <c r="S1925" s="15">
        <f t="shared" si="153"/>
        <v>40771.848749999997</v>
      </c>
      <c r="T1925" s="15">
        <f t="shared" si="154"/>
        <v>40812.207638888889</v>
      </c>
      <c r="U1925">
        <f t="shared" si="152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8326</v>
      </c>
      <c r="R1926" t="s">
        <v>8330</v>
      </c>
      <c r="S1926" s="15">
        <f t="shared" si="153"/>
        <v>41625.761053240742</v>
      </c>
      <c r="T1926" s="15">
        <f t="shared" si="154"/>
        <v>41653.814583333333</v>
      </c>
      <c r="U1926">
        <f t="shared" si="152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8326</v>
      </c>
      <c r="R1927" t="s">
        <v>8330</v>
      </c>
      <c r="S1927" s="15">
        <f t="shared" si="153"/>
        <v>41534.90148148148</v>
      </c>
      <c r="T1927" s="15">
        <f t="shared" si="154"/>
        <v>41557</v>
      </c>
      <c r="U1927">
        <f t="shared" si="152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8326</v>
      </c>
      <c r="R1928" t="s">
        <v>8330</v>
      </c>
      <c r="S1928" s="15">
        <f t="shared" si="153"/>
        <v>40455.954351851848</v>
      </c>
      <c r="T1928" s="15">
        <f t="shared" si="154"/>
        <v>40483.018055555556</v>
      </c>
      <c r="U1928">
        <f t="shared" si="152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8326</v>
      </c>
      <c r="R1929" t="s">
        <v>8330</v>
      </c>
      <c r="S1929" s="15">
        <f t="shared" si="153"/>
        <v>40959.861562500002</v>
      </c>
      <c r="T1929" s="15">
        <f t="shared" si="154"/>
        <v>40975.207638888889</v>
      </c>
      <c r="U1929">
        <f t="shared" si="152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8326</v>
      </c>
      <c r="R1930" t="s">
        <v>8330</v>
      </c>
      <c r="S1930" s="15">
        <f t="shared" si="153"/>
        <v>41370.648078703707</v>
      </c>
      <c r="T1930" s="15">
        <f t="shared" si="154"/>
        <v>41400.648078703707</v>
      </c>
      <c r="U1930">
        <f t="shared" si="152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8326</v>
      </c>
      <c r="R1931" t="s">
        <v>8330</v>
      </c>
      <c r="S1931" s="15">
        <f t="shared" si="153"/>
        <v>40686.021597222221</v>
      </c>
      <c r="T1931" s="15">
        <f t="shared" si="154"/>
        <v>40728.021597222221</v>
      </c>
      <c r="U1931">
        <f t="shared" si="152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8326</v>
      </c>
      <c r="R1932" t="s">
        <v>8330</v>
      </c>
      <c r="S1932" s="15">
        <f t="shared" si="153"/>
        <v>41401.558819444443</v>
      </c>
      <c r="T1932" s="15">
        <f t="shared" si="154"/>
        <v>41461.558819444443</v>
      </c>
      <c r="U1932">
        <f t="shared" si="152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8326</v>
      </c>
      <c r="R1933" t="s">
        <v>8330</v>
      </c>
      <c r="S1933" s="15">
        <f t="shared" si="153"/>
        <v>41036.892465277779</v>
      </c>
      <c r="T1933" s="15">
        <f t="shared" si="154"/>
        <v>41050.145833333336</v>
      </c>
      <c r="U1933">
        <f t="shared" si="152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8326</v>
      </c>
      <c r="R1934" t="s">
        <v>8330</v>
      </c>
      <c r="S1934" s="15">
        <f t="shared" si="153"/>
        <v>40910.809872685182</v>
      </c>
      <c r="T1934" s="15">
        <f t="shared" si="154"/>
        <v>40931.809872685182</v>
      </c>
      <c r="U1934">
        <f t="shared" si="152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8326</v>
      </c>
      <c r="R1935" t="s">
        <v>8330</v>
      </c>
      <c r="S1935" s="15">
        <f t="shared" si="153"/>
        <v>41878.130868055552</v>
      </c>
      <c r="T1935" s="15">
        <f t="shared" si="154"/>
        <v>41908.130868055552</v>
      </c>
      <c r="U1935">
        <f t="shared" si="152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8326</v>
      </c>
      <c r="R1936" t="s">
        <v>8330</v>
      </c>
      <c r="S1936" s="15">
        <f t="shared" si="153"/>
        <v>40864.867141203707</v>
      </c>
      <c r="T1936" s="15">
        <f t="shared" si="154"/>
        <v>40901.208333333336</v>
      </c>
      <c r="U1936">
        <f t="shared" si="152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8326</v>
      </c>
      <c r="R1937" t="s">
        <v>8330</v>
      </c>
      <c r="S1937" s="15">
        <f t="shared" si="153"/>
        <v>41772.932534722226</v>
      </c>
      <c r="T1937" s="15">
        <f t="shared" si="154"/>
        <v>41810.207638888889</v>
      </c>
      <c r="U1937">
        <f t="shared" si="152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8326</v>
      </c>
      <c r="R1938" t="s">
        <v>8330</v>
      </c>
      <c r="S1938" s="15">
        <f t="shared" si="153"/>
        <v>40851.889699074076</v>
      </c>
      <c r="T1938" s="15">
        <f t="shared" si="154"/>
        <v>40882.249305555553</v>
      </c>
      <c r="U1938">
        <f t="shared" si="152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8326</v>
      </c>
      <c r="R1939" t="s">
        <v>8330</v>
      </c>
      <c r="S1939" s="15">
        <f t="shared" si="153"/>
        <v>41058.118993055556</v>
      </c>
      <c r="T1939" s="15">
        <f t="shared" si="154"/>
        <v>41074.165972222225</v>
      </c>
      <c r="U1939">
        <f t="shared" si="152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8326</v>
      </c>
      <c r="R1940" t="s">
        <v>8330</v>
      </c>
      <c r="S1940" s="15">
        <f t="shared" si="153"/>
        <v>41425.259618055556</v>
      </c>
      <c r="T1940" s="15">
        <f t="shared" si="154"/>
        <v>41456.208333333336</v>
      </c>
      <c r="U1940">
        <f t="shared" si="152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8326</v>
      </c>
      <c r="R1941" t="s">
        <v>8330</v>
      </c>
      <c r="S1941" s="15">
        <f t="shared" si="153"/>
        <v>41312.985046296293</v>
      </c>
      <c r="T1941" s="15">
        <f t="shared" si="154"/>
        <v>41342.943379629629</v>
      </c>
      <c r="U1941">
        <f t="shared" si="152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8326</v>
      </c>
      <c r="R1942" t="s">
        <v>8330</v>
      </c>
      <c r="S1942" s="15">
        <f t="shared" si="153"/>
        <v>40669.507326388892</v>
      </c>
      <c r="T1942" s="15">
        <f t="shared" si="154"/>
        <v>40708.165972222225</v>
      </c>
      <c r="U1942">
        <f t="shared" si="152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8320</v>
      </c>
      <c r="R1943" t="s">
        <v>8350</v>
      </c>
      <c r="S1943" s="15">
        <f t="shared" si="153"/>
        <v>41743.290868055556</v>
      </c>
      <c r="T1943" s="15">
        <f t="shared" si="154"/>
        <v>41773.290868055556</v>
      </c>
      <c r="U1943">
        <f t="shared" si="152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8320</v>
      </c>
      <c r="R1944" t="s">
        <v>8350</v>
      </c>
      <c r="S1944" s="15">
        <f t="shared" si="153"/>
        <v>40637.828009259261</v>
      </c>
      <c r="T1944" s="15">
        <f t="shared" si="154"/>
        <v>40727.828009259261</v>
      </c>
      <c r="U1944">
        <f t="shared" si="152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8320</v>
      </c>
      <c r="R1945" t="s">
        <v>8350</v>
      </c>
      <c r="S1945" s="15">
        <f t="shared" si="153"/>
        <v>42547.269861111112</v>
      </c>
      <c r="T1945" s="15">
        <f t="shared" si="154"/>
        <v>42592.269861111112</v>
      </c>
      <c r="U1945">
        <f t="shared" si="152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8320</v>
      </c>
      <c r="R1946" t="s">
        <v>8350</v>
      </c>
      <c r="S1946" s="15">
        <f t="shared" si="153"/>
        <v>41729.584374999999</v>
      </c>
      <c r="T1946" s="15">
        <f t="shared" si="154"/>
        <v>41759.584374999999</v>
      </c>
      <c r="U1946">
        <f t="shared" si="152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8320</v>
      </c>
      <c r="R1947" t="s">
        <v>8350</v>
      </c>
      <c r="S1947" s="15">
        <f t="shared" si="153"/>
        <v>42156.251828703709</v>
      </c>
      <c r="T1947" s="15">
        <f t="shared" si="154"/>
        <v>42196.251828703709</v>
      </c>
      <c r="U1947">
        <f t="shared" si="152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8320</v>
      </c>
      <c r="R1948" t="s">
        <v>8350</v>
      </c>
      <c r="S1948" s="15">
        <f t="shared" si="153"/>
        <v>41688.150011574071</v>
      </c>
      <c r="T1948" s="15">
        <f t="shared" si="154"/>
        <v>41748.108344907407</v>
      </c>
      <c r="U1948">
        <f t="shared" si="152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8320</v>
      </c>
      <c r="R1949" t="s">
        <v>8350</v>
      </c>
      <c r="S1949" s="15">
        <f t="shared" si="153"/>
        <v>40101.918055555558</v>
      </c>
      <c r="T1949" s="15">
        <f t="shared" si="154"/>
        <v>40139.249305555553</v>
      </c>
      <c r="U1949">
        <f t="shared" si="152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8320</v>
      </c>
      <c r="R1950" t="s">
        <v>8350</v>
      </c>
      <c r="S1950" s="15">
        <f t="shared" si="153"/>
        <v>42472.604270833333</v>
      </c>
      <c r="T1950" s="15">
        <f t="shared" si="154"/>
        <v>42526.709722222222</v>
      </c>
      <c r="U1950">
        <f t="shared" si="152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8320</v>
      </c>
      <c r="R1951" t="s">
        <v>8350</v>
      </c>
      <c r="S1951" s="15">
        <f t="shared" si="153"/>
        <v>41799.423043981478</v>
      </c>
      <c r="T1951" s="15">
        <f t="shared" si="154"/>
        <v>41829.423043981478</v>
      </c>
      <c r="U1951">
        <f t="shared" si="152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8320</v>
      </c>
      <c r="R1952" t="s">
        <v>8350</v>
      </c>
      <c r="S1952" s="15">
        <f t="shared" si="153"/>
        <v>40623.181400462963</v>
      </c>
      <c r="T1952" s="15">
        <f t="shared" si="154"/>
        <v>40654.181400462963</v>
      </c>
      <c r="U1952">
        <f t="shared" si="152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8320</v>
      </c>
      <c r="R1953" t="s">
        <v>8350</v>
      </c>
      <c r="S1953" s="15">
        <f t="shared" si="153"/>
        <v>42650.420567129629</v>
      </c>
      <c r="T1953" s="15">
        <f t="shared" si="154"/>
        <v>42680.462233796294</v>
      </c>
      <c r="U1953">
        <f t="shared" si="152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8320</v>
      </c>
      <c r="R1954" t="s">
        <v>8350</v>
      </c>
      <c r="S1954" s="15">
        <f t="shared" si="153"/>
        <v>41525.60665509259</v>
      </c>
      <c r="T1954" s="15">
        <f t="shared" si="154"/>
        <v>41562.60665509259</v>
      </c>
      <c r="U1954">
        <f t="shared" si="152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8320</v>
      </c>
      <c r="R1955" t="s">
        <v>8350</v>
      </c>
      <c r="S1955" s="15">
        <f t="shared" si="153"/>
        <v>40940.199826388889</v>
      </c>
      <c r="T1955" s="15">
        <f t="shared" si="154"/>
        <v>40969.125</v>
      </c>
      <c r="U1955">
        <f t="shared" si="152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8320</v>
      </c>
      <c r="R1956" t="s">
        <v>8350</v>
      </c>
      <c r="S1956" s="15">
        <f t="shared" si="153"/>
        <v>42393.580740740741</v>
      </c>
      <c r="T1956" s="15">
        <f t="shared" si="154"/>
        <v>42440.208333333328</v>
      </c>
      <c r="U1956">
        <f t="shared" si="152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8320</v>
      </c>
      <c r="R1957" t="s">
        <v>8350</v>
      </c>
      <c r="S1957" s="15">
        <f t="shared" si="153"/>
        <v>41019.271770833337</v>
      </c>
      <c r="T1957" s="15">
        <f t="shared" si="154"/>
        <v>41051.791666666664</v>
      </c>
      <c r="U1957">
        <f t="shared" si="152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8320</v>
      </c>
      <c r="R1958" t="s">
        <v>8350</v>
      </c>
      <c r="S1958" s="15">
        <f t="shared" si="153"/>
        <v>42066.923668981486</v>
      </c>
      <c r="T1958" s="15">
        <f t="shared" si="154"/>
        <v>42111.882002314815</v>
      </c>
      <c r="U1958">
        <f t="shared" si="152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8320</v>
      </c>
      <c r="R1959" t="s">
        <v>8350</v>
      </c>
      <c r="S1959" s="15">
        <f t="shared" si="153"/>
        <v>41178.098530092589</v>
      </c>
      <c r="T1959" s="15">
        <f t="shared" si="154"/>
        <v>41208.098530092589</v>
      </c>
      <c r="U1959">
        <f t="shared" si="152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8320</v>
      </c>
      <c r="R1960" t="s">
        <v>8350</v>
      </c>
      <c r="S1960" s="15">
        <f t="shared" si="153"/>
        <v>41325.987974537034</v>
      </c>
      <c r="T1960" s="15">
        <f t="shared" si="154"/>
        <v>41355.94630787037</v>
      </c>
      <c r="U1960">
        <f t="shared" si="152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8320</v>
      </c>
      <c r="R1961" t="s">
        <v>8350</v>
      </c>
      <c r="S1961" s="15">
        <f t="shared" si="153"/>
        <v>41870.845601851855</v>
      </c>
      <c r="T1961" s="15">
        <f t="shared" si="154"/>
        <v>41912</v>
      </c>
      <c r="U1961">
        <f t="shared" si="152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8320</v>
      </c>
      <c r="R1962" t="s">
        <v>8350</v>
      </c>
      <c r="S1962" s="15">
        <f t="shared" si="153"/>
        <v>41963.362743055557</v>
      </c>
      <c r="T1962" s="15">
        <f t="shared" si="154"/>
        <v>41993.362743055557</v>
      </c>
      <c r="U1962">
        <f t="shared" si="152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8320</v>
      </c>
      <c r="R1963" t="s">
        <v>8350</v>
      </c>
      <c r="S1963" s="15">
        <f t="shared" si="153"/>
        <v>41147.194641203707</v>
      </c>
      <c r="T1963" s="15">
        <f t="shared" si="154"/>
        <v>41187.165972222225</v>
      </c>
      <c r="U1963">
        <f t="shared" si="152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8320</v>
      </c>
      <c r="R1964" t="s">
        <v>8350</v>
      </c>
      <c r="S1964" s="15">
        <f t="shared" si="153"/>
        <v>41741.780509259261</v>
      </c>
      <c r="T1964" s="15">
        <f t="shared" si="154"/>
        <v>41771.780509259261</v>
      </c>
      <c r="U1964">
        <f t="shared" si="152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8320</v>
      </c>
      <c r="R1965" t="s">
        <v>8350</v>
      </c>
      <c r="S1965" s="15">
        <f t="shared" si="153"/>
        <v>41862.429791666669</v>
      </c>
      <c r="T1965" s="15">
        <f t="shared" si="154"/>
        <v>41897.429791666669</v>
      </c>
      <c r="U1965">
        <f t="shared" si="152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8320</v>
      </c>
      <c r="R1966" t="s">
        <v>8350</v>
      </c>
      <c r="S1966" s="15">
        <f t="shared" si="153"/>
        <v>42451.272824074069</v>
      </c>
      <c r="T1966" s="15">
        <f t="shared" si="154"/>
        <v>42481.272824074069</v>
      </c>
      <c r="U1966">
        <f t="shared" si="152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8320</v>
      </c>
      <c r="R1967" t="s">
        <v>8350</v>
      </c>
      <c r="S1967" s="15">
        <f t="shared" si="153"/>
        <v>40897.089236111111</v>
      </c>
      <c r="T1967" s="15">
        <f t="shared" si="154"/>
        <v>40919.041666666664</v>
      </c>
      <c r="U1967">
        <f t="shared" si="152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8320</v>
      </c>
      <c r="R1968" t="s">
        <v>8350</v>
      </c>
      <c r="S1968" s="15">
        <f t="shared" si="153"/>
        <v>41834.540486111109</v>
      </c>
      <c r="T1968" s="15">
        <f t="shared" si="154"/>
        <v>41864.540486111109</v>
      </c>
      <c r="U1968">
        <f t="shared" si="152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8320</v>
      </c>
      <c r="R1969" t="s">
        <v>8350</v>
      </c>
      <c r="S1969" s="15">
        <f t="shared" si="153"/>
        <v>41729.663530092592</v>
      </c>
      <c r="T1969" s="15">
        <f t="shared" si="154"/>
        <v>41759.663530092592</v>
      </c>
      <c r="U1969">
        <f t="shared" si="152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8320</v>
      </c>
      <c r="R1970" t="s">
        <v>8350</v>
      </c>
      <c r="S1970" s="15">
        <f t="shared" si="153"/>
        <v>42675.586979166663</v>
      </c>
      <c r="T1970" s="15">
        <f t="shared" si="154"/>
        <v>42706.628645833334</v>
      </c>
      <c r="U1970">
        <f t="shared" si="152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8320</v>
      </c>
      <c r="R1971" t="s">
        <v>8350</v>
      </c>
      <c r="S1971" s="15">
        <f t="shared" si="153"/>
        <v>42556.792453703703</v>
      </c>
      <c r="T1971" s="15">
        <f t="shared" si="154"/>
        <v>42586.792453703703</v>
      </c>
      <c r="U1971">
        <f t="shared" si="152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8320</v>
      </c>
      <c r="R1972" t="s">
        <v>8350</v>
      </c>
      <c r="S1972" s="15">
        <f t="shared" si="153"/>
        <v>41323.193298611113</v>
      </c>
      <c r="T1972" s="15">
        <f t="shared" si="154"/>
        <v>41383.151631944449</v>
      </c>
      <c r="U1972">
        <f t="shared" si="152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8320</v>
      </c>
      <c r="R1973" t="s">
        <v>8350</v>
      </c>
      <c r="S1973" s="15">
        <f t="shared" si="153"/>
        <v>41560.500706018516</v>
      </c>
      <c r="T1973" s="15">
        <f t="shared" si="154"/>
        <v>41592.166666666664</v>
      </c>
      <c r="U1973">
        <f t="shared" si="152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8320</v>
      </c>
      <c r="R1974" t="s">
        <v>8350</v>
      </c>
      <c r="S1974" s="15">
        <f t="shared" si="153"/>
        <v>41200.012083333335</v>
      </c>
      <c r="T1974" s="15">
        <f t="shared" si="154"/>
        <v>41230.053749999999</v>
      </c>
      <c r="U1974">
        <f t="shared" si="152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8320</v>
      </c>
      <c r="R1975" t="s">
        <v>8350</v>
      </c>
      <c r="S1975" s="15">
        <f t="shared" si="153"/>
        <v>42548.722962962958</v>
      </c>
      <c r="T1975" s="15">
        <f t="shared" si="154"/>
        <v>42587.291666666672</v>
      </c>
      <c r="U1975">
        <f t="shared" si="152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8320</v>
      </c>
      <c r="R1976" t="s">
        <v>8350</v>
      </c>
      <c r="S1976" s="15">
        <f t="shared" si="153"/>
        <v>41444.334131944444</v>
      </c>
      <c r="T1976" s="15">
        <f t="shared" si="154"/>
        <v>41504.334131944444</v>
      </c>
      <c r="U1976">
        <f t="shared" si="152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8320</v>
      </c>
      <c r="R1977" t="s">
        <v>8350</v>
      </c>
      <c r="S1977" s="15">
        <f t="shared" si="153"/>
        <v>41312.755219907405</v>
      </c>
      <c r="T1977" s="15">
        <f t="shared" si="154"/>
        <v>41342.755219907405</v>
      </c>
      <c r="U1977">
        <f t="shared" si="152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8320</v>
      </c>
      <c r="R1978" t="s">
        <v>8350</v>
      </c>
      <c r="S1978" s="15">
        <f t="shared" si="153"/>
        <v>41437.899594907409</v>
      </c>
      <c r="T1978" s="15">
        <f t="shared" si="154"/>
        <v>41467.899594907409</v>
      </c>
      <c r="U1978">
        <f t="shared" si="152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8320</v>
      </c>
      <c r="R1979" t="s">
        <v>8350</v>
      </c>
      <c r="S1979" s="15">
        <f t="shared" si="153"/>
        <v>42310.216898148152</v>
      </c>
      <c r="T1979" s="15">
        <f t="shared" si="154"/>
        <v>42356.332638888889</v>
      </c>
      <c r="U1979">
        <f t="shared" si="152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8320</v>
      </c>
      <c r="R1980" t="s">
        <v>8350</v>
      </c>
      <c r="S1980" s="15">
        <f t="shared" si="153"/>
        <v>41038.225601851853</v>
      </c>
      <c r="T1980" s="15">
        <f t="shared" si="154"/>
        <v>41071.291666666664</v>
      </c>
      <c r="U1980">
        <f t="shared" si="152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8320</v>
      </c>
      <c r="R1981" t="s">
        <v>8350</v>
      </c>
      <c r="S1981" s="15">
        <f t="shared" si="153"/>
        <v>42289.460023148145</v>
      </c>
      <c r="T1981" s="15">
        <f t="shared" si="154"/>
        <v>42326.207638888889</v>
      </c>
      <c r="U1981">
        <f t="shared" si="152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8320</v>
      </c>
      <c r="R1982" t="s">
        <v>8350</v>
      </c>
      <c r="S1982" s="15">
        <f t="shared" si="153"/>
        <v>42422.542384259257</v>
      </c>
      <c r="T1982" s="15">
        <f t="shared" si="154"/>
        <v>42462.500717592593</v>
      </c>
      <c r="U1982">
        <f t="shared" si="152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8339</v>
      </c>
      <c r="R1983" t="s">
        <v>8351</v>
      </c>
      <c r="S1983" s="15">
        <f t="shared" si="153"/>
        <v>41798.725289351853</v>
      </c>
      <c r="T1983" s="15">
        <f t="shared" si="154"/>
        <v>41828.725289351853</v>
      </c>
      <c r="U1983">
        <f t="shared" si="152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8339</v>
      </c>
      <c r="R1984" t="s">
        <v>8351</v>
      </c>
      <c r="S1984" s="15">
        <f t="shared" si="153"/>
        <v>42677.586655092593</v>
      </c>
      <c r="T1984" s="15">
        <f t="shared" si="154"/>
        <v>42707.628321759257</v>
      </c>
      <c r="U1984">
        <f t="shared" si="152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8339</v>
      </c>
      <c r="R1985" t="s">
        <v>8351</v>
      </c>
      <c r="S1985" s="15">
        <f t="shared" si="153"/>
        <v>42592.011782407411</v>
      </c>
      <c r="T1985" s="15">
        <f t="shared" si="154"/>
        <v>42614.291666666672</v>
      </c>
      <c r="U1985">
        <f t="shared" si="152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0" t="s">
        <v>8339</v>
      </c>
      <c r="R1986" t="s">
        <v>8351</v>
      </c>
      <c r="S1986" s="15">
        <f t="shared" si="153"/>
        <v>41912.790289351848</v>
      </c>
      <c r="T1986" s="15">
        <f t="shared" si="154"/>
        <v>41972.831956018519</v>
      </c>
      <c r="U1986">
        <f t="shared" ref="U1986:U2049" si="157">YEAR(S1986)</f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8339</v>
      </c>
      <c r="R1987" t="s">
        <v>8351</v>
      </c>
      <c r="S1987" s="15">
        <f t="shared" ref="S1987:S2050" si="158">(((J1987/60)/60)/24)+DATE(1970,1,)</f>
        <v>42554.698738425926</v>
      </c>
      <c r="T1987" s="15">
        <f t="shared" ref="T1987:T2050" si="159">(((I1987/60)/60)/24)+DATE(1970,1,)</f>
        <v>42583.958333333328</v>
      </c>
      <c r="U1987">
        <f t="shared" si="157"/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8339</v>
      </c>
      <c r="R1988" t="s">
        <v>8351</v>
      </c>
      <c r="S1988" s="15">
        <f t="shared" si="158"/>
        <v>42412.433831018512</v>
      </c>
      <c r="T1988" s="15">
        <f t="shared" si="159"/>
        <v>42442.392164351855</v>
      </c>
      <c r="U1988">
        <f t="shared" si="157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8339</v>
      </c>
      <c r="R1989" t="s">
        <v>8351</v>
      </c>
      <c r="S1989" s="15">
        <f t="shared" si="158"/>
        <v>42033.639768518522</v>
      </c>
      <c r="T1989" s="15">
        <f t="shared" si="159"/>
        <v>42063.639768518522</v>
      </c>
      <c r="U1989">
        <f t="shared" si="157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8339</v>
      </c>
      <c r="R1990" t="s">
        <v>8351</v>
      </c>
      <c r="S1990" s="15">
        <f t="shared" si="158"/>
        <v>42205.763217592597</v>
      </c>
      <c r="T1990" s="15">
        <f t="shared" si="159"/>
        <v>42235.763217592597</v>
      </c>
      <c r="U1990">
        <f t="shared" si="157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8339</v>
      </c>
      <c r="R1991" t="s">
        <v>8351</v>
      </c>
      <c r="S1991" s="15">
        <f t="shared" si="158"/>
        <v>42684.680648148147</v>
      </c>
      <c r="T1991" s="15">
        <f t="shared" si="159"/>
        <v>42714.680648148147</v>
      </c>
      <c r="U1991">
        <f t="shared" si="157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8339</v>
      </c>
      <c r="R1992" t="s">
        <v>8351</v>
      </c>
      <c r="S1992" s="15">
        <f t="shared" si="158"/>
        <v>42397.195972222224</v>
      </c>
      <c r="T1992" s="15">
        <f t="shared" si="159"/>
        <v>42412.195972222224</v>
      </c>
      <c r="U1992">
        <f t="shared" si="157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8339</v>
      </c>
      <c r="R1993" t="s">
        <v>8351</v>
      </c>
      <c r="S1993" s="15">
        <f t="shared" si="158"/>
        <v>42166.89335648148</v>
      </c>
      <c r="T1993" s="15">
        <f t="shared" si="159"/>
        <v>42187.89335648148</v>
      </c>
      <c r="U1993">
        <f t="shared" si="157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8339</v>
      </c>
      <c r="R1994" t="s">
        <v>8351</v>
      </c>
      <c r="S1994" s="15">
        <f t="shared" si="158"/>
        <v>42022.143414351856</v>
      </c>
      <c r="T1994" s="15">
        <f t="shared" si="159"/>
        <v>42052.143414351856</v>
      </c>
      <c r="U1994">
        <f t="shared" si="157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8339</v>
      </c>
      <c r="R1995" t="s">
        <v>8351</v>
      </c>
      <c r="S1995" s="15">
        <f t="shared" si="158"/>
        <v>42328.58839120371</v>
      </c>
      <c r="T1995" s="15">
        <f t="shared" si="159"/>
        <v>42358.58839120371</v>
      </c>
      <c r="U1995">
        <f t="shared" si="157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8339</v>
      </c>
      <c r="R1996" t="s">
        <v>8351</v>
      </c>
      <c r="S1996" s="15">
        <f t="shared" si="158"/>
        <v>42650.006273148145</v>
      </c>
      <c r="T1996" s="15">
        <f t="shared" si="159"/>
        <v>42710.047939814816</v>
      </c>
      <c r="U1996">
        <f t="shared" si="157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8339</v>
      </c>
      <c r="R1997" t="s">
        <v>8351</v>
      </c>
      <c r="S1997" s="15">
        <f t="shared" si="158"/>
        <v>42180.902037037042</v>
      </c>
      <c r="T1997" s="15">
        <f t="shared" si="159"/>
        <v>42200.902037037042</v>
      </c>
      <c r="U1997">
        <f t="shared" si="157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8339</v>
      </c>
      <c r="R1998" t="s">
        <v>8351</v>
      </c>
      <c r="S1998" s="15">
        <f t="shared" si="158"/>
        <v>41799.819571759261</v>
      </c>
      <c r="T1998" s="15">
        <f t="shared" si="159"/>
        <v>41829.819571759261</v>
      </c>
      <c r="U1998">
        <f t="shared" si="157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8339</v>
      </c>
      <c r="R1999" t="s">
        <v>8351</v>
      </c>
      <c r="S1999" s="15">
        <f t="shared" si="158"/>
        <v>41846.930694444447</v>
      </c>
      <c r="T1999" s="15">
        <f t="shared" si="159"/>
        <v>41876.930694444447</v>
      </c>
      <c r="U1999">
        <f t="shared" si="157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8339</v>
      </c>
      <c r="R2000" t="s">
        <v>8351</v>
      </c>
      <c r="S2000" s="15">
        <f t="shared" si="158"/>
        <v>41806.118495370371</v>
      </c>
      <c r="T2000" s="15">
        <f t="shared" si="159"/>
        <v>41851.118495370371</v>
      </c>
      <c r="U2000">
        <f t="shared" si="157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8339</v>
      </c>
      <c r="R2001" t="s">
        <v>8351</v>
      </c>
      <c r="S2001" s="15">
        <f t="shared" si="158"/>
        <v>41925.482731481483</v>
      </c>
      <c r="T2001" s="15">
        <f t="shared" si="159"/>
        <v>41955.524398148147</v>
      </c>
      <c r="U2001">
        <f t="shared" si="157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8339</v>
      </c>
      <c r="R2002" t="s">
        <v>8351</v>
      </c>
      <c r="S2002" s="15">
        <f t="shared" si="158"/>
        <v>42344.951539351852</v>
      </c>
      <c r="T2002" s="15">
        <f t="shared" si="159"/>
        <v>42374.951539351852</v>
      </c>
      <c r="U2002">
        <f t="shared" si="157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8320</v>
      </c>
      <c r="R2003" t="s">
        <v>8350</v>
      </c>
      <c r="S2003" s="15">
        <f t="shared" si="158"/>
        <v>42135.209675925929</v>
      </c>
      <c r="T2003" s="15">
        <f t="shared" si="159"/>
        <v>42166.833333333328</v>
      </c>
      <c r="U2003">
        <f t="shared" si="157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8320</v>
      </c>
      <c r="R2004" t="s">
        <v>8350</v>
      </c>
      <c r="S2004" s="15">
        <f t="shared" si="158"/>
        <v>42727.71230324074</v>
      </c>
      <c r="T2004" s="15">
        <f t="shared" si="159"/>
        <v>42757.71230324074</v>
      </c>
      <c r="U2004">
        <f t="shared" si="157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8320</v>
      </c>
      <c r="R2005" t="s">
        <v>8350</v>
      </c>
      <c r="S2005" s="15">
        <f t="shared" si="158"/>
        <v>40346.125601851854</v>
      </c>
      <c r="T2005" s="15">
        <f t="shared" si="159"/>
        <v>40360.958333333336</v>
      </c>
      <c r="U2005">
        <f t="shared" si="157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8320</v>
      </c>
      <c r="R2006" t="s">
        <v>8350</v>
      </c>
      <c r="S2006" s="15">
        <f t="shared" si="158"/>
        <v>41799.604895833334</v>
      </c>
      <c r="T2006" s="15">
        <f t="shared" si="159"/>
        <v>41829.604895833334</v>
      </c>
      <c r="U2006">
        <f t="shared" si="157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8320</v>
      </c>
      <c r="R2007" t="s">
        <v>8350</v>
      </c>
      <c r="S2007" s="15">
        <f t="shared" si="158"/>
        <v>41534.812708333331</v>
      </c>
      <c r="T2007" s="15">
        <f t="shared" si="159"/>
        <v>41562.165972222225</v>
      </c>
      <c r="U2007">
        <f t="shared" si="157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8320</v>
      </c>
      <c r="R2008" t="s">
        <v>8350</v>
      </c>
      <c r="S2008" s="15">
        <f t="shared" si="158"/>
        <v>41940.500520833331</v>
      </c>
      <c r="T2008" s="15">
        <f t="shared" si="159"/>
        <v>41975.542187500003</v>
      </c>
      <c r="U2008">
        <f t="shared" si="157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8320</v>
      </c>
      <c r="R2009" t="s">
        <v>8350</v>
      </c>
      <c r="S2009" s="15">
        <f t="shared" si="158"/>
        <v>40346.837800925925</v>
      </c>
      <c r="T2009" s="15">
        <f t="shared" si="159"/>
        <v>40413.166666666664</v>
      </c>
      <c r="U2009">
        <f t="shared" si="157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8320</v>
      </c>
      <c r="R2010" t="s">
        <v>8350</v>
      </c>
      <c r="S2010" s="15">
        <f t="shared" si="158"/>
        <v>40760.604421296295</v>
      </c>
      <c r="T2010" s="15">
        <f t="shared" si="159"/>
        <v>40804.604421296295</v>
      </c>
      <c r="U2010">
        <f t="shared" si="157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8320</v>
      </c>
      <c r="R2011" t="s">
        <v>8350</v>
      </c>
      <c r="S2011" s="15">
        <f t="shared" si="158"/>
        <v>42660.323414351849</v>
      </c>
      <c r="T2011" s="15">
        <f t="shared" si="159"/>
        <v>42696.365081018521</v>
      </c>
      <c r="U2011">
        <f t="shared" si="157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8320</v>
      </c>
      <c r="R2012" t="s">
        <v>8350</v>
      </c>
      <c r="S2012" s="15">
        <f t="shared" si="158"/>
        <v>42569.996423611112</v>
      </c>
      <c r="T2012" s="15">
        <f t="shared" si="159"/>
        <v>42599.996423611112</v>
      </c>
      <c r="U2012">
        <f t="shared" si="157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8320</v>
      </c>
      <c r="R2013" t="s">
        <v>8350</v>
      </c>
      <c r="S2013" s="15">
        <f t="shared" si="158"/>
        <v>42346.358483796299</v>
      </c>
      <c r="T2013" s="15">
        <f t="shared" si="159"/>
        <v>42379.958333333328</v>
      </c>
      <c r="U2013">
        <f t="shared" si="157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8320</v>
      </c>
      <c r="R2014" t="s">
        <v>8350</v>
      </c>
      <c r="S2014" s="15">
        <f t="shared" si="158"/>
        <v>42009.822233796294</v>
      </c>
      <c r="T2014" s="15">
        <f t="shared" si="159"/>
        <v>42039.822233796294</v>
      </c>
      <c r="U2014">
        <f t="shared" si="157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8320</v>
      </c>
      <c r="R2015" t="s">
        <v>8350</v>
      </c>
      <c r="S2015" s="15">
        <f t="shared" si="158"/>
        <v>42498.960810185185</v>
      </c>
      <c r="T2015" s="15">
        <f t="shared" si="159"/>
        <v>42558.960810185185</v>
      </c>
      <c r="U2015">
        <f t="shared" si="157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8320</v>
      </c>
      <c r="R2016" t="s">
        <v>8350</v>
      </c>
      <c r="S2016" s="15">
        <f t="shared" si="158"/>
        <v>41323.214571759258</v>
      </c>
      <c r="T2016" s="15">
        <f t="shared" si="159"/>
        <v>41357.172905092593</v>
      </c>
      <c r="U2016">
        <f t="shared" si="157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8320</v>
      </c>
      <c r="R2017" t="s">
        <v>8350</v>
      </c>
      <c r="S2017" s="15">
        <f t="shared" si="158"/>
        <v>40764.876886574071</v>
      </c>
      <c r="T2017" s="15">
        <f t="shared" si="159"/>
        <v>40794.876886574071</v>
      </c>
      <c r="U2017">
        <f t="shared" si="157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8320</v>
      </c>
      <c r="R2018" t="s">
        <v>8350</v>
      </c>
      <c r="S2018" s="15">
        <f t="shared" si="158"/>
        <v>41311.88077546296</v>
      </c>
      <c r="T2018" s="15">
        <f t="shared" si="159"/>
        <v>41341.88077546296</v>
      </c>
      <c r="U2018">
        <f t="shared" si="157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8320</v>
      </c>
      <c r="R2019" t="s">
        <v>8350</v>
      </c>
      <c r="S2019" s="15">
        <f t="shared" si="158"/>
        <v>40960.057349537034</v>
      </c>
      <c r="T2019" s="15">
        <f t="shared" si="159"/>
        <v>40991.166666666664</v>
      </c>
      <c r="U2019">
        <f t="shared" si="157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8320</v>
      </c>
      <c r="R2020" t="s">
        <v>8350</v>
      </c>
      <c r="S2020" s="15">
        <f t="shared" si="158"/>
        <v>42198.365844907406</v>
      </c>
      <c r="T2020" s="15">
        <f t="shared" si="159"/>
        <v>42228.365844907406</v>
      </c>
      <c r="U2020">
        <f t="shared" si="157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8320</v>
      </c>
      <c r="R2021" t="s">
        <v>8350</v>
      </c>
      <c r="S2021" s="15">
        <f t="shared" si="158"/>
        <v>42604.70857638889</v>
      </c>
      <c r="T2021" s="15">
        <f t="shared" si="159"/>
        <v>42634.70857638889</v>
      </c>
      <c r="U2021">
        <f t="shared" si="157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8320</v>
      </c>
      <c r="R2022" t="s">
        <v>8350</v>
      </c>
      <c r="S2022" s="15">
        <f t="shared" si="158"/>
        <v>41736.097499999996</v>
      </c>
      <c r="T2022" s="15">
        <f t="shared" si="159"/>
        <v>41772.961111111108</v>
      </c>
      <c r="U2022">
        <f t="shared" si="157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8320</v>
      </c>
      <c r="R2023" t="s">
        <v>8350</v>
      </c>
      <c r="S2023" s="15">
        <f t="shared" si="158"/>
        <v>41860.070567129631</v>
      </c>
      <c r="T2023" s="15">
        <f t="shared" si="159"/>
        <v>41905.070567129631</v>
      </c>
      <c r="U2023">
        <f t="shared" si="157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8320</v>
      </c>
      <c r="R2024" t="s">
        <v>8350</v>
      </c>
      <c r="S2024" s="15">
        <f t="shared" si="158"/>
        <v>42501.569120370375</v>
      </c>
      <c r="T2024" s="15">
        <f t="shared" si="159"/>
        <v>42531.569120370375</v>
      </c>
      <c r="U2024">
        <f t="shared" si="157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8320</v>
      </c>
      <c r="R2025" t="s">
        <v>8350</v>
      </c>
      <c r="S2025" s="15">
        <f t="shared" si="158"/>
        <v>42135.420752314814</v>
      </c>
      <c r="T2025" s="15">
        <f t="shared" si="159"/>
        <v>42165.420752314814</v>
      </c>
      <c r="U2025">
        <f t="shared" si="157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8320</v>
      </c>
      <c r="R2026" t="s">
        <v>8350</v>
      </c>
      <c r="S2026" s="15">
        <f t="shared" si="158"/>
        <v>41098.966944444444</v>
      </c>
      <c r="T2026" s="15">
        <f t="shared" si="159"/>
        <v>41133.125</v>
      </c>
      <c r="U2026">
        <f t="shared" si="157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8320</v>
      </c>
      <c r="R2027" t="s">
        <v>8350</v>
      </c>
      <c r="S2027" s="15">
        <f t="shared" si="158"/>
        <v>42135.184560185182</v>
      </c>
      <c r="T2027" s="15">
        <f t="shared" si="159"/>
        <v>42165.184560185182</v>
      </c>
      <c r="U2027">
        <f t="shared" si="157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8320</v>
      </c>
      <c r="R2028" t="s">
        <v>8350</v>
      </c>
      <c r="S2028" s="15">
        <f t="shared" si="158"/>
        <v>41703.735937500001</v>
      </c>
      <c r="T2028" s="15">
        <f t="shared" si="159"/>
        <v>41749.165972222225</v>
      </c>
      <c r="U2028">
        <f t="shared" si="157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8320</v>
      </c>
      <c r="R2029" t="s">
        <v>8350</v>
      </c>
      <c r="S2029" s="15">
        <f t="shared" si="158"/>
        <v>42047.813877314817</v>
      </c>
      <c r="T2029" s="15">
        <f t="shared" si="159"/>
        <v>42092.772210648152</v>
      </c>
      <c r="U2029">
        <f t="shared" si="157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8320</v>
      </c>
      <c r="R2030" t="s">
        <v>8350</v>
      </c>
      <c r="S2030" s="15">
        <f t="shared" si="158"/>
        <v>40214.919050925928</v>
      </c>
      <c r="T2030" s="15">
        <f t="shared" si="159"/>
        <v>40251.913194444445</v>
      </c>
      <c r="U2030">
        <f t="shared" si="157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8320</v>
      </c>
      <c r="R2031" t="s">
        <v>8350</v>
      </c>
      <c r="S2031" s="15">
        <f t="shared" si="158"/>
        <v>41847.021770833337</v>
      </c>
      <c r="T2031" s="15">
        <f t="shared" si="159"/>
        <v>41877.021770833337</v>
      </c>
      <c r="U2031">
        <f t="shared" si="157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8320</v>
      </c>
      <c r="R2032" t="s">
        <v>8350</v>
      </c>
      <c r="S2032" s="15">
        <f t="shared" si="158"/>
        <v>41211.996481481481</v>
      </c>
      <c r="T2032" s="15">
        <f t="shared" si="159"/>
        <v>41241.996481481481</v>
      </c>
      <c r="U2032">
        <f t="shared" si="157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8320</v>
      </c>
      <c r="R2033" t="s">
        <v>8350</v>
      </c>
      <c r="S2033" s="15">
        <f t="shared" si="158"/>
        <v>41974.329317129625</v>
      </c>
      <c r="T2033" s="15">
        <f t="shared" si="159"/>
        <v>42012.041666666672</v>
      </c>
      <c r="U2033">
        <f t="shared" si="157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8320</v>
      </c>
      <c r="R2034" t="s">
        <v>8350</v>
      </c>
      <c r="S2034" s="15">
        <f t="shared" si="158"/>
        <v>42688.565671296295</v>
      </c>
      <c r="T2034" s="15">
        <f t="shared" si="159"/>
        <v>42718.208333333328</v>
      </c>
      <c r="U2034">
        <f t="shared" si="157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8320</v>
      </c>
      <c r="R2035" t="s">
        <v>8350</v>
      </c>
      <c r="S2035" s="15">
        <f t="shared" si="158"/>
        <v>41724.082384259258</v>
      </c>
      <c r="T2035" s="15">
        <f t="shared" si="159"/>
        <v>41754.082384259258</v>
      </c>
      <c r="U2035">
        <f t="shared" si="157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8320</v>
      </c>
      <c r="R2036" t="s">
        <v>8350</v>
      </c>
      <c r="S2036" s="15">
        <f t="shared" si="158"/>
        <v>42075.130011574074</v>
      </c>
      <c r="T2036" s="15">
        <f t="shared" si="159"/>
        <v>42130.290277777778</v>
      </c>
      <c r="U2036">
        <f t="shared" si="157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8320</v>
      </c>
      <c r="R2037" t="s">
        <v>8350</v>
      </c>
      <c r="S2037" s="15">
        <f t="shared" si="158"/>
        <v>42310.625081018516</v>
      </c>
      <c r="T2037" s="15">
        <f t="shared" si="159"/>
        <v>42356.041666666672</v>
      </c>
      <c r="U2037">
        <f t="shared" si="157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8320</v>
      </c>
      <c r="R2038" t="s">
        <v>8350</v>
      </c>
      <c r="S2038" s="15">
        <f t="shared" si="158"/>
        <v>41737.864803240744</v>
      </c>
      <c r="T2038" s="15">
        <f t="shared" si="159"/>
        <v>41767.864803240744</v>
      </c>
      <c r="U2038">
        <f t="shared" si="157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8320</v>
      </c>
      <c r="R2039" t="s">
        <v>8350</v>
      </c>
      <c r="S2039" s="15">
        <f t="shared" si="158"/>
        <v>41577.210104166668</v>
      </c>
      <c r="T2039" s="15">
        <f t="shared" si="159"/>
        <v>41637.251770833333</v>
      </c>
      <c r="U2039">
        <f t="shared" si="157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8320</v>
      </c>
      <c r="R2040" t="s">
        <v>8350</v>
      </c>
      <c r="S2040" s="15">
        <f t="shared" si="158"/>
        <v>41423.27107638889</v>
      </c>
      <c r="T2040" s="15">
        <f t="shared" si="159"/>
        <v>41455.75</v>
      </c>
      <c r="U2040">
        <f t="shared" si="157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8320</v>
      </c>
      <c r="R2041" t="s">
        <v>8350</v>
      </c>
      <c r="S2041" s="15">
        <f t="shared" si="158"/>
        <v>42674.438946759255</v>
      </c>
      <c r="T2041" s="15">
        <f t="shared" si="159"/>
        <v>42704.207638888889</v>
      </c>
      <c r="U2041">
        <f t="shared" si="157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8320</v>
      </c>
      <c r="R2042" t="s">
        <v>8350</v>
      </c>
      <c r="S2042" s="15">
        <f t="shared" si="158"/>
        <v>41577.927118055559</v>
      </c>
      <c r="T2042" s="15">
        <f t="shared" si="159"/>
        <v>41592.968784722223</v>
      </c>
      <c r="U2042">
        <f t="shared" si="157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8320</v>
      </c>
      <c r="R2043" t="s">
        <v>8350</v>
      </c>
      <c r="S2043" s="15">
        <f t="shared" si="158"/>
        <v>42653.525775462964</v>
      </c>
      <c r="T2043" s="15">
        <f t="shared" si="159"/>
        <v>42683.567442129628</v>
      </c>
      <c r="U2043">
        <f t="shared" si="157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8320</v>
      </c>
      <c r="R2044" t="s">
        <v>8350</v>
      </c>
      <c r="S2044" s="15">
        <f t="shared" si="158"/>
        <v>42330.708032407405</v>
      </c>
      <c r="T2044" s="15">
        <f t="shared" si="159"/>
        <v>42390.708032407405</v>
      </c>
      <c r="U2044">
        <f t="shared" si="157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8320</v>
      </c>
      <c r="R2045" t="s">
        <v>8350</v>
      </c>
      <c r="S2045" s="15">
        <f t="shared" si="158"/>
        <v>42660.176817129628</v>
      </c>
      <c r="T2045" s="15">
        <f t="shared" si="159"/>
        <v>42714.207638888889</v>
      </c>
      <c r="U2045">
        <f t="shared" si="157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8320</v>
      </c>
      <c r="R2046" t="s">
        <v>8350</v>
      </c>
      <c r="S2046" s="15">
        <f t="shared" si="158"/>
        <v>42137.684189814812</v>
      </c>
      <c r="T2046" s="15">
        <f t="shared" si="159"/>
        <v>42167.684189814812</v>
      </c>
      <c r="U2046">
        <f t="shared" si="157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8320</v>
      </c>
      <c r="R2047" t="s">
        <v>8350</v>
      </c>
      <c r="S2047" s="15">
        <f t="shared" si="158"/>
        <v>41068.088506944441</v>
      </c>
      <c r="T2047" s="15">
        <f t="shared" si="159"/>
        <v>41098.088506944441</v>
      </c>
      <c r="U2047">
        <f t="shared" si="157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8320</v>
      </c>
      <c r="R2048" t="s">
        <v>8350</v>
      </c>
      <c r="S2048" s="15">
        <f t="shared" si="158"/>
        <v>41386.171805555554</v>
      </c>
      <c r="T2048" s="15">
        <f t="shared" si="159"/>
        <v>41416.171805555554</v>
      </c>
      <c r="U2048">
        <f t="shared" si="157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8320</v>
      </c>
      <c r="R2049" t="s">
        <v>8350</v>
      </c>
      <c r="S2049" s="15">
        <f t="shared" si="158"/>
        <v>42080.903587962966</v>
      </c>
      <c r="T2049" s="15">
        <f t="shared" si="159"/>
        <v>42110</v>
      </c>
      <c r="U2049">
        <f t="shared" si="157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0" t="s">
        <v>8320</v>
      </c>
      <c r="R2050" t="s">
        <v>8350</v>
      </c>
      <c r="S2050" s="15">
        <f t="shared" si="158"/>
        <v>41386.651516203703</v>
      </c>
      <c r="T2050" s="15">
        <f t="shared" si="159"/>
        <v>41416.651516203703</v>
      </c>
      <c r="U2050">
        <f t="shared" ref="U2050:U2113" si="162">YEAR(S2050)</f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8320</v>
      </c>
      <c r="R2051" t="s">
        <v>8350</v>
      </c>
      <c r="S2051" s="15">
        <f t="shared" ref="S2051:S2114" si="163">(((J2051/60)/60)/24)+DATE(1970,1,)</f>
        <v>41574.527349537035</v>
      </c>
      <c r="T2051" s="15">
        <f t="shared" ref="T2051:T2114" si="164">(((I2051/60)/60)/24)+DATE(1970,1,)</f>
        <v>41609.957638888889</v>
      </c>
      <c r="U2051">
        <f t="shared" si="162"/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8320</v>
      </c>
      <c r="R2052" t="s">
        <v>8350</v>
      </c>
      <c r="S2052" s="15">
        <f t="shared" si="163"/>
        <v>42114.071504629625</v>
      </c>
      <c r="T2052" s="15">
        <f t="shared" si="164"/>
        <v>42154.071504629625</v>
      </c>
      <c r="U2052">
        <f t="shared" si="162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8320</v>
      </c>
      <c r="R2053" t="s">
        <v>8350</v>
      </c>
      <c r="S2053" s="15">
        <f t="shared" si="163"/>
        <v>41603.022418981483</v>
      </c>
      <c r="T2053" s="15">
        <f t="shared" si="164"/>
        <v>41633.022418981483</v>
      </c>
      <c r="U2053">
        <f t="shared" si="162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8320</v>
      </c>
      <c r="R2054" t="s">
        <v>8350</v>
      </c>
      <c r="S2054" s="15">
        <f t="shared" si="163"/>
        <v>42374.08394675926</v>
      </c>
      <c r="T2054" s="15">
        <f t="shared" si="164"/>
        <v>42419.08394675926</v>
      </c>
      <c r="U2054">
        <f t="shared" si="162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8320</v>
      </c>
      <c r="R2055" t="s">
        <v>8350</v>
      </c>
      <c r="S2055" s="15">
        <f t="shared" si="163"/>
        <v>42302.617488425924</v>
      </c>
      <c r="T2055" s="15">
        <f t="shared" si="164"/>
        <v>42332.659155092595</v>
      </c>
      <c r="U2055">
        <f t="shared" si="162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8320</v>
      </c>
      <c r="R2056" t="s">
        <v>8350</v>
      </c>
      <c r="S2056" s="15">
        <f t="shared" si="163"/>
        <v>41730.520949074074</v>
      </c>
      <c r="T2056" s="15">
        <f t="shared" si="164"/>
        <v>41760.520949074074</v>
      </c>
      <c r="U2056">
        <f t="shared" si="162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8320</v>
      </c>
      <c r="R2057" t="s">
        <v>8350</v>
      </c>
      <c r="S2057" s="15">
        <f t="shared" si="163"/>
        <v>41945.674108796295</v>
      </c>
      <c r="T2057" s="15">
        <f t="shared" si="164"/>
        <v>41975.166666666672</v>
      </c>
      <c r="U2057">
        <f t="shared" si="162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8320</v>
      </c>
      <c r="R2058" t="s">
        <v>8350</v>
      </c>
      <c r="S2058" s="15">
        <f t="shared" si="163"/>
        <v>41350.76090277778</v>
      </c>
      <c r="T2058" s="15">
        <f t="shared" si="164"/>
        <v>41380.76090277778</v>
      </c>
      <c r="U2058">
        <f t="shared" si="162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8320</v>
      </c>
      <c r="R2059" t="s">
        <v>8350</v>
      </c>
      <c r="S2059" s="15">
        <f t="shared" si="163"/>
        <v>42395.494583333333</v>
      </c>
      <c r="T2059" s="15">
        <f t="shared" si="164"/>
        <v>42425.494583333333</v>
      </c>
      <c r="U2059">
        <f t="shared" si="162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8320</v>
      </c>
      <c r="R2060" t="s">
        <v>8350</v>
      </c>
      <c r="S2060" s="15">
        <f t="shared" si="163"/>
        <v>42025.370717592596</v>
      </c>
      <c r="T2060" s="15">
        <f t="shared" si="164"/>
        <v>42064.833333333328</v>
      </c>
      <c r="U2060">
        <f t="shared" si="162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8320</v>
      </c>
      <c r="R2061" t="s">
        <v>8350</v>
      </c>
      <c r="S2061" s="15">
        <f t="shared" si="163"/>
        <v>42360.602476851855</v>
      </c>
      <c r="T2061" s="15">
        <f t="shared" si="164"/>
        <v>42399.915972222225</v>
      </c>
      <c r="U2061">
        <f t="shared" si="162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8320</v>
      </c>
      <c r="R2062" t="s">
        <v>8350</v>
      </c>
      <c r="S2062" s="15">
        <f t="shared" si="163"/>
        <v>41782.642939814818</v>
      </c>
      <c r="T2062" s="15">
        <f t="shared" si="164"/>
        <v>41842.642939814818</v>
      </c>
      <c r="U2062">
        <f t="shared" si="162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8320</v>
      </c>
      <c r="R2063" t="s">
        <v>8350</v>
      </c>
      <c r="S2063" s="15">
        <f t="shared" si="163"/>
        <v>42704.764513888891</v>
      </c>
      <c r="T2063" s="15">
        <f t="shared" si="164"/>
        <v>42734.764513888891</v>
      </c>
      <c r="U2063">
        <f t="shared" si="162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8320</v>
      </c>
      <c r="R2064" t="s">
        <v>8350</v>
      </c>
      <c r="S2064" s="15">
        <f t="shared" si="163"/>
        <v>42422.3830787037</v>
      </c>
      <c r="T2064" s="15">
        <f t="shared" si="164"/>
        <v>42452.341412037036</v>
      </c>
      <c r="U2064">
        <f t="shared" si="162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8320</v>
      </c>
      <c r="R2065" t="s">
        <v>8350</v>
      </c>
      <c r="S2065" s="15">
        <f t="shared" si="163"/>
        <v>42471.73265046296</v>
      </c>
      <c r="T2065" s="15">
        <f t="shared" si="164"/>
        <v>42504.73265046296</v>
      </c>
      <c r="U2065">
        <f t="shared" si="162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8320</v>
      </c>
      <c r="R2066" t="s">
        <v>8350</v>
      </c>
      <c r="S2066" s="15">
        <f t="shared" si="163"/>
        <v>41388.364849537036</v>
      </c>
      <c r="T2066" s="15">
        <f t="shared" si="164"/>
        <v>41424.5</v>
      </c>
      <c r="U2066">
        <f t="shared" si="162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8320</v>
      </c>
      <c r="R2067" t="s">
        <v>8350</v>
      </c>
      <c r="S2067" s="15">
        <f t="shared" si="163"/>
        <v>41602.333668981482</v>
      </c>
      <c r="T2067" s="15">
        <f t="shared" si="164"/>
        <v>41632.333668981482</v>
      </c>
      <c r="U2067">
        <f t="shared" si="162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8320</v>
      </c>
      <c r="R2068" t="s">
        <v>8350</v>
      </c>
      <c r="S2068" s="15">
        <f t="shared" si="163"/>
        <v>41843.771793981483</v>
      </c>
      <c r="T2068" s="15">
        <f t="shared" si="164"/>
        <v>41873.771793981483</v>
      </c>
      <c r="U2068">
        <f t="shared" si="162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8320</v>
      </c>
      <c r="R2069" t="s">
        <v>8350</v>
      </c>
      <c r="S2069" s="15">
        <f t="shared" si="163"/>
        <v>42114.853888888887</v>
      </c>
      <c r="T2069" s="15">
        <f t="shared" si="164"/>
        <v>42147.853888888887</v>
      </c>
      <c r="U2069">
        <f t="shared" si="162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8320</v>
      </c>
      <c r="R2070" t="s">
        <v>8350</v>
      </c>
      <c r="S2070" s="15">
        <f t="shared" si="163"/>
        <v>42632.841608796298</v>
      </c>
      <c r="T2070" s="15">
        <f t="shared" si="164"/>
        <v>42662.841608796298</v>
      </c>
      <c r="U2070">
        <f t="shared" si="162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8320</v>
      </c>
      <c r="R2071" t="s">
        <v>8350</v>
      </c>
      <c r="S2071" s="15">
        <f t="shared" si="163"/>
        <v>42339.972118055557</v>
      </c>
      <c r="T2071" s="15">
        <f t="shared" si="164"/>
        <v>42370.972118055557</v>
      </c>
      <c r="U2071">
        <f t="shared" si="162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8320</v>
      </c>
      <c r="R2072" t="s">
        <v>8350</v>
      </c>
      <c r="S2072" s="15">
        <f t="shared" si="163"/>
        <v>42518.6565162037</v>
      </c>
      <c r="T2072" s="15">
        <f t="shared" si="164"/>
        <v>42548.6565162037</v>
      </c>
      <c r="U2072">
        <f t="shared" si="162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8320</v>
      </c>
      <c r="R2073" t="s">
        <v>8350</v>
      </c>
      <c r="S2073" s="15">
        <f t="shared" si="163"/>
        <v>42599.278749999998</v>
      </c>
      <c r="T2073" s="15">
        <f t="shared" si="164"/>
        <v>42644.278749999998</v>
      </c>
      <c r="U2073">
        <f t="shared" si="162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8320</v>
      </c>
      <c r="R2074" t="s">
        <v>8350</v>
      </c>
      <c r="S2074" s="15">
        <f t="shared" si="163"/>
        <v>42466.581388888888</v>
      </c>
      <c r="T2074" s="15">
        <f t="shared" si="164"/>
        <v>42496.581388888888</v>
      </c>
      <c r="U2074">
        <f t="shared" si="162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8320</v>
      </c>
      <c r="R2075" t="s">
        <v>8350</v>
      </c>
      <c r="S2075" s="15">
        <f t="shared" si="163"/>
        <v>42086.668032407411</v>
      </c>
      <c r="T2075" s="15">
        <f t="shared" si="164"/>
        <v>42131.668032407411</v>
      </c>
      <c r="U2075">
        <f t="shared" si="162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8320</v>
      </c>
      <c r="R2076" t="s">
        <v>8350</v>
      </c>
      <c r="S2076" s="15">
        <f t="shared" si="163"/>
        <v>42465.826180555552</v>
      </c>
      <c r="T2076" s="15">
        <f t="shared" si="164"/>
        <v>42495.826180555552</v>
      </c>
      <c r="U2076">
        <f t="shared" si="162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8320</v>
      </c>
      <c r="R2077" t="s">
        <v>8350</v>
      </c>
      <c r="S2077" s="15">
        <f t="shared" si="163"/>
        <v>41449.681574074071</v>
      </c>
      <c r="T2077" s="15">
        <f t="shared" si="164"/>
        <v>41479.681574074071</v>
      </c>
      <c r="U2077">
        <f t="shared" si="162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8320</v>
      </c>
      <c r="R2078" t="s">
        <v>8350</v>
      </c>
      <c r="S2078" s="15">
        <f t="shared" si="163"/>
        <v>41802.880659722221</v>
      </c>
      <c r="T2078" s="15">
        <f t="shared" si="164"/>
        <v>41842.880659722221</v>
      </c>
      <c r="U2078">
        <f t="shared" si="162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8320</v>
      </c>
      <c r="R2079" t="s">
        <v>8350</v>
      </c>
      <c r="S2079" s="15">
        <f t="shared" si="163"/>
        <v>42102.042546296296</v>
      </c>
      <c r="T2079" s="15">
        <f t="shared" si="164"/>
        <v>42159.875</v>
      </c>
      <c r="U2079">
        <f t="shared" si="162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8320</v>
      </c>
      <c r="R2080" t="s">
        <v>8350</v>
      </c>
      <c r="S2080" s="15">
        <f t="shared" si="163"/>
        <v>42691.771493055552</v>
      </c>
      <c r="T2080" s="15">
        <f t="shared" si="164"/>
        <v>42721.771493055552</v>
      </c>
      <c r="U2080">
        <f t="shared" si="162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8320</v>
      </c>
      <c r="R2081" t="s">
        <v>8350</v>
      </c>
      <c r="S2081" s="15">
        <f t="shared" si="163"/>
        <v>42149.71056712963</v>
      </c>
      <c r="T2081" s="15">
        <f t="shared" si="164"/>
        <v>42179.791666666672</v>
      </c>
      <c r="U2081">
        <f t="shared" si="162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8320</v>
      </c>
      <c r="R2082" t="s">
        <v>8350</v>
      </c>
      <c r="S2082" s="15">
        <f t="shared" si="163"/>
        <v>42288.957175925927</v>
      </c>
      <c r="T2082" s="15">
        <f t="shared" si="164"/>
        <v>42318.998842592591</v>
      </c>
      <c r="U2082">
        <f t="shared" si="162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8326</v>
      </c>
      <c r="R2083" t="s">
        <v>8330</v>
      </c>
      <c r="S2083" s="15">
        <f t="shared" si="163"/>
        <v>41003.156886574077</v>
      </c>
      <c r="T2083" s="15">
        <f t="shared" si="164"/>
        <v>41044.207638888889</v>
      </c>
      <c r="U2083">
        <f t="shared" si="162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8326</v>
      </c>
      <c r="R2084" t="s">
        <v>8330</v>
      </c>
      <c r="S2084" s="15">
        <f t="shared" si="163"/>
        <v>40810.120324074072</v>
      </c>
      <c r="T2084" s="15">
        <f t="shared" si="164"/>
        <v>40870.161990740737</v>
      </c>
      <c r="U2084">
        <f t="shared" si="162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8326</v>
      </c>
      <c r="R2085" t="s">
        <v>8330</v>
      </c>
      <c r="S2085" s="15">
        <f t="shared" si="163"/>
        <v>41033.72216435185</v>
      </c>
      <c r="T2085" s="15">
        <f t="shared" si="164"/>
        <v>41063.72216435185</v>
      </c>
      <c r="U2085">
        <f t="shared" si="162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8326</v>
      </c>
      <c r="R2086" t="s">
        <v>8330</v>
      </c>
      <c r="S2086" s="15">
        <f t="shared" si="163"/>
        <v>41730.833124999997</v>
      </c>
      <c r="T2086" s="15">
        <f t="shared" si="164"/>
        <v>41762.290972222225</v>
      </c>
      <c r="U2086">
        <f t="shared" si="162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8326</v>
      </c>
      <c r="R2087" t="s">
        <v>8330</v>
      </c>
      <c r="S2087" s="15">
        <f t="shared" si="163"/>
        <v>41074.835497685184</v>
      </c>
      <c r="T2087" s="15">
        <f t="shared" si="164"/>
        <v>41104.835497685184</v>
      </c>
      <c r="U2087">
        <f t="shared" si="162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8326</v>
      </c>
      <c r="R2088" t="s">
        <v>8330</v>
      </c>
      <c r="S2088" s="15">
        <f t="shared" si="163"/>
        <v>40859.67050925926</v>
      </c>
      <c r="T2088" s="15">
        <f t="shared" si="164"/>
        <v>40890.207638888889</v>
      </c>
      <c r="U2088">
        <f t="shared" si="162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8326</v>
      </c>
      <c r="R2089" t="s">
        <v>8330</v>
      </c>
      <c r="S2089" s="15">
        <f t="shared" si="163"/>
        <v>40763.204375000001</v>
      </c>
      <c r="T2089" s="15">
        <f t="shared" si="164"/>
        <v>40793.204375000001</v>
      </c>
      <c r="U2089">
        <f t="shared" si="162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8326</v>
      </c>
      <c r="R2090" t="s">
        <v>8330</v>
      </c>
      <c r="S2090" s="15">
        <f t="shared" si="163"/>
        <v>40394.714722222219</v>
      </c>
      <c r="T2090" s="15">
        <f t="shared" si="164"/>
        <v>40431.165972222225</v>
      </c>
      <c r="U2090">
        <f t="shared" si="162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8326</v>
      </c>
      <c r="R2091" t="s">
        <v>8330</v>
      </c>
      <c r="S2091" s="15">
        <f t="shared" si="163"/>
        <v>41452.076319444444</v>
      </c>
      <c r="T2091" s="15">
        <f t="shared" si="164"/>
        <v>41487.076319444444</v>
      </c>
      <c r="U2091">
        <f t="shared" si="162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8326</v>
      </c>
      <c r="R2092" t="s">
        <v>8330</v>
      </c>
      <c r="S2092" s="15">
        <f t="shared" si="163"/>
        <v>41298.381423611114</v>
      </c>
      <c r="T2092" s="15">
        <f t="shared" si="164"/>
        <v>41328.381423611114</v>
      </c>
      <c r="U2092">
        <f t="shared" si="162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8326</v>
      </c>
      <c r="R2093" t="s">
        <v>8330</v>
      </c>
      <c r="S2093" s="15">
        <f t="shared" si="163"/>
        <v>40554.322662037033</v>
      </c>
      <c r="T2093" s="15">
        <f t="shared" si="164"/>
        <v>40602.833333333336</v>
      </c>
      <c r="U2093">
        <f t="shared" si="162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8326</v>
      </c>
      <c r="R2094" t="s">
        <v>8330</v>
      </c>
      <c r="S2094" s="15">
        <f t="shared" si="163"/>
        <v>40762.707546296297</v>
      </c>
      <c r="T2094" s="15">
        <f t="shared" si="164"/>
        <v>40822.707546296297</v>
      </c>
      <c r="U2094">
        <f t="shared" si="162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8326</v>
      </c>
      <c r="R2095" t="s">
        <v>8330</v>
      </c>
      <c r="S2095" s="15">
        <f t="shared" si="163"/>
        <v>41204.854537037041</v>
      </c>
      <c r="T2095" s="15">
        <f t="shared" si="164"/>
        <v>41264.896203703705</v>
      </c>
      <c r="U2095">
        <f t="shared" si="162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8326</v>
      </c>
      <c r="R2096" t="s">
        <v>8330</v>
      </c>
      <c r="S2096" s="15">
        <f t="shared" si="163"/>
        <v>40938.02002314815</v>
      </c>
      <c r="T2096" s="15">
        <f t="shared" si="164"/>
        <v>40972.125</v>
      </c>
      <c r="U2096">
        <f t="shared" si="162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8326</v>
      </c>
      <c r="R2097" t="s">
        <v>8330</v>
      </c>
      <c r="S2097" s="15">
        <f t="shared" si="163"/>
        <v>40757.733483796292</v>
      </c>
      <c r="T2097" s="15">
        <f t="shared" si="164"/>
        <v>40817.733483796292</v>
      </c>
      <c r="U2097">
        <f t="shared" si="162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8326</v>
      </c>
      <c r="R2098" t="s">
        <v>8330</v>
      </c>
      <c r="S2098" s="15">
        <f t="shared" si="163"/>
        <v>41191.758506944447</v>
      </c>
      <c r="T2098" s="15">
        <f t="shared" si="164"/>
        <v>41207.165972222225</v>
      </c>
      <c r="U2098">
        <f t="shared" si="162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8326</v>
      </c>
      <c r="R2099" t="s">
        <v>8330</v>
      </c>
      <c r="S2099" s="15">
        <f t="shared" si="163"/>
        <v>40817.58489583333</v>
      </c>
      <c r="T2099" s="15">
        <f t="shared" si="164"/>
        <v>40877.626562500001</v>
      </c>
      <c r="U2099">
        <f t="shared" si="162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8326</v>
      </c>
      <c r="R2100" t="s">
        <v>8330</v>
      </c>
      <c r="S2100" s="15">
        <f t="shared" si="163"/>
        <v>40945.11383101852</v>
      </c>
      <c r="T2100" s="15">
        <f t="shared" si="164"/>
        <v>40975.11383101852</v>
      </c>
      <c r="U2100">
        <f t="shared" si="162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8326</v>
      </c>
      <c r="R2101" t="s">
        <v>8330</v>
      </c>
      <c r="S2101" s="15">
        <f t="shared" si="163"/>
        <v>42172.746342592596</v>
      </c>
      <c r="T2101" s="15">
        <f t="shared" si="164"/>
        <v>42186.152777777781</v>
      </c>
      <c r="U2101">
        <f t="shared" si="162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8326</v>
      </c>
      <c r="R2102" t="s">
        <v>8330</v>
      </c>
      <c r="S2102" s="15">
        <f t="shared" si="163"/>
        <v>41073.834965277776</v>
      </c>
      <c r="T2102" s="15">
        <f t="shared" si="164"/>
        <v>41089.165972222225</v>
      </c>
      <c r="U2102">
        <f t="shared" si="162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8326</v>
      </c>
      <c r="R2103" t="s">
        <v>8330</v>
      </c>
      <c r="S2103" s="15">
        <f t="shared" si="163"/>
        <v>40891.149467592593</v>
      </c>
      <c r="T2103" s="15">
        <f t="shared" si="164"/>
        <v>40951.149467592593</v>
      </c>
      <c r="U2103">
        <f t="shared" si="162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8326</v>
      </c>
      <c r="R2104" t="s">
        <v>8330</v>
      </c>
      <c r="S2104" s="15">
        <f t="shared" si="163"/>
        <v>40637.868611111109</v>
      </c>
      <c r="T2104" s="15">
        <f t="shared" si="164"/>
        <v>40667.868611111109</v>
      </c>
      <c r="U2104">
        <f t="shared" si="162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8326</v>
      </c>
      <c r="R2105" t="s">
        <v>8330</v>
      </c>
      <c r="S2105" s="15">
        <f t="shared" si="163"/>
        <v>41191.754942129628</v>
      </c>
      <c r="T2105" s="15">
        <f t="shared" si="164"/>
        <v>41221.7966087963</v>
      </c>
      <c r="U2105">
        <f t="shared" si="162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8326</v>
      </c>
      <c r="R2106" t="s">
        <v>8330</v>
      </c>
      <c r="S2106" s="15">
        <f t="shared" si="163"/>
        <v>41393.074467592596</v>
      </c>
      <c r="T2106" s="15">
        <f t="shared" si="164"/>
        <v>41424</v>
      </c>
      <c r="U2106">
        <f t="shared" si="162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8326</v>
      </c>
      <c r="R2107" t="s">
        <v>8330</v>
      </c>
      <c r="S2107" s="15">
        <f t="shared" si="163"/>
        <v>41950.788807870369</v>
      </c>
      <c r="T2107" s="15">
        <f t="shared" si="164"/>
        <v>41963.166666666672</v>
      </c>
      <c r="U2107">
        <f t="shared" si="162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8326</v>
      </c>
      <c r="R2108" t="s">
        <v>8330</v>
      </c>
      <c r="S2108" s="15">
        <f t="shared" si="163"/>
        <v>41269.21497685185</v>
      </c>
      <c r="T2108" s="15">
        <f t="shared" si="164"/>
        <v>41299.21497685185</v>
      </c>
      <c r="U2108">
        <f t="shared" si="162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8326</v>
      </c>
      <c r="R2109" t="s">
        <v>8330</v>
      </c>
      <c r="S2109" s="15">
        <f t="shared" si="163"/>
        <v>41933.71056712963</v>
      </c>
      <c r="T2109" s="15">
        <f t="shared" si="164"/>
        <v>41954.752233796295</v>
      </c>
      <c r="U2109">
        <f t="shared" si="162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8326</v>
      </c>
      <c r="R2110" t="s">
        <v>8330</v>
      </c>
      <c r="S2110" s="15">
        <f t="shared" si="163"/>
        <v>41134.175694444442</v>
      </c>
      <c r="T2110" s="15">
        <f t="shared" si="164"/>
        <v>41161.163194444445</v>
      </c>
      <c r="U2110">
        <f t="shared" si="162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8326</v>
      </c>
      <c r="R2111" t="s">
        <v>8330</v>
      </c>
      <c r="S2111" s="15">
        <f t="shared" si="163"/>
        <v>42159.708530092597</v>
      </c>
      <c r="T2111" s="15">
        <f t="shared" si="164"/>
        <v>42189.708530092597</v>
      </c>
      <c r="U2111">
        <f t="shared" si="162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8326</v>
      </c>
      <c r="R2112" t="s">
        <v>8330</v>
      </c>
      <c r="S2112" s="15">
        <f t="shared" si="163"/>
        <v>41758.670937499999</v>
      </c>
      <c r="T2112" s="15">
        <f t="shared" si="164"/>
        <v>41786.207638888889</v>
      </c>
      <c r="U2112">
        <f t="shared" si="162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8326</v>
      </c>
      <c r="R2113" t="s">
        <v>8330</v>
      </c>
      <c r="S2113" s="15">
        <f t="shared" si="163"/>
        <v>40702.197048611109</v>
      </c>
      <c r="T2113" s="15">
        <f t="shared" si="164"/>
        <v>40769.041666666664</v>
      </c>
      <c r="U2113">
        <f t="shared" si="162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0" t="s">
        <v>8326</v>
      </c>
      <c r="R2114" t="s">
        <v>8330</v>
      </c>
      <c r="S2114" s="15">
        <f t="shared" si="163"/>
        <v>41364.928159722222</v>
      </c>
      <c r="T2114" s="15">
        <f t="shared" si="164"/>
        <v>41378.928159722222</v>
      </c>
      <c r="U2114">
        <f t="shared" ref="U2114:U2177" si="167">YEAR(S2114)</f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8326</v>
      </c>
      <c r="R2115" t="s">
        <v>8330</v>
      </c>
      <c r="S2115" s="15">
        <f t="shared" ref="S2115:S2178" si="168">(((J2115/60)/60)/24)+DATE(1970,1,)</f>
        <v>41869.86546296296</v>
      </c>
      <c r="T2115" s="15">
        <f t="shared" ref="T2115:T2178" si="169">(((I2115/60)/60)/24)+DATE(1970,1,)</f>
        <v>41904.86546296296</v>
      </c>
      <c r="U2115">
        <f t="shared" si="167"/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8326</v>
      </c>
      <c r="R2116" t="s">
        <v>8330</v>
      </c>
      <c r="S2116" s="15">
        <f t="shared" si="168"/>
        <v>40457.815625000003</v>
      </c>
      <c r="T2116" s="15">
        <f t="shared" si="169"/>
        <v>40520.207638888889</v>
      </c>
      <c r="U2116">
        <f t="shared" si="167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8326</v>
      </c>
      <c r="R2117" t="s">
        <v>8330</v>
      </c>
      <c r="S2117" s="15">
        <f t="shared" si="168"/>
        <v>40563.081030092595</v>
      </c>
      <c r="T2117" s="15">
        <f t="shared" si="169"/>
        <v>40593.081030092595</v>
      </c>
      <c r="U2117">
        <f t="shared" si="167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8326</v>
      </c>
      <c r="R2118" t="s">
        <v>8330</v>
      </c>
      <c r="S2118" s="15">
        <f t="shared" si="168"/>
        <v>41135.777812500004</v>
      </c>
      <c r="T2118" s="15">
        <f t="shared" si="169"/>
        <v>41183.777812500004</v>
      </c>
      <c r="U2118">
        <f t="shared" si="167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8326</v>
      </c>
      <c r="R2119" t="s">
        <v>8330</v>
      </c>
      <c r="S2119" s="15">
        <f t="shared" si="168"/>
        <v>42289.059594907405</v>
      </c>
      <c r="T2119" s="15">
        <f t="shared" si="169"/>
        <v>42303.207638888889</v>
      </c>
      <c r="U2119">
        <f t="shared" si="167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8326</v>
      </c>
      <c r="R2120" t="s">
        <v>8330</v>
      </c>
      <c r="S2120" s="15">
        <f t="shared" si="168"/>
        <v>40717.839537037034</v>
      </c>
      <c r="T2120" s="15">
        <f t="shared" si="169"/>
        <v>40747.839537037034</v>
      </c>
      <c r="U2120">
        <f t="shared" si="167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8326</v>
      </c>
      <c r="R2121" t="s">
        <v>8330</v>
      </c>
      <c r="S2121" s="15">
        <f t="shared" si="168"/>
        <v>41106.130150462966</v>
      </c>
      <c r="T2121" s="15">
        <f t="shared" si="169"/>
        <v>41136.130150462966</v>
      </c>
      <c r="U2121">
        <f t="shared" si="167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8326</v>
      </c>
      <c r="R2122" t="s">
        <v>8330</v>
      </c>
      <c r="S2122" s="15">
        <f t="shared" si="168"/>
        <v>41590.964537037034</v>
      </c>
      <c r="T2122" s="15">
        <f t="shared" si="169"/>
        <v>41639.964537037034</v>
      </c>
      <c r="U2122">
        <f t="shared" si="167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8334</v>
      </c>
      <c r="R2123" t="s">
        <v>8335</v>
      </c>
      <c r="S2123" s="15">
        <f t="shared" si="168"/>
        <v>42715.7424537037</v>
      </c>
      <c r="T2123" s="15">
        <f t="shared" si="169"/>
        <v>42745.7424537037</v>
      </c>
      <c r="U2123">
        <f t="shared" si="167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8334</v>
      </c>
      <c r="R2124" t="s">
        <v>8335</v>
      </c>
      <c r="S2124" s="15">
        <f t="shared" si="168"/>
        <v>42711.300567129627</v>
      </c>
      <c r="T2124" s="15">
        <f t="shared" si="169"/>
        <v>42741.300567129627</v>
      </c>
      <c r="U2124">
        <f t="shared" si="167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8334</v>
      </c>
      <c r="R2125" t="s">
        <v>8335</v>
      </c>
      <c r="S2125" s="15">
        <f t="shared" si="168"/>
        <v>40197.424849537041</v>
      </c>
      <c r="T2125" s="15">
        <f t="shared" si="169"/>
        <v>40251.290972222225</v>
      </c>
      <c r="U2125">
        <f t="shared" si="167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8334</v>
      </c>
      <c r="R2126" t="s">
        <v>8335</v>
      </c>
      <c r="S2126" s="15">
        <f t="shared" si="168"/>
        <v>40463.028182870366</v>
      </c>
      <c r="T2126" s="15">
        <f t="shared" si="169"/>
        <v>40511.208333333336</v>
      </c>
      <c r="U2126">
        <f t="shared" si="167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8334</v>
      </c>
      <c r="R2127" t="s">
        <v>8335</v>
      </c>
      <c r="S2127" s="15">
        <f t="shared" si="168"/>
        <v>42190.023530092592</v>
      </c>
      <c r="T2127" s="15">
        <f t="shared" si="169"/>
        <v>42220.023530092592</v>
      </c>
      <c r="U2127">
        <f t="shared" si="167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8334</v>
      </c>
      <c r="R2128" t="s">
        <v>8335</v>
      </c>
      <c r="S2128" s="15">
        <f t="shared" si="168"/>
        <v>41950.973229166666</v>
      </c>
      <c r="T2128" s="15">
        <f t="shared" si="169"/>
        <v>41980.973229166666</v>
      </c>
      <c r="U2128">
        <f t="shared" si="167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8334</v>
      </c>
      <c r="R2129" t="s">
        <v>8335</v>
      </c>
      <c r="S2129" s="15">
        <f t="shared" si="168"/>
        <v>42044.50535879629</v>
      </c>
      <c r="T2129" s="15">
        <f t="shared" si="169"/>
        <v>42074.463692129633</v>
      </c>
      <c r="U2129">
        <f t="shared" si="167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8334</v>
      </c>
      <c r="R2130" t="s">
        <v>8335</v>
      </c>
      <c r="S2130" s="15">
        <f t="shared" si="168"/>
        <v>41842.772789351853</v>
      </c>
      <c r="T2130" s="15">
        <f t="shared" si="169"/>
        <v>41902.772789351853</v>
      </c>
      <c r="U2130">
        <f t="shared" si="167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8334</v>
      </c>
      <c r="R2131" t="s">
        <v>8335</v>
      </c>
      <c r="S2131" s="15">
        <f t="shared" si="168"/>
        <v>42408.024305555555</v>
      </c>
      <c r="T2131" s="15">
        <f t="shared" si="169"/>
        <v>42438.024305555555</v>
      </c>
      <c r="U2131">
        <f t="shared" si="167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8334</v>
      </c>
      <c r="R2132" t="s">
        <v>8335</v>
      </c>
      <c r="S2132" s="15">
        <f t="shared" si="168"/>
        <v>41831.086377314816</v>
      </c>
      <c r="T2132" s="15">
        <f t="shared" si="169"/>
        <v>41866.086377314816</v>
      </c>
      <c r="U2132">
        <f t="shared" si="167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8334</v>
      </c>
      <c r="R2133" t="s">
        <v>8335</v>
      </c>
      <c r="S2133" s="15">
        <f t="shared" si="168"/>
        <v>42166.207071759258</v>
      </c>
      <c r="T2133" s="15">
        <f t="shared" si="169"/>
        <v>42196.207071759258</v>
      </c>
      <c r="U2133">
        <f t="shared" si="167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8334</v>
      </c>
      <c r="R2134" t="s">
        <v>8335</v>
      </c>
      <c r="S2134" s="15">
        <f t="shared" si="168"/>
        <v>41642.487175925926</v>
      </c>
      <c r="T2134" s="15">
        <f t="shared" si="169"/>
        <v>41672.487175925926</v>
      </c>
      <c r="U2134">
        <f t="shared" si="167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8334</v>
      </c>
      <c r="R2135" t="s">
        <v>8335</v>
      </c>
      <c r="S2135" s="15">
        <f t="shared" si="168"/>
        <v>40618.097210648149</v>
      </c>
      <c r="T2135" s="15">
        <f t="shared" si="169"/>
        <v>40656.290972222225</v>
      </c>
      <c r="U2135">
        <f t="shared" si="167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8334</v>
      </c>
      <c r="R2136" t="s">
        <v>8335</v>
      </c>
      <c r="S2136" s="15">
        <f t="shared" si="168"/>
        <v>41360.886469907404</v>
      </c>
      <c r="T2136" s="15">
        <f t="shared" si="169"/>
        <v>41390.886469907404</v>
      </c>
      <c r="U2136">
        <f t="shared" si="167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8334</v>
      </c>
      <c r="R2137" t="s">
        <v>8335</v>
      </c>
      <c r="S2137" s="15">
        <f t="shared" si="168"/>
        <v>41155.963344907403</v>
      </c>
      <c r="T2137" s="15">
        <f t="shared" si="169"/>
        <v>41185.963344907403</v>
      </c>
      <c r="U2137">
        <f t="shared" si="167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8334</v>
      </c>
      <c r="R2138" t="s">
        <v>8335</v>
      </c>
      <c r="S2138" s="15">
        <f t="shared" si="168"/>
        <v>41535.509097222224</v>
      </c>
      <c r="T2138" s="15">
        <f t="shared" si="169"/>
        <v>41565.509097222224</v>
      </c>
      <c r="U2138">
        <f t="shared" si="167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8334</v>
      </c>
      <c r="R2139" t="s">
        <v>8335</v>
      </c>
      <c r="S2139" s="15">
        <f t="shared" si="168"/>
        <v>41947.771168981482</v>
      </c>
      <c r="T2139" s="15">
        <f t="shared" si="169"/>
        <v>41977.771168981482</v>
      </c>
      <c r="U2139">
        <f t="shared" si="167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8334</v>
      </c>
      <c r="R2140" t="s">
        <v>8335</v>
      </c>
      <c r="S2140" s="15">
        <f t="shared" si="168"/>
        <v>41556.013182870374</v>
      </c>
      <c r="T2140" s="15">
        <f t="shared" si="169"/>
        <v>41586.054849537039</v>
      </c>
      <c r="U2140">
        <f t="shared" si="167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8334</v>
      </c>
      <c r="R2141" t="s">
        <v>8335</v>
      </c>
      <c r="S2141" s="15">
        <f t="shared" si="168"/>
        <v>42646.750092592592</v>
      </c>
      <c r="T2141" s="15">
        <f t="shared" si="169"/>
        <v>42676.750092592592</v>
      </c>
      <c r="U2141">
        <f t="shared" si="167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8334</v>
      </c>
      <c r="R2142" t="s">
        <v>8335</v>
      </c>
      <c r="S2142" s="15">
        <f t="shared" si="168"/>
        <v>41254.833611111113</v>
      </c>
      <c r="T2142" s="15">
        <f t="shared" si="169"/>
        <v>41284.833611111113</v>
      </c>
      <c r="U2142">
        <f t="shared" si="167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8334</v>
      </c>
      <c r="R2143" t="s">
        <v>8335</v>
      </c>
      <c r="S2143" s="15">
        <f t="shared" si="168"/>
        <v>41926.235636574071</v>
      </c>
      <c r="T2143" s="15">
        <f t="shared" si="169"/>
        <v>41956.277303240742</v>
      </c>
      <c r="U2143">
        <f t="shared" si="167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8334</v>
      </c>
      <c r="R2144" t="s">
        <v>8335</v>
      </c>
      <c r="S2144" s="15">
        <f t="shared" si="168"/>
        <v>42339.701504629629</v>
      </c>
      <c r="T2144" s="15">
        <f t="shared" si="169"/>
        <v>42367.701504629629</v>
      </c>
      <c r="U2144">
        <f t="shared" si="167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8334</v>
      </c>
      <c r="R2145" t="s">
        <v>8335</v>
      </c>
      <c r="S2145" s="15">
        <f t="shared" si="168"/>
        <v>40331.886712962965</v>
      </c>
      <c r="T2145" s="15">
        <f t="shared" si="169"/>
        <v>40379.791666666664</v>
      </c>
      <c r="U2145">
        <f t="shared" si="167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8334</v>
      </c>
      <c r="R2146" t="s">
        <v>8335</v>
      </c>
      <c r="S2146" s="15">
        <f t="shared" si="168"/>
        <v>41498.546759259261</v>
      </c>
      <c r="T2146" s="15">
        <f t="shared" si="169"/>
        <v>41530.546759259261</v>
      </c>
      <c r="U2146">
        <f t="shared" si="167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8334</v>
      </c>
      <c r="R2147" t="s">
        <v>8335</v>
      </c>
      <c r="S2147" s="15">
        <f t="shared" si="168"/>
        <v>41574.237430555557</v>
      </c>
      <c r="T2147" s="15">
        <f t="shared" si="169"/>
        <v>41604.279097222221</v>
      </c>
      <c r="U2147">
        <f t="shared" si="167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8334</v>
      </c>
      <c r="R2148" t="s">
        <v>8335</v>
      </c>
      <c r="S2148" s="15">
        <f t="shared" si="168"/>
        <v>42396.679513888885</v>
      </c>
      <c r="T2148" s="15">
        <f t="shared" si="169"/>
        <v>42410.679513888885</v>
      </c>
      <c r="U2148">
        <f t="shared" si="167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8334</v>
      </c>
      <c r="R2149" t="s">
        <v>8335</v>
      </c>
      <c r="S2149" s="15">
        <f t="shared" si="168"/>
        <v>41926.295694444445</v>
      </c>
      <c r="T2149" s="15">
        <f t="shared" si="169"/>
        <v>41958.337361111116</v>
      </c>
      <c r="U2149">
        <f t="shared" si="167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8334</v>
      </c>
      <c r="R2150" t="s">
        <v>8335</v>
      </c>
      <c r="S2150" s="15">
        <f t="shared" si="168"/>
        <v>42065.733587962968</v>
      </c>
      <c r="T2150" s="15">
        <f t="shared" si="169"/>
        <v>42095.691921296297</v>
      </c>
      <c r="U2150">
        <f t="shared" si="167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8334</v>
      </c>
      <c r="R2151" t="s">
        <v>8335</v>
      </c>
      <c r="S2151" s="15">
        <f t="shared" si="168"/>
        <v>40354.024953703702</v>
      </c>
      <c r="T2151" s="15">
        <f t="shared" si="169"/>
        <v>40389</v>
      </c>
      <c r="U2151">
        <f t="shared" si="167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8334</v>
      </c>
      <c r="R2152" t="s">
        <v>8335</v>
      </c>
      <c r="S2152" s="15">
        <f t="shared" si="168"/>
        <v>42533.284710648149</v>
      </c>
      <c r="T2152" s="15">
        <f t="shared" si="169"/>
        <v>42563.284710648149</v>
      </c>
      <c r="U2152">
        <f t="shared" si="167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8334</v>
      </c>
      <c r="R2153" t="s">
        <v>8335</v>
      </c>
      <c r="S2153" s="15">
        <f t="shared" si="168"/>
        <v>42519.847384259265</v>
      </c>
      <c r="T2153" s="15">
        <f t="shared" si="169"/>
        <v>42549.847384259265</v>
      </c>
      <c r="U2153">
        <f t="shared" si="167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8334</v>
      </c>
      <c r="R2154" t="s">
        <v>8335</v>
      </c>
      <c r="S2154" s="15">
        <f t="shared" si="168"/>
        <v>41682.832280092596</v>
      </c>
      <c r="T2154" s="15">
        <f t="shared" si="169"/>
        <v>41712.790613425925</v>
      </c>
      <c r="U2154">
        <f t="shared" si="167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8334</v>
      </c>
      <c r="R2155" t="s">
        <v>8335</v>
      </c>
      <c r="S2155" s="15">
        <f t="shared" si="168"/>
        <v>41973.911087962959</v>
      </c>
      <c r="T2155" s="15">
        <f t="shared" si="169"/>
        <v>42013.332638888889</v>
      </c>
      <c r="U2155">
        <f t="shared" si="167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8334</v>
      </c>
      <c r="R2156" t="s">
        <v>8335</v>
      </c>
      <c r="S2156" s="15">
        <f t="shared" si="168"/>
        <v>41646.632256944446</v>
      </c>
      <c r="T2156" s="15">
        <f t="shared" si="169"/>
        <v>41666.632256944446</v>
      </c>
      <c r="U2156">
        <f t="shared" si="167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8334</v>
      </c>
      <c r="R2157" t="s">
        <v>8335</v>
      </c>
      <c r="S2157" s="15">
        <f t="shared" si="168"/>
        <v>42429.747511574074</v>
      </c>
      <c r="T2157" s="15">
        <f t="shared" si="169"/>
        <v>42459.70584490741</v>
      </c>
      <c r="U2157">
        <f t="shared" si="167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8334</v>
      </c>
      <c r="R2158" t="s">
        <v>8335</v>
      </c>
      <c r="S2158" s="15">
        <f t="shared" si="168"/>
        <v>41487.85423611111</v>
      </c>
      <c r="T2158" s="15">
        <f t="shared" si="169"/>
        <v>41532.85423611111</v>
      </c>
      <c r="U2158">
        <f t="shared" si="167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8334</v>
      </c>
      <c r="R2159" t="s">
        <v>8335</v>
      </c>
      <c r="S2159" s="15">
        <f t="shared" si="168"/>
        <v>42693.98128472222</v>
      </c>
      <c r="T2159" s="15">
        <f t="shared" si="169"/>
        <v>42726.332638888889</v>
      </c>
      <c r="U2159">
        <f t="shared" si="167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8334</v>
      </c>
      <c r="R2160" t="s">
        <v>8335</v>
      </c>
      <c r="S2160" s="15">
        <f t="shared" si="168"/>
        <v>41263.853865740741</v>
      </c>
      <c r="T2160" s="15">
        <f t="shared" si="169"/>
        <v>41308.853865740741</v>
      </c>
      <c r="U2160">
        <f t="shared" si="167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8334</v>
      </c>
      <c r="R2161" t="s">
        <v>8335</v>
      </c>
      <c r="S2161" s="15">
        <f t="shared" si="168"/>
        <v>40709.731180555551</v>
      </c>
      <c r="T2161" s="15">
        <f t="shared" si="169"/>
        <v>40739.731180555551</v>
      </c>
      <c r="U2161">
        <f t="shared" si="167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8334</v>
      </c>
      <c r="R2162" t="s">
        <v>8335</v>
      </c>
      <c r="S2162" s="15">
        <f t="shared" si="168"/>
        <v>41017.711863425924</v>
      </c>
      <c r="T2162" s="15">
        <f t="shared" si="169"/>
        <v>41047.711863425924</v>
      </c>
      <c r="U2162">
        <f t="shared" si="167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8326</v>
      </c>
      <c r="R2163" t="s">
        <v>8327</v>
      </c>
      <c r="S2163" s="15">
        <f t="shared" si="168"/>
        <v>42239.852534722217</v>
      </c>
      <c r="T2163" s="15">
        <f t="shared" si="169"/>
        <v>42269.852534722217</v>
      </c>
      <c r="U2163">
        <f t="shared" si="167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8326</v>
      </c>
      <c r="R2164" t="s">
        <v>8327</v>
      </c>
      <c r="S2164" s="15">
        <f t="shared" si="168"/>
        <v>41812.766099537039</v>
      </c>
      <c r="T2164" s="15">
        <f t="shared" si="169"/>
        <v>41843.766099537039</v>
      </c>
      <c r="U2164">
        <f t="shared" si="167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8326</v>
      </c>
      <c r="R2165" t="s">
        <v>8327</v>
      </c>
      <c r="S2165" s="15">
        <f t="shared" si="168"/>
        <v>42110.899537037039</v>
      </c>
      <c r="T2165" s="15">
        <f t="shared" si="169"/>
        <v>42162.159722222219</v>
      </c>
      <c r="U2165">
        <f t="shared" si="167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8326</v>
      </c>
      <c r="R2166" t="s">
        <v>8327</v>
      </c>
      <c r="S2166" s="15">
        <f t="shared" si="168"/>
        <v>42514.71775462963</v>
      </c>
      <c r="T2166" s="15">
        <f t="shared" si="169"/>
        <v>42545.165972222225</v>
      </c>
      <c r="U2166">
        <f t="shared" si="167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8326</v>
      </c>
      <c r="R2167" t="s">
        <v>8327</v>
      </c>
      <c r="S2167" s="15">
        <f t="shared" si="168"/>
        <v>42437.667071759264</v>
      </c>
      <c r="T2167" s="15">
        <f t="shared" si="169"/>
        <v>42467.625405092593</v>
      </c>
      <c r="U2167">
        <f t="shared" si="167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8326</v>
      </c>
      <c r="R2168" t="s">
        <v>8327</v>
      </c>
      <c r="S2168" s="15">
        <f t="shared" si="168"/>
        <v>41932.838171296295</v>
      </c>
      <c r="T2168" s="15">
        <f t="shared" si="169"/>
        <v>41977.879837962959</v>
      </c>
      <c r="U2168">
        <f t="shared" si="167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8326</v>
      </c>
      <c r="R2169" t="s">
        <v>8327</v>
      </c>
      <c r="S2169" s="15">
        <f t="shared" si="168"/>
        <v>41152.066400462965</v>
      </c>
      <c r="T2169" s="15">
        <f t="shared" si="169"/>
        <v>41166.066400462965</v>
      </c>
      <c r="U2169">
        <f t="shared" si="167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8326</v>
      </c>
      <c r="R2170" t="s">
        <v>8327</v>
      </c>
      <c r="S2170" s="15">
        <f t="shared" si="168"/>
        <v>42744.600243055553</v>
      </c>
      <c r="T2170" s="15">
        <f t="shared" si="169"/>
        <v>42775.208333333328</v>
      </c>
      <c r="U2170">
        <f t="shared" si="167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8326</v>
      </c>
      <c r="R2171" t="s">
        <v>8327</v>
      </c>
      <c r="S2171" s="15">
        <f t="shared" si="168"/>
        <v>42792.700821759259</v>
      </c>
      <c r="T2171" s="15">
        <f t="shared" si="169"/>
        <v>42795.700821759259</v>
      </c>
      <c r="U2171">
        <f t="shared" si="167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8326</v>
      </c>
      <c r="R2172" t="s">
        <v>8327</v>
      </c>
      <c r="S2172" s="15">
        <f t="shared" si="168"/>
        <v>42197.750254629631</v>
      </c>
      <c r="T2172" s="15">
        <f t="shared" si="169"/>
        <v>42237.750254629631</v>
      </c>
      <c r="U2172">
        <f t="shared" si="167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8326</v>
      </c>
      <c r="R2173" t="s">
        <v>8327</v>
      </c>
      <c r="S2173" s="15">
        <f t="shared" si="168"/>
        <v>42140.95711805555</v>
      </c>
      <c r="T2173" s="15">
        <f t="shared" si="169"/>
        <v>42176.208333333328</v>
      </c>
      <c r="U2173">
        <f t="shared" si="167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8326</v>
      </c>
      <c r="R2174" t="s">
        <v>8327</v>
      </c>
      <c r="S2174" s="15">
        <f t="shared" si="168"/>
        <v>42081.580092592587</v>
      </c>
      <c r="T2174" s="15">
        <f t="shared" si="169"/>
        <v>42111.580092592587</v>
      </c>
      <c r="U2174">
        <f t="shared" si="167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8326</v>
      </c>
      <c r="R2175" t="s">
        <v>8327</v>
      </c>
      <c r="S2175" s="15">
        <f t="shared" si="168"/>
        <v>41494.692627314813</v>
      </c>
      <c r="T2175" s="15">
        <f t="shared" si="169"/>
        <v>41526.165972222225</v>
      </c>
      <c r="U2175">
        <f t="shared" si="167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8326</v>
      </c>
      <c r="R2176" t="s">
        <v>8327</v>
      </c>
      <c r="S2176" s="15">
        <f t="shared" si="168"/>
        <v>42464.542905092589</v>
      </c>
      <c r="T2176" s="15">
        <f t="shared" si="169"/>
        <v>42494.542905092589</v>
      </c>
      <c r="U2176">
        <f t="shared" si="167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8326</v>
      </c>
      <c r="R2177" t="s">
        <v>8327</v>
      </c>
      <c r="S2177" s="15">
        <f t="shared" si="168"/>
        <v>42564.009097222224</v>
      </c>
      <c r="T2177" s="15">
        <f t="shared" si="169"/>
        <v>42571.009097222224</v>
      </c>
      <c r="U2177">
        <f t="shared" si="167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0" t="s">
        <v>8326</v>
      </c>
      <c r="R2178" t="s">
        <v>8327</v>
      </c>
      <c r="S2178" s="15">
        <f t="shared" si="168"/>
        <v>42095.633206018523</v>
      </c>
      <c r="T2178" s="15">
        <f t="shared" si="169"/>
        <v>42125.633206018523</v>
      </c>
      <c r="U2178">
        <f t="shared" ref="U2178:U2241" si="172">YEAR(S2178)</f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8326</v>
      </c>
      <c r="R2179" t="s">
        <v>8327</v>
      </c>
      <c r="S2179" s="15">
        <f t="shared" ref="S2179:S2242" si="173">(((J2179/60)/60)/24)+DATE(1970,1,)</f>
        <v>42501.250775462962</v>
      </c>
      <c r="T2179" s="15">
        <f t="shared" ref="T2179:T2242" si="174">(((I2179/60)/60)/24)+DATE(1970,1,)</f>
        <v>42526.250775462962</v>
      </c>
      <c r="U2179">
        <f t="shared" si="172"/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8326</v>
      </c>
      <c r="R2180" t="s">
        <v>8327</v>
      </c>
      <c r="S2180" s="15">
        <f t="shared" si="173"/>
        <v>42722.63653935185</v>
      </c>
      <c r="T2180" s="15">
        <f t="shared" si="174"/>
        <v>42752.63653935185</v>
      </c>
      <c r="U2180">
        <f t="shared" si="172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8326</v>
      </c>
      <c r="R2181" t="s">
        <v>8327</v>
      </c>
      <c r="S2181" s="15">
        <f t="shared" si="173"/>
        <v>42074.171203703707</v>
      </c>
      <c r="T2181" s="15">
        <f t="shared" si="174"/>
        <v>42104.171203703707</v>
      </c>
      <c r="U2181">
        <f t="shared" si="172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8326</v>
      </c>
      <c r="R2182" t="s">
        <v>8327</v>
      </c>
      <c r="S2182" s="15">
        <f t="shared" si="173"/>
        <v>42278.669768518521</v>
      </c>
      <c r="T2182" s="15">
        <f t="shared" si="174"/>
        <v>42320.711435185185</v>
      </c>
      <c r="U2182">
        <f t="shared" si="172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8334</v>
      </c>
      <c r="R2183" t="s">
        <v>8352</v>
      </c>
      <c r="S2183" s="15">
        <f t="shared" si="173"/>
        <v>42772.005243055552</v>
      </c>
      <c r="T2183" s="15">
        <f t="shared" si="174"/>
        <v>42786.005243055552</v>
      </c>
      <c r="U2183">
        <f t="shared" si="172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8334</v>
      </c>
      <c r="R2184" t="s">
        <v>8352</v>
      </c>
      <c r="S2184" s="15">
        <f t="shared" si="173"/>
        <v>41878.900752314818</v>
      </c>
      <c r="T2184" s="15">
        <f t="shared" si="174"/>
        <v>41913.900752314818</v>
      </c>
      <c r="U2184">
        <f t="shared" si="172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8334</v>
      </c>
      <c r="R2185" t="s">
        <v>8352</v>
      </c>
      <c r="S2185" s="15">
        <f t="shared" si="173"/>
        <v>42744.365474537044</v>
      </c>
      <c r="T2185" s="15">
        <f t="shared" si="174"/>
        <v>42774.208333333328</v>
      </c>
      <c r="U2185">
        <f t="shared" si="172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8334</v>
      </c>
      <c r="R2186" t="s">
        <v>8352</v>
      </c>
      <c r="S2186" s="15">
        <f t="shared" si="173"/>
        <v>42379.690289351856</v>
      </c>
      <c r="T2186" s="15">
        <f t="shared" si="174"/>
        <v>42393.666666666672</v>
      </c>
      <c r="U2186">
        <f t="shared" si="172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8334</v>
      </c>
      <c r="R2187" t="s">
        <v>8352</v>
      </c>
      <c r="S2187" s="15">
        <f t="shared" si="173"/>
        <v>41318.349988425929</v>
      </c>
      <c r="T2187" s="15">
        <f t="shared" si="174"/>
        <v>41358.349988425929</v>
      </c>
      <c r="U2187">
        <f t="shared" si="172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8334</v>
      </c>
      <c r="R2188" t="s">
        <v>8352</v>
      </c>
      <c r="S2188" s="15">
        <f t="shared" si="173"/>
        <v>42582.615081018521</v>
      </c>
      <c r="T2188" s="15">
        <f t="shared" si="174"/>
        <v>42619.083333333328</v>
      </c>
      <c r="U2188">
        <f t="shared" si="172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8334</v>
      </c>
      <c r="R2189" t="s">
        <v>8352</v>
      </c>
      <c r="S2189" s="15">
        <f t="shared" si="173"/>
        <v>42067.209097222221</v>
      </c>
      <c r="T2189" s="15">
        <f t="shared" si="174"/>
        <v>42096.165972222225</v>
      </c>
      <c r="U2189">
        <f t="shared" si="172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8334</v>
      </c>
      <c r="R2190" t="s">
        <v>8352</v>
      </c>
      <c r="S2190" s="15">
        <f t="shared" si="173"/>
        <v>42632.586122685185</v>
      </c>
      <c r="T2190" s="15">
        <f t="shared" si="174"/>
        <v>42667.708333333328</v>
      </c>
      <c r="U2190">
        <f t="shared" si="172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8334</v>
      </c>
      <c r="R2191" t="s">
        <v>8352</v>
      </c>
      <c r="S2191" s="15">
        <f t="shared" si="173"/>
        <v>42466.788194444445</v>
      </c>
      <c r="T2191" s="15">
        <f t="shared" si="174"/>
        <v>42480.916666666672</v>
      </c>
      <c r="U2191">
        <f t="shared" si="172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8334</v>
      </c>
      <c r="R2192" t="s">
        <v>8352</v>
      </c>
      <c r="S2192" s="15">
        <f t="shared" si="173"/>
        <v>42416.625046296293</v>
      </c>
      <c r="T2192" s="15">
        <f t="shared" si="174"/>
        <v>42451.290972222225</v>
      </c>
      <c r="U2192">
        <f t="shared" si="172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8334</v>
      </c>
      <c r="R2193" t="s">
        <v>8352</v>
      </c>
      <c r="S2193" s="15">
        <f t="shared" si="173"/>
        <v>42767.833645833336</v>
      </c>
      <c r="T2193" s="15">
        <f t="shared" si="174"/>
        <v>42779.833645833336</v>
      </c>
      <c r="U2193">
        <f t="shared" si="172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8334</v>
      </c>
      <c r="R2194" t="s">
        <v>8352</v>
      </c>
      <c r="S2194" s="15">
        <f t="shared" si="173"/>
        <v>42690.8512037037</v>
      </c>
      <c r="T2194" s="15">
        <f t="shared" si="174"/>
        <v>42718.958333333328</v>
      </c>
      <c r="U2194">
        <f t="shared" si="172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8334</v>
      </c>
      <c r="R2195" t="s">
        <v>8352</v>
      </c>
      <c r="S2195" s="15">
        <f t="shared" si="173"/>
        <v>42663.405925925923</v>
      </c>
      <c r="T2195" s="15">
        <f t="shared" si="174"/>
        <v>42694.207638888889</v>
      </c>
      <c r="U2195">
        <f t="shared" si="172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8334</v>
      </c>
      <c r="R2196" t="s">
        <v>8352</v>
      </c>
      <c r="S2196" s="15">
        <f t="shared" si="173"/>
        <v>42424.757986111115</v>
      </c>
      <c r="T2196" s="15">
        <f t="shared" si="174"/>
        <v>42454.716319444444</v>
      </c>
      <c r="U2196">
        <f t="shared" si="172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8334</v>
      </c>
      <c r="R2197" t="s">
        <v>8352</v>
      </c>
      <c r="S2197" s="15">
        <f t="shared" si="173"/>
        <v>42196.771990740745</v>
      </c>
      <c r="T2197" s="15">
        <f t="shared" si="174"/>
        <v>42226.771990740745</v>
      </c>
      <c r="U2197">
        <f t="shared" si="172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8334</v>
      </c>
      <c r="R2198" t="s">
        <v>8352</v>
      </c>
      <c r="S2198" s="15">
        <f t="shared" si="173"/>
        <v>42674.487291666665</v>
      </c>
      <c r="T2198" s="15">
        <f t="shared" si="174"/>
        <v>42705.291666666672</v>
      </c>
      <c r="U2198">
        <f t="shared" si="172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8334</v>
      </c>
      <c r="R2199" t="s">
        <v>8352</v>
      </c>
      <c r="S2199" s="15">
        <f t="shared" si="173"/>
        <v>42032.584016203706</v>
      </c>
      <c r="T2199" s="15">
        <f t="shared" si="174"/>
        <v>42062.584016203706</v>
      </c>
      <c r="U2199">
        <f t="shared" si="172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8334</v>
      </c>
      <c r="R2200" t="s">
        <v>8352</v>
      </c>
      <c r="S2200" s="15">
        <f t="shared" si="173"/>
        <v>42291.513888888891</v>
      </c>
      <c r="T2200" s="15">
        <f t="shared" si="174"/>
        <v>42321.555555555555</v>
      </c>
      <c r="U2200">
        <f t="shared" si="172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8334</v>
      </c>
      <c r="R2201" t="s">
        <v>8352</v>
      </c>
      <c r="S2201" s="15">
        <f t="shared" si="173"/>
        <v>42261.416643518518</v>
      </c>
      <c r="T2201" s="15">
        <f t="shared" si="174"/>
        <v>42291.416643518518</v>
      </c>
      <c r="U2201">
        <f t="shared" si="172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8334</v>
      </c>
      <c r="R2202" t="s">
        <v>8352</v>
      </c>
      <c r="S2202" s="15">
        <f t="shared" si="173"/>
        <v>42162.625787037032</v>
      </c>
      <c r="T2202" s="15">
        <f t="shared" si="174"/>
        <v>42190.125</v>
      </c>
      <c r="U2202">
        <f t="shared" si="172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8326</v>
      </c>
      <c r="R2203" t="s">
        <v>8331</v>
      </c>
      <c r="S2203" s="15">
        <f t="shared" si="173"/>
        <v>41275.846817129634</v>
      </c>
      <c r="T2203" s="15">
        <f t="shared" si="174"/>
        <v>41289.846817129634</v>
      </c>
      <c r="U2203">
        <f t="shared" si="172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8326</v>
      </c>
      <c r="R2204" t="s">
        <v>8331</v>
      </c>
      <c r="S2204" s="15">
        <f t="shared" si="173"/>
        <v>41183.849166666667</v>
      </c>
      <c r="T2204" s="15">
        <f t="shared" si="174"/>
        <v>41213.849166666667</v>
      </c>
      <c r="U2204">
        <f t="shared" si="172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8326</v>
      </c>
      <c r="R2205" t="s">
        <v>8331</v>
      </c>
      <c r="S2205" s="15">
        <f t="shared" si="173"/>
        <v>42240.85974537037</v>
      </c>
      <c r="T2205" s="15">
        <f t="shared" si="174"/>
        <v>42270.85974537037</v>
      </c>
      <c r="U2205">
        <f t="shared" si="172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8326</v>
      </c>
      <c r="R2206" t="s">
        <v>8331</v>
      </c>
      <c r="S2206" s="15">
        <f t="shared" si="173"/>
        <v>41311.311562499999</v>
      </c>
      <c r="T2206" s="15">
        <f t="shared" si="174"/>
        <v>41341.311562499999</v>
      </c>
      <c r="U2206">
        <f t="shared" si="172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8326</v>
      </c>
      <c r="R2207" t="s">
        <v>8331</v>
      </c>
      <c r="S2207" s="15">
        <f t="shared" si="173"/>
        <v>41030.82163194444</v>
      </c>
      <c r="T2207" s="15">
        <f t="shared" si="174"/>
        <v>41060.82163194444</v>
      </c>
      <c r="U2207">
        <f t="shared" si="172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8326</v>
      </c>
      <c r="R2208" t="s">
        <v>8331</v>
      </c>
      <c r="S2208" s="15">
        <f t="shared" si="173"/>
        <v>40996.257222222222</v>
      </c>
      <c r="T2208" s="15">
        <f t="shared" si="174"/>
        <v>41014.257222222222</v>
      </c>
      <c r="U2208">
        <f t="shared" si="172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8326</v>
      </c>
      <c r="R2209" t="s">
        <v>8331</v>
      </c>
      <c r="S2209" s="15">
        <f t="shared" si="173"/>
        <v>41563.194131944445</v>
      </c>
      <c r="T2209" s="15">
        <f t="shared" si="174"/>
        <v>41593.235798611109</v>
      </c>
      <c r="U2209">
        <f t="shared" si="172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8326</v>
      </c>
      <c r="R2210" t="s">
        <v>8331</v>
      </c>
      <c r="S2210" s="15">
        <f t="shared" si="173"/>
        <v>40945.882245370369</v>
      </c>
      <c r="T2210" s="15">
        <f t="shared" si="174"/>
        <v>41005.166666666664</v>
      </c>
      <c r="U2210">
        <f t="shared" si="172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8326</v>
      </c>
      <c r="R2211" t="s">
        <v>8331</v>
      </c>
      <c r="S2211" s="15">
        <f t="shared" si="173"/>
        <v>41731.479675925926</v>
      </c>
      <c r="T2211" s="15">
        <f t="shared" si="174"/>
        <v>41742.958333333336</v>
      </c>
      <c r="U2211">
        <f t="shared" si="172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8326</v>
      </c>
      <c r="R2212" t="s">
        <v>8331</v>
      </c>
      <c r="S2212" s="15">
        <f t="shared" si="173"/>
        <v>40955.066087962965</v>
      </c>
      <c r="T2212" s="15">
        <f t="shared" si="174"/>
        <v>41012.73333333333</v>
      </c>
      <c r="U2212">
        <f t="shared" si="172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8326</v>
      </c>
      <c r="R2213" t="s">
        <v>8331</v>
      </c>
      <c r="S2213" s="15">
        <f t="shared" si="173"/>
        <v>41715.785011574073</v>
      </c>
      <c r="T2213" s="15">
        <f t="shared" si="174"/>
        <v>41738.290972222225</v>
      </c>
      <c r="U2213">
        <f t="shared" si="172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8326</v>
      </c>
      <c r="R2214" t="s">
        <v>8331</v>
      </c>
      <c r="S2214" s="15">
        <f t="shared" si="173"/>
        <v>41547.747418981482</v>
      </c>
      <c r="T2214" s="15">
        <f t="shared" si="174"/>
        <v>41581.041666666664</v>
      </c>
      <c r="U2214">
        <f t="shared" si="172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8326</v>
      </c>
      <c r="R2215" t="s">
        <v>8331</v>
      </c>
      <c r="S2215" s="15">
        <f t="shared" si="173"/>
        <v>42108.826145833329</v>
      </c>
      <c r="T2215" s="15">
        <f t="shared" si="174"/>
        <v>42138.826145833329</v>
      </c>
      <c r="U2215">
        <f t="shared" si="172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8326</v>
      </c>
      <c r="R2216" t="s">
        <v>8331</v>
      </c>
      <c r="S2216" s="15">
        <f t="shared" si="173"/>
        <v>41645.792222222226</v>
      </c>
      <c r="T2216" s="15">
        <f t="shared" si="174"/>
        <v>41675.792222222226</v>
      </c>
      <c r="U2216">
        <f t="shared" si="172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8326</v>
      </c>
      <c r="R2217" t="s">
        <v>8331</v>
      </c>
      <c r="S2217" s="15">
        <f t="shared" si="173"/>
        <v>40957.717268518521</v>
      </c>
      <c r="T2217" s="15">
        <f t="shared" si="174"/>
        <v>40980.290972222225</v>
      </c>
      <c r="U2217">
        <f t="shared" si="172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8326</v>
      </c>
      <c r="R2218" t="s">
        <v>8331</v>
      </c>
      <c r="S2218" s="15">
        <f t="shared" si="173"/>
        <v>42193.751678240747</v>
      </c>
      <c r="T2218" s="15">
        <f t="shared" si="174"/>
        <v>42207.751678240747</v>
      </c>
      <c r="U2218">
        <f t="shared" si="172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8326</v>
      </c>
      <c r="R2219" t="s">
        <v>8331</v>
      </c>
      <c r="S2219" s="15">
        <f t="shared" si="173"/>
        <v>42298.776770833334</v>
      </c>
      <c r="T2219" s="15">
        <f t="shared" si="174"/>
        <v>42309.333333333328</v>
      </c>
      <c r="U2219">
        <f t="shared" si="172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8326</v>
      </c>
      <c r="R2220" t="s">
        <v>8331</v>
      </c>
      <c r="S2220" s="15">
        <f t="shared" si="173"/>
        <v>41126.812303240738</v>
      </c>
      <c r="T2220" s="15">
        <f t="shared" si="174"/>
        <v>41149</v>
      </c>
      <c r="U2220">
        <f t="shared" si="172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8326</v>
      </c>
      <c r="R2221" t="s">
        <v>8331</v>
      </c>
      <c r="S2221" s="15">
        <f t="shared" si="173"/>
        <v>42204.718888888892</v>
      </c>
      <c r="T2221" s="15">
        <f t="shared" si="174"/>
        <v>42234.718888888892</v>
      </c>
      <c r="U2221">
        <f t="shared" si="172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8326</v>
      </c>
      <c r="R2222" t="s">
        <v>8331</v>
      </c>
      <c r="S2222" s="15">
        <f t="shared" si="173"/>
        <v>41451.060601851852</v>
      </c>
      <c r="T2222" s="15">
        <f t="shared" si="174"/>
        <v>41481.060601851852</v>
      </c>
      <c r="U2222">
        <f t="shared" si="172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8334</v>
      </c>
      <c r="R2223" t="s">
        <v>8352</v>
      </c>
      <c r="S2223" s="15">
        <f t="shared" si="173"/>
        <v>42451.666770833333</v>
      </c>
      <c r="T2223" s="15">
        <f t="shared" si="174"/>
        <v>42482</v>
      </c>
      <c r="U2223">
        <f t="shared" si="172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8334</v>
      </c>
      <c r="R2224" t="s">
        <v>8352</v>
      </c>
      <c r="S2224" s="15">
        <f t="shared" si="173"/>
        <v>40905.787581018521</v>
      </c>
      <c r="T2224" s="15">
        <f t="shared" si="174"/>
        <v>40935.787581018521</v>
      </c>
      <c r="U2224">
        <f t="shared" si="172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8334</v>
      </c>
      <c r="R2225" t="s">
        <v>8352</v>
      </c>
      <c r="S2225" s="15">
        <f t="shared" si="173"/>
        <v>42151.640833333338</v>
      </c>
      <c r="T2225" s="15">
        <f t="shared" si="174"/>
        <v>42181.640833333338</v>
      </c>
      <c r="U2225">
        <f t="shared" si="172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8334</v>
      </c>
      <c r="R2226" t="s">
        <v>8352</v>
      </c>
      <c r="S2226" s="15">
        <f t="shared" si="173"/>
        <v>42643.667534722219</v>
      </c>
      <c r="T2226" s="15">
        <f t="shared" si="174"/>
        <v>42671.791666666672</v>
      </c>
      <c r="U2226">
        <f t="shared" si="172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8334</v>
      </c>
      <c r="R2227" t="s">
        <v>8352</v>
      </c>
      <c r="S2227" s="15">
        <f t="shared" si="173"/>
        <v>41872.79184027778</v>
      </c>
      <c r="T2227" s="15">
        <f t="shared" si="174"/>
        <v>41902.79184027778</v>
      </c>
      <c r="U2227">
        <f t="shared" si="172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8334</v>
      </c>
      <c r="R2228" t="s">
        <v>8352</v>
      </c>
      <c r="S2228" s="15">
        <f t="shared" si="173"/>
        <v>42380.79886574074</v>
      </c>
      <c r="T2228" s="15">
        <f t="shared" si="174"/>
        <v>42411.207638888889</v>
      </c>
      <c r="U2228">
        <f t="shared" si="172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8334</v>
      </c>
      <c r="R2229" t="s">
        <v>8352</v>
      </c>
      <c r="S2229" s="15">
        <f t="shared" si="173"/>
        <v>41560.807349537034</v>
      </c>
      <c r="T2229" s="15">
        <f t="shared" si="174"/>
        <v>41590.849016203705</v>
      </c>
      <c r="U2229">
        <f t="shared" si="172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8334</v>
      </c>
      <c r="R2230" t="s">
        <v>8352</v>
      </c>
      <c r="S2230" s="15">
        <f t="shared" si="173"/>
        <v>42201.278194444443</v>
      </c>
      <c r="T2230" s="15">
        <f t="shared" si="174"/>
        <v>42231.278194444443</v>
      </c>
      <c r="U2230">
        <f t="shared" si="172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8334</v>
      </c>
      <c r="R2231" t="s">
        <v>8352</v>
      </c>
      <c r="S2231" s="15">
        <f t="shared" si="173"/>
        <v>41483.664247685185</v>
      </c>
      <c r="T2231" s="15">
        <f t="shared" si="174"/>
        <v>41519.166666666664</v>
      </c>
      <c r="U2231">
        <f t="shared" si="172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8334</v>
      </c>
      <c r="R2232" t="s">
        <v>8352</v>
      </c>
      <c r="S2232" s="15">
        <f t="shared" si="173"/>
        <v>41723.881099537037</v>
      </c>
      <c r="T2232" s="15">
        <f t="shared" si="174"/>
        <v>41753.881099537037</v>
      </c>
      <c r="U2232">
        <f t="shared" si="172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8334</v>
      </c>
      <c r="R2233" t="s">
        <v>8352</v>
      </c>
      <c r="S2233" s="15">
        <f t="shared" si="173"/>
        <v>41422.910891203705</v>
      </c>
      <c r="T2233" s="15">
        <f t="shared" si="174"/>
        <v>41449.208333333336</v>
      </c>
      <c r="U2233">
        <f t="shared" si="172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8334</v>
      </c>
      <c r="R2234" t="s">
        <v>8352</v>
      </c>
      <c r="S2234" s="15">
        <f t="shared" si="173"/>
        <v>41805.794074074074</v>
      </c>
      <c r="T2234" s="15">
        <f t="shared" si="174"/>
        <v>41838.125</v>
      </c>
      <c r="U2234">
        <f t="shared" si="172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8334</v>
      </c>
      <c r="R2235" t="s">
        <v>8352</v>
      </c>
      <c r="S2235" s="15">
        <f t="shared" si="173"/>
        <v>42330.378923611104</v>
      </c>
      <c r="T2235" s="15">
        <f t="shared" si="174"/>
        <v>42351</v>
      </c>
      <c r="U2235">
        <f t="shared" si="172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8334</v>
      </c>
      <c r="R2236" t="s">
        <v>8352</v>
      </c>
      <c r="S2236" s="15">
        <f t="shared" si="173"/>
        <v>42709.824618055558</v>
      </c>
      <c r="T2236" s="15">
        <f t="shared" si="174"/>
        <v>42739.824618055558</v>
      </c>
      <c r="U2236">
        <f t="shared" si="172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8334</v>
      </c>
      <c r="R2237" t="s">
        <v>8352</v>
      </c>
      <c r="S2237" s="15">
        <f t="shared" si="173"/>
        <v>42061.022118055553</v>
      </c>
      <c r="T2237" s="15">
        <f t="shared" si="174"/>
        <v>42090.980451388896</v>
      </c>
      <c r="U2237">
        <f t="shared" si="172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8334</v>
      </c>
      <c r="R2238" t="s">
        <v>8352</v>
      </c>
      <c r="S2238" s="15">
        <f t="shared" si="173"/>
        <v>42370.617164351846</v>
      </c>
      <c r="T2238" s="15">
        <f t="shared" si="174"/>
        <v>42400.617164351846</v>
      </c>
      <c r="U2238">
        <f t="shared" si="172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8334</v>
      </c>
      <c r="R2239" t="s">
        <v>8352</v>
      </c>
      <c r="S2239" s="15">
        <f t="shared" si="173"/>
        <v>41914.003275462965</v>
      </c>
      <c r="T2239" s="15">
        <f t="shared" si="174"/>
        <v>41954.332638888889</v>
      </c>
      <c r="U2239">
        <f t="shared" si="172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8334</v>
      </c>
      <c r="R2240" t="s">
        <v>8352</v>
      </c>
      <c r="S2240" s="15">
        <f t="shared" si="173"/>
        <v>42773.621712962966</v>
      </c>
      <c r="T2240" s="15">
        <f t="shared" si="174"/>
        <v>42803.621712962966</v>
      </c>
      <c r="U2240">
        <f t="shared" si="172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8334</v>
      </c>
      <c r="R2241" t="s">
        <v>8352</v>
      </c>
      <c r="S2241" s="15">
        <f t="shared" si="173"/>
        <v>41571.958495370374</v>
      </c>
      <c r="T2241" s="15">
        <f t="shared" si="174"/>
        <v>41608.168055555558</v>
      </c>
      <c r="U2241">
        <f t="shared" si="172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0" t="s">
        <v>8334</v>
      </c>
      <c r="R2242" t="s">
        <v>8352</v>
      </c>
      <c r="S2242" s="15">
        <f t="shared" si="173"/>
        <v>42451.825740740736</v>
      </c>
      <c r="T2242" s="15">
        <f t="shared" si="174"/>
        <v>42481.825740740736</v>
      </c>
      <c r="U2242">
        <f t="shared" ref="U2242:U2305" si="177">YEAR(S2242)</f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8334</v>
      </c>
      <c r="R2243" t="s">
        <v>8352</v>
      </c>
      <c r="S2243" s="15">
        <f t="shared" ref="S2243:S2306" si="178">(((J2243/60)/60)/24)+DATE(1970,1,)</f>
        <v>42765.827546296292</v>
      </c>
      <c r="T2243" s="15">
        <f t="shared" ref="T2243:T2306" si="179">(((I2243/60)/60)/24)+DATE(1970,1,)</f>
        <v>42795.827546296292</v>
      </c>
      <c r="U2243">
        <f t="shared" si="177"/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8334</v>
      </c>
      <c r="R2244" t="s">
        <v>8352</v>
      </c>
      <c r="S2244" s="15">
        <f t="shared" si="178"/>
        <v>41568.575613425928</v>
      </c>
      <c r="T2244" s="15">
        <f t="shared" si="179"/>
        <v>41604.126388888886</v>
      </c>
      <c r="U2244">
        <f t="shared" si="177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8334</v>
      </c>
      <c r="R2245" t="s">
        <v>8352</v>
      </c>
      <c r="S2245" s="15">
        <f t="shared" si="178"/>
        <v>42799.751041666663</v>
      </c>
      <c r="T2245" s="15">
        <f t="shared" si="179"/>
        <v>42806.125</v>
      </c>
      <c r="U2245">
        <f t="shared" si="177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8334</v>
      </c>
      <c r="R2246" t="s">
        <v>8352</v>
      </c>
      <c r="S2246" s="15">
        <f t="shared" si="178"/>
        <v>42646.818819444445</v>
      </c>
      <c r="T2246" s="15">
        <f t="shared" si="179"/>
        <v>42658.854166666672</v>
      </c>
      <c r="U2246">
        <f t="shared" si="177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8334</v>
      </c>
      <c r="R2247" t="s">
        <v>8352</v>
      </c>
      <c r="S2247" s="15">
        <f t="shared" si="178"/>
        <v>41659.708530092597</v>
      </c>
      <c r="T2247" s="15">
        <f t="shared" si="179"/>
        <v>41690.75</v>
      </c>
      <c r="U2247">
        <f t="shared" si="177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8334</v>
      </c>
      <c r="R2248" t="s">
        <v>8352</v>
      </c>
      <c r="S2248" s="15">
        <f t="shared" si="178"/>
        <v>42220.79178240741</v>
      </c>
      <c r="T2248" s="15">
        <f t="shared" si="179"/>
        <v>42250.79178240741</v>
      </c>
      <c r="U2248">
        <f t="shared" si="177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8334</v>
      </c>
      <c r="R2249" t="s">
        <v>8352</v>
      </c>
      <c r="S2249" s="15">
        <f t="shared" si="178"/>
        <v>42199.666261574079</v>
      </c>
      <c r="T2249" s="15">
        <f t="shared" si="179"/>
        <v>42213.666261574079</v>
      </c>
      <c r="U2249">
        <f t="shared" si="177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8334</v>
      </c>
      <c r="R2250" t="s">
        <v>8352</v>
      </c>
      <c r="S2250" s="15">
        <f t="shared" si="178"/>
        <v>42687.875902777778</v>
      </c>
      <c r="T2250" s="15">
        <f t="shared" si="179"/>
        <v>42717.875902777778</v>
      </c>
      <c r="U2250">
        <f t="shared" si="177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8334</v>
      </c>
      <c r="R2251" t="s">
        <v>8352</v>
      </c>
      <c r="S2251" s="15">
        <f t="shared" si="178"/>
        <v>41335.703298611108</v>
      </c>
      <c r="T2251" s="15">
        <f t="shared" si="179"/>
        <v>41365.661631944444</v>
      </c>
      <c r="U2251">
        <f t="shared" si="177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8334</v>
      </c>
      <c r="R2252" t="s">
        <v>8352</v>
      </c>
      <c r="S2252" s="15">
        <f t="shared" si="178"/>
        <v>42676.005474537036</v>
      </c>
      <c r="T2252" s="15">
        <f t="shared" si="179"/>
        <v>42706.0471412037</v>
      </c>
      <c r="U2252">
        <f t="shared" si="177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8334</v>
      </c>
      <c r="R2253" t="s">
        <v>8352</v>
      </c>
      <c r="S2253" s="15">
        <f t="shared" si="178"/>
        <v>41845.34579861111</v>
      </c>
      <c r="T2253" s="15">
        <f t="shared" si="179"/>
        <v>41866.34579861111</v>
      </c>
      <c r="U2253">
        <f t="shared" si="177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8334</v>
      </c>
      <c r="R2254" t="s">
        <v>8352</v>
      </c>
      <c r="S2254" s="15">
        <f t="shared" si="178"/>
        <v>42572.327986111108</v>
      </c>
      <c r="T2254" s="15">
        <f t="shared" si="179"/>
        <v>42587.327986111108</v>
      </c>
      <c r="U2254">
        <f t="shared" si="177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8334</v>
      </c>
      <c r="R2255" t="s">
        <v>8352</v>
      </c>
      <c r="S2255" s="15">
        <f t="shared" si="178"/>
        <v>42295.631331018521</v>
      </c>
      <c r="T2255" s="15">
        <f t="shared" si="179"/>
        <v>42325.672997685186</v>
      </c>
      <c r="U2255">
        <f t="shared" si="177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8334</v>
      </c>
      <c r="R2256" t="s">
        <v>8352</v>
      </c>
      <c r="S2256" s="15">
        <f t="shared" si="178"/>
        <v>42751.647777777776</v>
      </c>
      <c r="T2256" s="15">
        <f t="shared" si="179"/>
        <v>42758.647777777776</v>
      </c>
      <c r="U2256">
        <f t="shared" si="177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8334</v>
      </c>
      <c r="R2257" t="s">
        <v>8352</v>
      </c>
      <c r="S2257" s="15">
        <f t="shared" si="178"/>
        <v>42466.951979166668</v>
      </c>
      <c r="T2257" s="15">
        <f t="shared" si="179"/>
        <v>42496.951979166668</v>
      </c>
      <c r="U2257">
        <f t="shared" si="177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8334</v>
      </c>
      <c r="R2258" t="s">
        <v>8352</v>
      </c>
      <c r="S2258" s="15">
        <f t="shared" si="178"/>
        <v>42681.451921296291</v>
      </c>
      <c r="T2258" s="15">
        <f t="shared" si="179"/>
        <v>42695.451921296291</v>
      </c>
      <c r="U2258">
        <f t="shared" si="177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8334</v>
      </c>
      <c r="R2259" t="s">
        <v>8352</v>
      </c>
      <c r="S2259" s="15">
        <f t="shared" si="178"/>
        <v>42504.936678240745</v>
      </c>
      <c r="T2259" s="15">
        <f t="shared" si="179"/>
        <v>42539.958333333328</v>
      </c>
      <c r="U2259">
        <f t="shared" si="177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8334</v>
      </c>
      <c r="R2260" t="s">
        <v>8352</v>
      </c>
      <c r="S2260" s="15">
        <f t="shared" si="178"/>
        <v>42135.75100694444</v>
      </c>
      <c r="T2260" s="15">
        <f t="shared" si="179"/>
        <v>42165.75100694444</v>
      </c>
      <c r="U2260">
        <f t="shared" si="177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8334</v>
      </c>
      <c r="R2261" t="s">
        <v>8352</v>
      </c>
      <c r="S2261" s="15">
        <f t="shared" si="178"/>
        <v>42701.804814814815</v>
      </c>
      <c r="T2261" s="15">
        <f t="shared" si="179"/>
        <v>42711.804814814815</v>
      </c>
      <c r="U2261">
        <f t="shared" si="177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8334</v>
      </c>
      <c r="R2262" t="s">
        <v>8352</v>
      </c>
      <c r="S2262" s="15">
        <f t="shared" si="178"/>
        <v>41694.016782407409</v>
      </c>
      <c r="T2262" s="15">
        <f t="shared" si="179"/>
        <v>41723.975115740745</v>
      </c>
      <c r="U2262">
        <f t="shared" si="177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8334</v>
      </c>
      <c r="R2263" t="s">
        <v>8352</v>
      </c>
      <c r="S2263" s="15">
        <f t="shared" si="178"/>
        <v>42758.724768518514</v>
      </c>
      <c r="T2263" s="15">
        <f t="shared" si="179"/>
        <v>42779.724768518514</v>
      </c>
      <c r="U2263">
        <f t="shared" si="177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8334</v>
      </c>
      <c r="R2264" t="s">
        <v>8352</v>
      </c>
      <c r="S2264" s="15">
        <f t="shared" si="178"/>
        <v>41925.585162037038</v>
      </c>
      <c r="T2264" s="15">
        <f t="shared" si="179"/>
        <v>41960</v>
      </c>
      <c r="U2264">
        <f t="shared" si="177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8334</v>
      </c>
      <c r="R2265" t="s">
        <v>8352</v>
      </c>
      <c r="S2265" s="15">
        <f t="shared" si="178"/>
        <v>42013.832326388889</v>
      </c>
      <c r="T2265" s="15">
        <f t="shared" si="179"/>
        <v>42034.832326388889</v>
      </c>
      <c r="U2265">
        <f t="shared" si="177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8334</v>
      </c>
      <c r="R2266" t="s">
        <v>8352</v>
      </c>
      <c r="S2266" s="15">
        <f t="shared" si="178"/>
        <v>42495.582337962958</v>
      </c>
      <c r="T2266" s="15">
        <f t="shared" si="179"/>
        <v>42512.125</v>
      </c>
      <c r="U2266">
        <f t="shared" si="177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8334</v>
      </c>
      <c r="R2267" t="s">
        <v>8352</v>
      </c>
      <c r="S2267" s="15">
        <f t="shared" si="178"/>
        <v>42688.853090277778</v>
      </c>
      <c r="T2267" s="15">
        <f t="shared" si="179"/>
        <v>42695.853090277778</v>
      </c>
      <c r="U2267">
        <f t="shared" si="177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8334</v>
      </c>
      <c r="R2268" t="s">
        <v>8352</v>
      </c>
      <c r="S2268" s="15">
        <f t="shared" si="178"/>
        <v>42468.874907407408</v>
      </c>
      <c r="T2268" s="15">
        <f t="shared" si="179"/>
        <v>42486.083333333328</v>
      </c>
      <c r="U2268">
        <f t="shared" si="177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8334</v>
      </c>
      <c r="R2269" t="s">
        <v>8352</v>
      </c>
      <c r="S2269" s="15">
        <f t="shared" si="178"/>
        <v>41967.829826388886</v>
      </c>
      <c r="T2269" s="15">
        <f t="shared" si="179"/>
        <v>41993.041666666672</v>
      </c>
      <c r="U2269">
        <f t="shared" si="177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8334</v>
      </c>
      <c r="R2270" t="s">
        <v>8352</v>
      </c>
      <c r="S2270" s="15">
        <f t="shared" si="178"/>
        <v>42775.082349537035</v>
      </c>
      <c r="T2270" s="15">
        <f t="shared" si="179"/>
        <v>42805.082349537035</v>
      </c>
      <c r="U2270">
        <f t="shared" si="177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8334</v>
      </c>
      <c r="R2271" t="s">
        <v>8352</v>
      </c>
      <c r="S2271" s="15">
        <f t="shared" si="178"/>
        <v>42775.704432870371</v>
      </c>
      <c r="T2271" s="15">
        <f t="shared" si="179"/>
        <v>42800.208333333328</v>
      </c>
      <c r="U2271">
        <f t="shared" si="177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8334</v>
      </c>
      <c r="R2272" t="s">
        <v>8352</v>
      </c>
      <c r="S2272" s="15">
        <f t="shared" si="178"/>
        <v>42724.869363425925</v>
      </c>
      <c r="T2272" s="15">
        <f t="shared" si="179"/>
        <v>42744.915972222225</v>
      </c>
      <c r="U2272">
        <f t="shared" si="177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8334</v>
      </c>
      <c r="R2273" t="s">
        <v>8352</v>
      </c>
      <c r="S2273" s="15">
        <f t="shared" si="178"/>
        <v>42683.000046296293</v>
      </c>
      <c r="T2273" s="15">
        <f t="shared" si="179"/>
        <v>42713.000046296293</v>
      </c>
      <c r="U2273">
        <f t="shared" si="177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8334</v>
      </c>
      <c r="R2274" t="s">
        <v>8352</v>
      </c>
      <c r="S2274" s="15">
        <f t="shared" si="178"/>
        <v>42314.699490740735</v>
      </c>
      <c r="T2274" s="15">
        <f t="shared" si="179"/>
        <v>42344.699490740735</v>
      </c>
      <c r="U2274">
        <f t="shared" si="177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8334</v>
      </c>
      <c r="R2275" t="s">
        <v>8352</v>
      </c>
      <c r="S2275" s="15">
        <f t="shared" si="178"/>
        <v>42780.549097222218</v>
      </c>
      <c r="T2275" s="15">
        <f t="shared" si="179"/>
        <v>42805.507430555561</v>
      </c>
      <c r="U2275">
        <f t="shared" si="177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8334</v>
      </c>
      <c r="R2276" t="s">
        <v>8352</v>
      </c>
      <c r="S2276" s="15">
        <f t="shared" si="178"/>
        <v>41662.500659722224</v>
      </c>
      <c r="T2276" s="15">
        <f t="shared" si="179"/>
        <v>41692.500659722224</v>
      </c>
      <c r="U2276">
        <f t="shared" si="177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8334</v>
      </c>
      <c r="R2277" t="s">
        <v>8352</v>
      </c>
      <c r="S2277" s="15">
        <f t="shared" si="178"/>
        <v>41964.616655092599</v>
      </c>
      <c r="T2277" s="15">
        <f t="shared" si="179"/>
        <v>41994.616655092599</v>
      </c>
      <c r="U2277">
        <f t="shared" si="177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8334</v>
      </c>
      <c r="R2278" t="s">
        <v>8352</v>
      </c>
      <c r="S2278" s="15">
        <f t="shared" si="178"/>
        <v>41613.651493055557</v>
      </c>
      <c r="T2278" s="15">
        <f t="shared" si="179"/>
        <v>41643.651493055557</v>
      </c>
      <c r="U2278">
        <f t="shared" si="177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8334</v>
      </c>
      <c r="R2279" t="s">
        <v>8352</v>
      </c>
      <c r="S2279" s="15">
        <f t="shared" si="178"/>
        <v>40935.678506944445</v>
      </c>
      <c r="T2279" s="15">
        <f t="shared" si="179"/>
        <v>40965.678506944445</v>
      </c>
      <c r="U2279">
        <f t="shared" si="177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8334</v>
      </c>
      <c r="R2280" t="s">
        <v>8352</v>
      </c>
      <c r="S2280" s="15">
        <f t="shared" si="178"/>
        <v>42337.709108796291</v>
      </c>
      <c r="T2280" s="15">
        <f t="shared" si="179"/>
        <v>42371.957638888889</v>
      </c>
      <c r="U2280">
        <f t="shared" si="177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8334</v>
      </c>
      <c r="R2281" t="s">
        <v>8352</v>
      </c>
      <c r="S2281" s="15">
        <f t="shared" si="178"/>
        <v>42019.806701388887</v>
      </c>
      <c r="T2281" s="15">
        <f t="shared" si="179"/>
        <v>42038.166666666672</v>
      </c>
      <c r="U2281">
        <f t="shared" si="177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8334</v>
      </c>
      <c r="R2282" t="s">
        <v>8352</v>
      </c>
      <c r="S2282" s="15">
        <f t="shared" si="178"/>
        <v>42233.624895833331</v>
      </c>
      <c r="T2282" s="15">
        <f t="shared" si="179"/>
        <v>42263.624895833331</v>
      </c>
      <c r="U2282">
        <f t="shared" si="177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8326</v>
      </c>
      <c r="R2283" t="s">
        <v>8327</v>
      </c>
      <c r="S2283" s="15">
        <f t="shared" si="178"/>
        <v>40686.285844907405</v>
      </c>
      <c r="T2283" s="15">
        <f t="shared" si="179"/>
        <v>40748.284722222219</v>
      </c>
      <c r="U2283">
        <f t="shared" si="177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8326</v>
      </c>
      <c r="R2284" t="s">
        <v>8327</v>
      </c>
      <c r="S2284" s="15">
        <f t="shared" si="178"/>
        <v>42322.17460648148</v>
      </c>
      <c r="T2284" s="15">
        <f t="shared" si="179"/>
        <v>42382.17460648148</v>
      </c>
      <c r="U2284">
        <f t="shared" si="177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8326</v>
      </c>
      <c r="R2285" t="s">
        <v>8327</v>
      </c>
      <c r="S2285" s="15">
        <f t="shared" si="178"/>
        <v>40977.125046296293</v>
      </c>
      <c r="T2285" s="15">
        <f t="shared" si="179"/>
        <v>41037.083379629628</v>
      </c>
      <c r="U2285">
        <f t="shared" si="177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8326</v>
      </c>
      <c r="R2286" t="s">
        <v>8327</v>
      </c>
      <c r="S2286" s="15">
        <f t="shared" si="178"/>
        <v>40584.796817129631</v>
      </c>
      <c r="T2286" s="15">
        <f t="shared" si="179"/>
        <v>40613.166666666664</v>
      </c>
      <c r="U2286">
        <f t="shared" si="177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8326</v>
      </c>
      <c r="R2287" t="s">
        <v>8327</v>
      </c>
      <c r="S2287" s="15">
        <f t="shared" si="178"/>
        <v>41058.185682870368</v>
      </c>
      <c r="T2287" s="15">
        <f t="shared" si="179"/>
        <v>41088.185682870368</v>
      </c>
      <c r="U2287">
        <f t="shared" si="177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8326</v>
      </c>
      <c r="R2288" t="s">
        <v>8327</v>
      </c>
      <c r="S2288" s="15">
        <f t="shared" si="178"/>
        <v>41493.963587962964</v>
      </c>
      <c r="T2288" s="15">
        <f t="shared" si="179"/>
        <v>41522.165972222225</v>
      </c>
      <c r="U2288">
        <f t="shared" si="177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8326</v>
      </c>
      <c r="R2289" t="s">
        <v>8327</v>
      </c>
      <c r="S2289" s="15">
        <f t="shared" si="178"/>
        <v>41791.667361111111</v>
      </c>
      <c r="T2289" s="15">
        <f t="shared" si="179"/>
        <v>41812.667361111111</v>
      </c>
      <c r="U2289">
        <f t="shared" si="177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8326</v>
      </c>
      <c r="R2290" t="s">
        <v>8327</v>
      </c>
      <c r="S2290" s="15">
        <f t="shared" si="178"/>
        <v>41066.827418981484</v>
      </c>
      <c r="T2290" s="15">
        <f t="shared" si="179"/>
        <v>41085.75</v>
      </c>
      <c r="U2290">
        <f t="shared" si="177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8326</v>
      </c>
      <c r="R2291" t="s">
        <v>8327</v>
      </c>
      <c r="S2291" s="15">
        <f t="shared" si="178"/>
        <v>41570.998379629629</v>
      </c>
      <c r="T2291" s="15">
        <f t="shared" si="179"/>
        <v>41613.973611111112</v>
      </c>
      <c r="U2291">
        <f t="shared" si="177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8326</v>
      </c>
      <c r="R2292" t="s">
        <v>8327</v>
      </c>
      <c r="S2292" s="15">
        <f t="shared" si="178"/>
        <v>40069.253819444442</v>
      </c>
      <c r="T2292" s="15">
        <f t="shared" si="179"/>
        <v>40147.708333333336</v>
      </c>
      <c r="U2292">
        <f t="shared" si="177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8326</v>
      </c>
      <c r="R2293" t="s">
        <v>8327</v>
      </c>
      <c r="S2293" s="15">
        <f t="shared" si="178"/>
        <v>40986.977060185185</v>
      </c>
      <c r="T2293" s="15">
        <f t="shared" si="179"/>
        <v>41021.166666666664</v>
      </c>
      <c r="U2293">
        <f t="shared" si="177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8326</v>
      </c>
      <c r="R2294" t="s">
        <v>8327</v>
      </c>
      <c r="S2294" s="15">
        <f t="shared" si="178"/>
        <v>40986.697638888887</v>
      </c>
      <c r="T2294" s="15">
        <f t="shared" si="179"/>
        <v>41016.697638888887</v>
      </c>
      <c r="U2294">
        <f t="shared" si="177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8326</v>
      </c>
      <c r="R2295" t="s">
        <v>8327</v>
      </c>
      <c r="S2295" s="15">
        <f t="shared" si="178"/>
        <v>41150.708321759259</v>
      </c>
      <c r="T2295" s="15">
        <f t="shared" si="179"/>
        <v>41176.165972222225</v>
      </c>
      <c r="U2295">
        <f t="shared" si="177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8326</v>
      </c>
      <c r="R2296" t="s">
        <v>8327</v>
      </c>
      <c r="S2296" s="15">
        <f t="shared" si="178"/>
        <v>41263.72314814815</v>
      </c>
      <c r="T2296" s="15">
        <f t="shared" si="179"/>
        <v>41293.72314814815</v>
      </c>
      <c r="U2296">
        <f t="shared" si="177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8326</v>
      </c>
      <c r="R2297" t="s">
        <v>8327</v>
      </c>
      <c r="S2297" s="15">
        <f t="shared" si="178"/>
        <v>41269.954351851848</v>
      </c>
      <c r="T2297" s="15">
        <f t="shared" si="179"/>
        <v>41299.954351851848</v>
      </c>
      <c r="U2297">
        <f t="shared" si="177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8326</v>
      </c>
      <c r="R2298" t="s">
        <v>8327</v>
      </c>
      <c r="S2298" s="15">
        <f t="shared" si="178"/>
        <v>40926.731782407405</v>
      </c>
      <c r="T2298" s="15">
        <f t="shared" si="179"/>
        <v>40961.731782407405</v>
      </c>
      <c r="U2298">
        <f t="shared" si="177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8326</v>
      </c>
      <c r="R2299" t="s">
        <v>8327</v>
      </c>
      <c r="S2299" s="15">
        <f t="shared" si="178"/>
        <v>40947.042233796295</v>
      </c>
      <c r="T2299" s="15">
        <f t="shared" si="179"/>
        <v>40981.165972222225</v>
      </c>
      <c r="U2299">
        <f t="shared" si="177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8326</v>
      </c>
      <c r="R2300" t="s">
        <v>8327</v>
      </c>
      <c r="S2300" s="15">
        <f t="shared" si="178"/>
        <v>41693.84065972222</v>
      </c>
      <c r="T2300" s="15">
        <f t="shared" si="179"/>
        <v>41723.798993055556</v>
      </c>
      <c r="U2300">
        <f t="shared" si="177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8326</v>
      </c>
      <c r="R2301" t="s">
        <v>8327</v>
      </c>
      <c r="S2301" s="15">
        <f t="shared" si="178"/>
        <v>40564.032511574071</v>
      </c>
      <c r="T2301" s="15">
        <f t="shared" si="179"/>
        <v>40579.032511574071</v>
      </c>
      <c r="U2301">
        <f t="shared" si="177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8326</v>
      </c>
      <c r="R2302" t="s">
        <v>8327</v>
      </c>
      <c r="S2302" s="15">
        <f t="shared" si="178"/>
        <v>41073.727037037039</v>
      </c>
      <c r="T2302" s="15">
        <f t="shared" si="179"/>
        <v>41087.727037037039</v>
      </c>
      <c r="U2302">
        <f t="shared" si="177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8326</v>
      </c>
      <c r="R2303" t="s">
        <v>8330</v>
      </c>
      <c r="S2303" s="15">
        <f t="shared" si="178"/>
        <v>41415.146944444445</v>
      </c>
      <c r="T2303" s="15">
        <f t="shared" si="179"/>
        <v>41445.146944444445</v>
      </c>
      <c r="U2303">
        <f t="shared" si="177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8326</v>
      </c>
      <c r="R2304" t="s">
        <v>8330</v>
      </c>
      <c r="S2304" s="15">
        <f t="shared" si="178"/>
        <v>41604.868449074071</v>
      </c>
      <c r="T2304" s="15">
        <f t="shared" si="179"/>
        <v>41638.291666666664</v>
      </c>
      <c r="U2304">
        <f t="shared" si="177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8326</v>
      </c>
      <c r="R2305" t="s">
        <v>8330</v>
      </c>
      <c r="S2305" s="15">
        <f t="shared" si="178"/>
        <v>40849.111064814817</v>
      </c>
      <c r="T2305" s="15">
        <f t="shared" si="179"/>
        <v>40889.152731481481</v>
      </c>
      <c r="U2305">
        <f t="shared" si="177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0" t="s">
        <v>8326</v>
      </c>
      <c r="R2306" t="s">
        <v>8330</v>
      </c>
      <c r="S2306" s="15">
        <f t="shared" si="178"/>
        <v>40501.815868055557</v>
      </c>
      <c r="T2306" s="15">
        <f t="shared" si="179"/>
        <v>40543.207638888889</v>
      </c>
      <c r="U2306">
        <f t="shared" ref="U2306:U2369" si="182">YEAR(S2306)</f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8326</v>
      </c>
      <c r="R2307" t="s">
        <v>8330</v>
      </c>
      <c r="S2307" s="15">
        <f t="shared" ref="S2307:S2370" si="183">(((J2307/60)/60)/24)+DATE(1970,1,)</f>
        <v>41833.695277777777</v>
      </c>
      <c r="T2307" s="15">
        <f t="shared" ref="T2307:T2370" si="184">(((I2307/60)/60)/24)+DATE(1970,1,)</f>
        <v>41858.75</v>
      </c>
      <c r="U2307">
        <f t="shared" si="182"/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8326</v>
      </c>
      <c r="R2308" t="s">
        <v>8330</v>
      </c>
      <c r="S2308" s="15">
        <f t="shared" si="183"/>
        <v>40947.16815972222</v>
      </c>
      <c r="T2308" s="15">
        <f t="shared" si="184"/>
        <v>40977.16815972222</v>
      </c>
      <c r="U2308">
        <f t="shared" si="182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8326</v>
      </c>
      <c r="R2309" t="s">
        <v>8330</v>
      </c>
      <c r="S2309" s="15">
        <f t="shared" si="183"/>
        <v>41003.802465277775</v>
      </c>
      <c r="T2309" s="15">
        <f t="shared" si="184"/>
        <v>41033.802407407406</v>
      </c>
      <c r="U2309">
        <f t="shared" si="182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8326</v>
      </c>
      <c r="R2310" t="s">
        <v>8330</v>
      </c>
      <c r="S2310" s="15">
        <f t="shared" si="183"/>
        <v>41850.962916666671</v>
      </c>
      <c r="T2310" s="15">
        <f t="shared" si="184"/>
        <v>41879.041666666664</v>
      </c>
      <c r="U2310">
        <f t="shared" si="182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8326</v>
      </c>
      <c r="R2311" t="s">
        <v>8330</v>
      </c>
      <c r="S2311" s="15">
        <f t="shared" si="183"/>
        <v>41306.987696759257</v>
      </c>
      <c r="T2311" s="15">
        <f t="shared" si="184"/>
        <v>41341.987696759257</v>
      </c>
      <c r="U2311">
        <f t="shared" si="182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8326</v>
      </c>
      <c r="R2312" t="s">
        <v>8330</v>
      </c>
      <c r="S2312" s="15">
        <f t="shared" si="183"/>
        <v>41323.79415509259</v>
      </c>
      <c r="T2312" s="15">
        <f t="shared" si="184"/>
        <v>41353.752488425926</v>
      </c>
      <c r="U2312">
        <f t="shared" si="182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8326</v>
      </c>
      <c r="R2313" t="s">
        <v>8330</v>
      </c>
      <c r="S2313" s="15">
        <f t="shared" si="183"/>
        <v>41735.004502314812</v>
      </c>
      <c r="T2313" s="15">
        <f t="shared" si="184"/>
        <v>41765.004502314812</v>
      </c>
      <c r="U2313">
        <f t="shared" si="182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8326</v>
      </c>
      <c r="R2314" t="s">
        <v>8330</v>
      </c>
      <c r="S2314" s="15">
        <f t="shared" si="183"/>
        <v>41715.632847222223</v>
      </c>
      <c r="T2314" s="15">
        <f t="shared" si="184"/>
        <v>41746.958333333336</v>
      </c>
      <c r="U2314">
        <f t="shared" si="182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8326</v>
      </c>
      <c r="R2315" t="s">
        <v>8330</v>
      </c>
      <c r="S2315" s="15">
        <f t="shared" si="183"/>
        <v>41001.958634259259</v>
      </c>
      <c r="T2315" s="15">
        <f t="shared" si="184"/>
        <v>41031.958634259259</v>
      </c>
      <c r="U2315">
        <f t="shared" si="182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8326</v>
      </c>
      <c r="R2316" t="s">
        <v>8330</v>
      </c>
      <c r="S2316" s="15">
        <f t="shared" si="183"/>
        <v>41036.551585648151</v>
      </c>
      <c r="T2316" s="15">
        <f t="shared" si="184"/>
        <v>41066.551585648151</v>
      </c>
      <c r="U2316">
        <f t="shared" si="182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8326</v>
      </c>
      <c r="R2317" t="s">
        <v>8330</v>
      </c>
      <c r="S2317" s="15">
        <f t="shared" si="183"/>
        <v>41003.72619212963</v>
      </c>
      <c r="T2317" s="15">
        <f t="shared" si="184"/>
        <v>41033.72619212963</v>
      </c>
      <c r="U2317">
        <f t="shared" si="182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8326</v>
      </c>
      <c r="R2318" t="s">
        <v>8330</v>
      </c>
      <c r="S2318" s="15">
        <f t="shared" si="183"/>
        <v>40078.725115740745</v>
      </c>
      <c r="T2318" s="15">
        <f t="shared" si="184"/>
        <v>40155.76666666667</v>
      </c>
      <c r="U2318">
        <f t="shared" si="182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8326</v>
      </c>
      <c r="R2319" t="s">
        <v>8330</v>
      </c>
      <c r="S2319" s="15">
        <f t="shared" si="183"/>
        <v>40191.542233796295</v>
      </c>
      <c r="T2319" s="15">
        <f t="shared" si="184"/>
        <v>40223.208333333336</v>
      </c>
      <c r="U2319">
        <f t="shared" si="182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8326</v>
      </c>
      <c r="R2320" t="s">
        <v>8330</v>
      </c>
      <c r="S2320" s="15">
        <f t="shared" si="183"/>
        <v>40049.643680555557</v>
      </c>
      <c r="T2320" s="15">
        <f t="shared" si="184"/>
        <v>40081.165972222225</v>
      </c>
      <c r="U2320">
        <f t="shared" si="182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8326</v>
      </c>
      <c r="R2321" t="s">
        <v>8330</v>
      </c>
      <c r="S2321" s="15">
        <f t="shared" si="183"/>
        <v>41592.082002314812</v>
      </c>
      <c r="T2321" s="15">
        <f t="shared" si="184"/>
        <v>41622.082002314812</v>
      </c>
      <c r="U2321">
        <f t="shared" si="182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8326</v>
      </c>
      <c r="R2322" t="s">
        <v>8330</v>
      </c>
      <c r="S2322" s="15">
        <f t="shared" si="183"/>
        <v>41695.817129629628</v>
      </c>
      <c r="T2322" s="15">
        <f t="shared" si="184"/>
        <v>41730.775462962964</v>
      </c>
      <c r="U2322">
        <f t="shared" si="182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8337</v>
      </c>
      <c r="R2323" t="s">
        <v>8353</v>
      </c>
      <c r="S2323" s="15">
        <f t="shared" si="183"/>
        <v>42798.260428240741</v>
      </c>
      <c r="T2323" s="15">
        <f t="shared" si="184"/>
        <v>42828.21876157407</v>
      </c>
      <c r="U2323">
        <f t="shared" si="182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8337</v>
      </c>
      <c r="R2324" t="s">
        <v>8353</v>
      </c>
      <c r="S2324" s="15">
        <f t="shared" si="183"/>
        <v>42803.895474537043</v>
      </c>
      <c r="T2324" s="15">
        <f t="shared" si="184"/>
        <v>42833.853807870371</v>
      </c>
      <c r="U2324">
        <f t="shared" si="182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8337</v>
      </c>
      <c r="R2325" t="s">
        <v>8353</v>
      </c>
      <c r="S2325" s="15">
        <f t="shared" si="183"/>
        <v>42806.755173611105</v>
      </c>
      <c r="T2325" s="15">
        <f t="shared" si="184"/>
        <v>42813.755173611105</v>
      </c>
      <c r="U2325">
        <f t="shared" si="182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8337</v>
      </c>
      <c r="R2326" t="s">
        <v>8353</v>
      </c>
      <c r="S2326" s="15">
        <f t="shared" si="183"/>
        <v>42789.885243055556</v>
      </c>
      <c r="T2326" s="15">
        <f t="shared" si="184"/>
        <v>42819.843576388885</v>
      </c>
      <c r="U2326">
        <f t="shared" si="182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8337</v>
      </c>
      <c r="R2327" t="s">
        <v>8353</v>
      </c>
      <c r="S2327" s="15">
        <f t="shared" si="183"/>
        <v>42793.022349537037</v>
      </c>
      <c r="T2327" s="15">
        <f t="shared" si="184"/>
        <v>42822.980682870373</v>
      </c>
      <c r="U2327">
        <f t="shared" si="182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8337</v>
      </c>
      <c r="R2328" t="s">
        <v>8353</v>
      </c>
      <c r="S2328" s="15">
        <f t="shared" si="183"/>
        <v>42803.034120370372</v>
      </c>
      <c r="T2328" s="15">
        <f t="shared" si="184"/>
        <v>42854.708333333328</v>
      </c>
      <c r="U2328">
        <f t="shared" si="182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8337</v>
      </c>
      <c r="R2329" t="s">
        <v>8353</v>
      </c>
      <c r="S2329" s="15">
        <f t="shared" si="183"/>
        <v>41841.917129629634</v>
      </c>
      <c r="T2329" s="15">
        <f t="shared" si="184"/>
        <v>41876.917129629634</v>
      </c>
      <c r="U2329">
        <f t="shared" si="182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8337</v>
      </c>
      <c r="R2330" t="s">
        <v>8353</v>
      </c>
      <c r="S2330" s="15">
        <f t="shared" si="183"/>
        <v>42138.781678240746</v>
      </c>
      <c r="T2330" s="15">
        <f t="shared" si="184"/>
        <v>42168.781678240746</v>
      </c>
      <c r="U2330">
        <f t="shared" si="182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8337</v>
      </c>
      <c r="R2331" t="s">
        <v>8353</v>
      </c>
      <c r="S2331" s="15">
        <f t="shared" si="183"/>
        <v>41806.624374999999</v>
      </c>
      <c r="T2331" s="15">
        <f t="shared" si="184"/>
        <v>41836.624374999999</v>
      </c>
      <c r="U2331">
        <f t="shared" si="182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8337</v>
      </c>
      <c r="R2332" t="s">
        <v>8353</v>
      </c>
      <c r="S2332" s="15">
        <f t="shared" si="183"/>
        <v>42331.89980324074</v>
      </c>
      <c r="T2332" s="15">
        <f t="shared" si="184"/>
        <v>42362</v>
      </c>
      <c r="U2332">
        <f t="shared" si="182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8337</v>
      </c>
      <c r="R2333" t="s">
        <v>8353</v>
      </c>
      <c r="S2333" s="15">
        <f t="shared" si="183"/>
        <v>41838.005671296298</v>
      </c>
      <c r="T2333" s="15">
        <f t="shared" si="184"/>
        <v>41868.005671296298</v>
      </c>
      <c r="U2333">
        <f t="shared" si="182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8337</v>
      </c>
      <c r="R2334" t="s">
        <v>8353</v>
      </c>
      <c r="S2334" s="15">
        <f t="shared" si="183"/>
        <v>42010.628136574072</v>
      </c>
      <c r="T2334" s="15">
        <f t="shared" si="184"/>
        <v>42040.628136574072</v>
      </c>
      <c r="U2334">
        <f t="shared" si="182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8337</v>
      </c>
      <c r="R2335" t="s">
        <v>8353</v>
      </c>
      <c r="S2335" s="15">
        <f t="shared" si="183"/>
        <v>41766.650347222225</v>
      </c>
      <c r="T2335" s="15">
        <f t="shared" si="184"/>
        <v>41787.743055555555</v>
      </c>
      <c r="U2335">
        <f t="shared" si="182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8337</v>
      </c>
      <c r="R2336" t="s">
        <v>8353</v>
      </c>
      <c r="S2336" s="15">
        <f t="shared" si="183"/>
        <v>41917.670115740737</v>
      </c>
      <c r="T2336" s="15">
        <f t="shared" si="184"/>
        <v>41947.731944444444</v>
      </c>
      <c r="U2336">
        <f t="shared" si="182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8337</v>
      </c>
      <c r="R2337" t="s">
        <v>8353</v>
      </c>
      <c r="S2337" s="15">
        <f t="shared" si="183"/>
        <v>41770.572256944448</v>
      </c>
      <c r="T2337" s="15">
        <f t="shared" si="184"/>
        <v>41800.572256944448</v>
      </c>
      <c r="U2337">
        <f t="shared" si="182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8337</v>
      </c>
      <c r="R2338" t="s">
        <v>8353</v>
      </c>
      <c r="S2338" s="15">
        <f t="shared" si="183"/>
        <v>41665.924710648149</v>
      </c>
      <c r="T2338" s="15">
        <f t="shared" si="184"/>
        <v>41705.924710648149</v>
      </c>
      <c r="U2338">
        <f t="shared" si="182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8337</v>
      </c>
      <c r="R2339" t="s">
        <v>8353</v>
      </c>
      <c r="S2339" s="15">
        <f t="shared" si="183"/>
        <v>41785.640543981484</v>
      </c>
      <c r="T2339" s="15">
        <f t="shared" si="184"/>
        <v>41815.640543981484</v>
      </c>
      <c r="U2339">
        <f t="shared" si="182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8337</v>
      </c>
      <c r="R2340" t="s">
        <v>8353</v>
      </c>
      <c r="S2340" s="15">
        <f t="shared" si="183"/>
        <v>41788.896805555552</v>
      </c>
      <c r="T2340" s="15">
        <f t="shared" si="184"/>
        <v>41818.896805555552</v>
      </c>
      <c r="U2340">
        <f t="shared" si="182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8337</v>
      </c>
      <c r="R2341" t="s">
        <v>8353</v>
      </c>
      <c r="S2341" s="15">
        <f t="shared" si="183"/>
        <v>42691.79987268518</v>
      </c>
      <c r="T2341" s="15">
        <f t="shared" si="184"/>
        <v>42722.332638888889</v>
      </c>
      <c r="U2341">
        <f t="shared" si="182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8337</v>
      </c>
      <c r="R2342" t="s">
        <v>8353</v>
      </c>
      <c r="S2342" s="15">
        <f t="shared" si="183"/>
        <v>42642.642800925925</v>
      </c>
      <c r="T2342" s="15">
        <f t="shared" si="184"/>
        <v>42672.642800925925</v>
      </c>
      <c r="U2342">
        <f t="shared" si="182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8320</v>
      </c>
      <c r="R2343" t="s">
        <v>8321</v>
      </c>
      <c r="S2343" s="15">
        <f t="shared" si="183"/>
        <v>42166.813703703709</v>
      </c>
      <c r="T2343" s="15">
        <f t="shared" si="184"/>
        <v>42196.813703703709</v>
      </c>
      <c r="U2343">
        <f t="shared" si="182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8320</v>
      </c>
      <c r="R2344" t="s">
        <v>8321</v>
      </c>
      <c r="S2344" s="15">
        <f t="shared" si="183"/>
        <v>41896.702199074076</v>
      </c>
      <c r="T2344" s="15">
        <f t="shared" si="184"/>
        <v>41917.208333333336</v>
      </c>
      <c r="U2344">
        <f t="shared" si="182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8320</v>
      </c>
      <c r="R2345" t="s">
        <v>8321</v>
      </c>
      <c r="S2345" s="15">
        <f t="shared" si="183"/>
        <v>42326.825289351851</v>
      </c>
      <c r="T2345" s="15">
        <f t="shared" si="184"/>
        <v>42376.82430555555</v>
      </c>
      <c r="U2345">
        <f t="shared" si="182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8320</v>
      </c>
      <c r="R2346" t="s">
        <v>8321</v>
      </c>
      <c r="S2346" s="15">
        <f t="shared" si="183"/>
        <v>42514.727650462963</v>
      </c>
      <c r="T2346" s="15">
        <f t="shared" si="184"/>
        <v>42544.727650462963</v>
      </c>
      <c r="U2346">
        <f t="shared" si="182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8320</v>
      </c>
      <c r="R2347" t="s">
        <v>8321</v>
      </c>
      <c r="S2347" s="15">
        <f t="shared" si="183"/>
        <v>42059.001805555556</v>
      </c>
      <c r="T2347" s="15">
        <f t="shared" si="184"/>
        <v>42093.985416666663</v>
      </c>
      <c r="U2347">
        <f t="shared" si="182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8320</v>
      </c>
      <c r="R2348" t="s">
        <v>8321</v>
      </c>
      <c r="S2348" s="15">
        <f t="shared" si="183"/>
        <v>42614.79896990741</v>
      </c>
      <c r="T2348" s="15">
        <f t="shared" si="184"/>
        <v>42659.79896990741</v>
      </c>
      <c r="U2348">
        <f t="shared" si="182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8320</v>
      </c>
      <c r="R2349" t="s">
        <v>8321</v>
      </c>
      <c r="S2349" s="15">
        <f t="shared" si="183"/>
        <v>42576.607361111113</v>
      </c>
      <c r="T2349" s="15">
        <f t="shared" si="184"/>
        <v>42606.607361111113</v>
      </c>
      <c r="U2349">
        <f t="shared" si="182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8320</v>
      </c>
      <c r="R2350" t="s">
        <v>8321</v>
      </c>
      <c r="S2350" s="15">
        <f t="shared" si="183"/>
        <v>42359.932152777779</v>
      </c>
      <c r="T2350" s="15">
        <f t="shared" si="184"/>
        <v>42419.932152777779</v>
      </c>
      <c r="U2350">
        <f t="shared" si="182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8320</v>
      </c>
      <c r="R2351" t="s">
        <v>8321</v>
      </c>
      <c r="S2351" s="15">
        <f t="shared" si="183"/>
        <v>42197.775787037041</v>
      </c>
      <c r="T2351" s="15">
        <f t="shared" si="184"/>
        <v>42226.775787037041</v>
      </c>
      <c r="U2351">
        <f t="shared" si="182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8320</v>
      </c>
      <c r="R2352" t="s">
        <v>8321</v>
      </c>
      <c r="S2352" s="15">
        <f t="shared" si="183"/>
        <v>42707.842245370368</v>
      </c>
      <c r="T2352" s="15">
        <f t="shared" si="184"/>
        <v>42737.842245370368</v>
      </c>
      <c r="U2352">
        <f t="shared" si="182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8320</v>
      </c>
      <c r="R2353" t="s">
        <v>8321</v>
      </c>
      <c r="S2353" s="15">
        <f t="shared" si="183"/>
        <v>42093.101145833338</v>
      </c>
      <c r="T2353" s="15">
        <f t="shared" si="184"/>
        <v>42123.101145833338</v>
      </c>
      <c r="U2353">
        <f t="shared" si="182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8320</v>
      </c>
      <c r="R2354" t="s">
        <v>8321</v>
      </c>
      <c r="S2354" s="15">
        <f t="shared" si="183"/>
        <v>42100.633703703701</v>
      </c>
      <c r="T2354" s="15">
        <f t="shared" si="184"/>
        <v>42160.633703703701</v>
      </c>
      <c r="U2354">
        <f t="shared" si="182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8320</v>
      </c>
      <c r="R2355" t="s">
        <v>8321</v>
      </c>
      <c r="S2355" s="15">
        <f t="shared" si="183"/>
        <v>42102.676180555558</v>
      </c>
      <c r="T2355" s="15">
        <f t="shared" si="184"/>
        <v>42114.676180555558</v>
      </c>
      <c r="U2355">
        <f t="shared" si="182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8320</v>
      </c>
      <c r="R2356" t="s">
        <v>8321</v>
      </c>
      <c r="S2356" s="15">
        <f t="shared" si="183"/>
        <v>41953.722916666666</v>
      </c>
      <c r="T2356" s="15">
        <f t="shared" si="184"/>
        <v>42013.722916666666</v>
      </c>
      <c r="U2356">
        <f t="shared" si="182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8320</v>
      </c>
      <c r="R2357" t="s">
        <v>8321</v>
      </c>
      <c r="S2357" s="15">
        <f t="shared" si="183"/>
        <v>42095.918240740735</v>
      </c>
      <c r="T2357" s="15">
        <f t="shared" si="184"/>
        <v>42125.918240740735</v>
      </c>
      <c r="U2357">
        <f t="shared" si="182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8320</v>
      </c>
      <c r="R2358" t="s">
        <v>8321</v>
      </c>
      <c r="S2358" s="15">
        <f t="shared" si="183"/>
        <v>42129.78361111111</v>
      </c>
      <c r="T2358" s="15">
        <f t="shared" si="184"/>
        <v>42159.78361111111</v>
      </c>
      <c r="U2358">
        <f t="shared" si="182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8320</v>
      </c>
      <c r="R2359" t="s">
        <v>8321</v>
      </c>
      <c r="S2359" s="15">
        <f t="shared" si="183"/>
        <v>42263.620115740734</v>
      </c>
      <c r="T2359" s="15">
        <f t="shared" si="184"/>
        <v>42293.620115740734</v>
      </c>
      <c r="U2359">
        <f t="shared" si="182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8320</v>
      </c>
      <c r="R2360" t="s">
        <v>8321</v>
      </c>
      <c r="S2360" s="15">
        <f t="shared" si="183"/>
        <v>41977.930972222224</v>
      </c>
      <c r="T2360" s="15">
        <f t="shared" si="184"/>
        <v>42034.027083333334</v>
      </c>
      <c r="U2360">
        <f t="shared" si="182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8320</v>
      </c>
      <c r="R2361" t="s">
        <v>8321</v>
      </c>
      <c r="S2361" s="15">
        <f t="shared" si="183"/>
        <v>42158.649583333332</v>
      </c>
      <c r="T2361" s="15">
        <f t="shared" si="184"/>
        <v>42218.649583333332</v>
      </c>
      <c r="U2361">
        <f t="shared" si="182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8320</v>
      </c>
      <c r="R2362" t="s">
        <v>8321</v>
      </c>
      <c r="S2362" s="15">
        <f t="shared" si="183"/>
        <v>42376.70694444445</v>
      </c>
      <c r="T2362" s="15">
        <f t="shared" si="184"/>
        <v>42406.70694444445</v>
      </c>
      <c r="U2362">
        <f t="shared" si="182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8320</v>
      </c>
      <c r="R2363" t="s">
        <v>8321</v>
      </c>
      <c r="S2363" s="15">
        <f t="shared" si="183"/>
        <v>42465.858888888892</v>
      </c>
      <c r="T2363" s="15">
        <f t="shared" si="184"/>
        <v>42489.916666666672</v>
      </c>
      <c r="U2363">
        <f t="shared" si="182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8320</v>
      </c>
      <c r="R2364" t="s">
        <v>8321</v>
      </c>
      <c r="S2364" s="15">
        <f t="shared" si="183"/>
        <v>41953.688310185185</v>
      </c>
      <c r="T2364" s="15">
        <f t="shared" si="184"/>
        <v>41983.688310185185</v>
      </c>
      <c r="U2364">
        <f t="shared" si="182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8320</v>
      </c>
      <c r="R2365" t="s">
        <v>8321</v>
      </c>
      <c r="S2365" s="15">
        <f t="shared" si="183"/>
        <v>42321.011574074073</v>
      </c>
      <c r="T2365" s="15">
        <f t="shared" si="184"/>
        <v>42366.011574074073</v>
      </c>
      <c r="U2365">
        <f t="shared" si="182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8320</v>
      </c>
      <c r="R2366" t="s">
        <v>8321</v>
      </c>
      <c r="S2366" s="15">
        <f t="shared" si="183"/>
        <v>42247.934675925921</v>
      </c>
      <c r="T2366" s="15">
        <f t="shared" si="184"/>
        <v>42302.934675925921</v>
      </c>
      <c r="U2366">
        <f t="shared" si="182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8320</v>
      </c>
      <c r="R2367" t="s">
        <v>8321</v>
      </c>
      <c r="S2367" s="15">
        <f t="shared" si="183"/>
        <v>42345.736400462964</v>
      </c>
      <c r="T2367" s="15">
        <f t="shared" si="184"/>
        <v>42385.958333333328</v>
      </c>
      <c r="U2367">
        <f t="shared" si="182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8320</v>
      </c>
      <c r="R2368" t="s">
        <v>8321</v>
      </c>
      <c r="S2368" s="15">
        <f t="shared" si="183"/>
        <v>42267.531631944439</v>
      </c>
      <c r="T2368" s="15">
        <f t="shared" si="184"/>
        <v>42297.531631944439</v>
      </c>
      <c r="U2368">
        <f t="shared" si="182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8320</v>
      </c>
      <c r="R2369" t="s">
        <v>8321</v>
      </c>
      <c r="S2369" s="15">
        <f t="shared" si="183"/>
        <v>42424.970092592594</v>
      </c>
      <c r="T2369" s="15">
        <f t="shared" si="184"/>
        <v>42484.928425925929</v>
      </c>
      <c r="U2369">
        <f t="shared" si="182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0" t="s">
        <v>8320</v>
      </c>
      <c r="R2370" t="s">
        <v>8321</v>
      </c>
      <c r="S2370" s="15">
        <f t="shared" si="183"/>
        <v>42062.721817129626</v>
      </c>
      <c r="T2370" s="15">
        <f t="shared" si="184"/>
        <v>42107.680150462969</v>
      </c>
      <c r="U2370">
        <f t="shared" ref="U2370:U2433" si="187">YEAR(S2370)</f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8320</v>
      </c>
      <c r="R2371" t="s">
        <v>8321</v>
      </c>
      <c r="S2371" s="15">
        <f t="shared" ref="S2371:S2434" si="188">(((J2371/60)/60)/24)+DATE(1970,1,)</f>
        <v>42379.812627314815</v>
      </c>
      <c r="T2371" s="15">
        <f t="shared" ref="T2371:T2434" si="189">(((I2371/60)/60)/24)+DATE(1970,1,)</f>
        <v>42409.812627314815</v>
      </c>
      <c r="U2371">
        <f t="shared" si="187"/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8320</v>
      </c>
      <c r="R2372" t="s">
        <v>8321</v>
      </c>
      <c r="S2372" s="15">
        <f t="shared" si="188"/>
        <v>41960.18913194444</v>
      </c>
      <c r="T2372" s="15">
        <f t="shared" si="189"/>
        <v>41990.18913194444</v>
      </c>
      <c r="U2372">
        <f t="shared" si="187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8320</v>
      </c>
      <c r="R2373" t="s">
        <v>8321</v>
      </c>
      <c r="S2373" s="15">
        <f t="shared" si="188"/>
        <v>42149.777731481481</v>
      </c>
      <c r="T2373" s="15">
        <f t="shared" si="189"/>
        <v>42179.777731481481</v>
      </c>
      <c r="U2373">
        <f t="shared" si="187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8320</v>
      </c>
      <c r="R2374" t="s">
        <v>8321</v>
      </c>
      <c r="S2374" s="15">
        <f t="shared" si="188"/>
        <v>42087.069108796291</v>
      </c>
      <c r="T2374" s="15">
        <f t="shared" si="189"/>
        <v>42117.069108796291</v>
      </c>
      <c r="U2374">
        <f t="shared" si="187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8320</v>
      </c>
      <c r="R2375" t="s">
        <v>8321</v>
      </c>
      <c r="S2375" s="15">
        <f t="shared" si="188"/>
        <v>42214.662314814821</v>
      </c>
      <c r="T2375" s="15">
        <f t="shared" si="189"/>
        <v>42244.662314814821</v>
      </c>
      <c r="U2375">
        <f t="shared" si="187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8320</v>
      </c>
      <c r="R2376" t="s">
        <v>8321</v>
      </c>
      <c r="S2376" s="15">
        <f t="shared" si="188"/>
        <v>42016.843287037031</v>
      </c>
      <c r="T2376" s="15">
        <f t="shared" si="189"/>
        <v>42046.843287037031</v>
      </c>
      <c r="U2376">
        <f t="shared" si="187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8320</v>
      </c>
      <c r="R2377" t="s">
        <v>8321</v>
      </c>
      <c r="S2377" s="15">
        <f t="shared" si="188"/>
        <v>42591.836076388892</v>
      </c>
      <c r="T2377" s="15">
        <f t="shared" si="189"/>
        <v>42621.836076388892</v>
      </c>
      <c r="U2377">
        <f t="shared" si="187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8320</v>
      </c>
      <c r="R2378" t="s">
        <v>8321</v>
      </c>
      <c r="S2378" s="15">
        <f t="shared" si="188"/>
        <v>42317.925532407404</v>
      </c>
      <c r="T2378" s="15">
        <f t="shared" si="189"/>
        <v>42347.925532407404</v>
      </c>
      <c r="U2378">
        <f t="shared" si="187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8320</v>
      </c>
      <c r="R2379" t="s">
        <v>8321</v>
      </c>
      <c r="S2379" s="15">
        <f t="shared" si="188"/>
        <v>42668.870173611111</v>
      </c>
      <c r="T2379" s="15">
        <f t="shared" si="189"/>
        <v>42698.911840277782</v>
      </c>
      <c r="U2379">
        <f t="shared" si="187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8320</v>
      </c>
      <c r="R2380" t="s">
        <v>8321</v>
      </c>
      <c r="S2380" s="15">
        <f t="shared" si="188"/>
        <v>42212.013078703705</v>
      </c>
      <c r="T2380" s="15">
        <f t="shared" si="189"/>
        <v>42241.013078703705</v>
      </c>
      <c r="U2380">
        <f t="shared" si="187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8320</v>
      </c>
      <c r="R2381" t="s">
        <v>8321</v>
      </c>
      <c r="S2381" s="15">
        <f t="shared" si="188"/>
        <v>42236.016388888893</v>
      </c>
      <c r="T2381" s="15">
        <f t="shared" si="189"/>
        <v>42281.016388888893</v>
      </c>
      <c r="U2381">
        <f t="shared" si="187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8320</v>
      </c>
      <c r="R2382" t="s">
        <v>8321</v>
      </c>
      <c r="S2382" s="15">
        <f t="shared" si="188"/>
        <v>42247.793310185181</v>
      </c>
      <c r="T2382" s="15">
        <f t="shared" si="189"/>
        <v>42277.793310185181</v>
      </c>
      <c r="U2382">
        <f t="shared" si="187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8320</v>
      </c>
      <c r="R2383" t="s">
        <v>8321</v>
      </c>
      <c r="S2383" s="15">
        <f t="shared" si="188"/>
        <v>42073.935740740737</v>
      </c>
      <c r="T2383" s="15">
        <f t="shared" si="189"/>
        <v>42103.935740740737</v>
      </c>
      <c r="U2383">
        <f t="shared" si="187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8320</v>
      </c>
      <c r="R2384" t="s">
        <v>8321</v>
      </c>
      <c r="S2384" s="15">
        <f t="shared" si="188"/>
        <v>42194.187534722223</v>
      </c>
      <c r="T2384" s="15">
        <f t="shared" si="189"/>
        <v>42219.187534722223</v>
      </c>
      <c r="U2384">
        <f t="shared" si="187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8320</v>
      </c>
      <c r="R2385" t="s">
        <v>8321</v>
      </c>
      <c r="S2385" s="15">
        <f t="shared" si="188"/>
        <v>42026.056793981479</v>
      </c>
      <c r="T2385" s="15">
        <f t="shared" si="189"/>
        <v>42056.056793981479</v>
      </c>
      <c r="U2385">
        <f t="shared" si="187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8320</v>
      </c>
      <c r="R2386" t="s">
        <v>8321</v>
      </c>
      <c r="S2386" s="15">
        <f t="shared" si="188"/>
        <v>41926.067627314813</v>
      </c>
      <c r="T2386" s="15">
        <f t="shared" si="189"/>
        <v>41956.109293981484</v>
      </c>
      <c r="U2386">
        <f t="shared" si="187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8320</v>
      </c>
      <c r="R2387" t="s">
        <v>8321</v>
      </c>
      <c r="S2387" s="15">
        <f t="shared" si="188"/>
        <v>42190.70175925926</v>
      </c>
      <c r="T2387" s="15">
        <f t="shared" si="189"/>
        <v>42220.70175925926</v>
      </c>
      <c r="U2387">
        <f t="shared" si="187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8320</v>
      </c>
      <c r="R2388" t="s">
        <v>8321</v>
      </c>
      <c r="S2388" s="15">
        <f t="shared" si="188"/>
        <v>41953.838240740741</v>
      </c>
      <c r="T2388" s="15">
        <f t="shared" si="189"/>
        <v>42013.838240740741</v>
      </c>
      <c r="U2388">
        <f t="shared" si="187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8320</v>
      </c>
      <c r="R2389" t="s">
        <v>8321</v>
      </c>
      <c r="S2389" s="15">
        <f t="shared" si="188"/>
        <v>42527.626620370371</v>
      </c>
      <c r="T2389" s="15">
        <f t="shared" si="189"/>
        <v>42572.626620370371</v>
      </c>
      <c r="U2389">
        <f t="shared" si="187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8320</v>
      </c>
      <c r="R2390" t="s">
        <v>8321</v>
      </c>
      <c r="S2390" s="15">
        <f t="shared" si="188"/>
        <v>41988.853692129633</v>
      </c>
      <c r="T2390" s="15">
        <f t="shared" si="189"/>
        <v>42018.811805555553</v>
      </c>
      <c r="U2390">
        <f t="shared" si="187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8320</v>
      </c>
      <c r="R2391" t="s">
        <v>8321</v>
      </c>
      <c r="S2391" s="15">
        <f t="shared" si="188"/>
        <v>42178.653379629628</v>
      </c>
      <c r="T2391" s="15">
        <f t="shared" si="189"/>
        <v>42209.915972222225</v>
      </c>
      <c r="U2391">
        <f t="shared" si="187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8320</v>
      </c>
      <c r="R2392" t="s">
        <v>8321</v>
      </c>
      <c r="S2392" s="15">
        <f t="shared" si="188"/>
        <v>41967.262314814812</v>
      </c>
      <c r="T2392" s="15">
        <f t="shared" si="189"/>
        <v>42007.262314814812</v>
      </c>
      <c r="U2392">
        <f t="shared" si="187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8320</v>
      </c>
      <c r="R2393" t="s">
        <v>8321</v>
      </c>
      <c r="S2393" s="15">
        <f t="shared" si="188"/>
        <v>42063.794490740736</v>
      </c>
      <c r="T2393" s="15">
        <f t="shared" si="189"/>
        <v>42093.752824074079</v>
      </c>
      <c r="U2393">
        <f t="shared" si="187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8320</v>
      </c>
      <c r="R2394" t="s">
        <v>8321</v>
      </c>
      <c r="S2394" s="15">
        <f t="shared" si="188"/>
        <v>42275.120636574073</v>
      </c>
      <c r="T2394" s="15">
        <f t="shared" si="189"/>
        <v>42305.120636574073</v>
      </c>
      <c r="U2394">
        <f t="shared" si="187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8320</v>
      </c>
      <c r="R2395" t="s">
        <v>8321</v>
      </c>
      <c r="S2395" s="15">
        <f t="shared" si="188"/>
        <v>42193.648344907408</v>
      </c>
      <c r="T2395" s="15">
        <f t="shared" si="189"/>
        <v>42223.648344907408</v>
      </c>
      <c r="U2395">
        <f t="shared" si="187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8320</v>
      </c>
      <c r="R2396" t="s">
        <v>8321</v>
      </c>
      <c r="S2396" s="15">
        <f t="shared" si="188"/>
        <v>42030.362187499995</v>
      </c>
      <c r="T2396" s="15">
        <f t="shared" si="189"/>
        <v>42060.362187499995</v>
      </c>
      <c r="U2396">
        <f t="shared" si="187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8320</v>
      </c>
      <c r="R2397" t="s">
        <v>8321</v>
      </c>
      <c r="S2397" s="15">
        <f t="shared" si="188"/>
        <v>42716.121377314819</v>
      </c>
      <c r="T2397" s="15">
        <f t="shared" si="189"/>
        <v>42744.372916666667</v>
      </c>
      <c r="U2397">
        <f t="shared" si="187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8320</v>
      </c>
      <c r="R2398" t="s">
        <v>8321</v>
      </c>
      <c r="S2398" s="15">
        <f t="shared" si="188"/>
        <v>42261.849050925928</v>
      </c>
      <c r="T2398" s="15">
        <f t="shared" si="189"/>
        <v>42291.849050925928</v>
      </c>
      <c r="U2398">
        <f t="shared" si="187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8320</v>
      </c>
      <c r="R2399" t="s">
        <v>8321</v>
      </c>
      <c r="S2399" s="15">
        <f t="shared" si="188"/>
        <v>41975.88490740741</v>
      </c>
      <c r="T2399" s="15">
        <f t="shared" si="189"/>
        <v>42005.88490740741</v>
      </c>
      <c r="U2399">
        <f t="shared" si="187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8320</v>
      </c>
      <c r="R2400" t="s">
        <v>8321</v>
      </c>
      <c r="S2400" s="15">
        <f t="shared" si="188"/>
        <v>42156.916481481487</v>
      </c>
      <c r="T2400" s="15">
        <f t="shared" si="189"/>
        <v>42186.916481481487</v>
      </c>
      <c r="U2400">
        <f t="shared" si="187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8320</v>
      </c>
      <c r="R2401" t="s">
        <v>8321</v>
      </c>
      <c r="S2401" s="15">
        <f t="shared" si="188"/>
        <v>41955.853078703702</v>
      </c>
      <c r="T2401" s="15">
        <f t="shared" si="189"/>
        <v>41990.853078703702</v>
      </c>
      <c r="U2401">
        <f t="shared" si="187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8320</v>
      </c>
      <c r="R2402" t="s">
        <v>8321</v>
      </c>
      <c r="S2402" s="15">
        <f t="shared" si="188"/>
        <v>42443.268101851849</v>
      </c>
      <c r="T2402" s="15">
        <f t="shared" si="189"/>
        <v>42473.268101851849</v>
      </c>
      <c r="U2402">
        <f t="shared" si="187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8337</v>
      </c>
      <c r="R2403" t="s">
        <v>8338</v>
      </c>
      <c r="S2403" s="15">
        <f t="shared" si="188"/>
        <v>42373.822870370372</v>
      </c>
      <c r="T2403" s="15">
        <f t="shared" si="189"/>
        <v>42433.822870370372</v>
      </c>
      <c r="U2403">
        <f t="shared" si="187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8337</v>
      </c>
      <c r="R2404" t="s">
        <v>8338</v>
      </c>
      <c r="S2404" s="15">
        <f t="shared" si="188"/>
        <v>42106.679756944446</v>
      </c>
      <c r="T2404" s="15">
        <f t="shared" si="189"/>
        <v>42136.679756944446</v>
      </c>
      <c r="U2404">
        <f t="shared" si="187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8337</v>
      </c>
      <c r="R2405" t="s">
        <v>8338</v>
      </c>
      <c r="S2405" s="15">
        <f t="shared" si="188"/>
        <v>42398.882615740738</v>
      </c>
      <c r="T2405" s="15">
        <f t="shared" si="189"/>
        <v>42458.840949074074</v>
      </c>
      <c r="U2405">
        <f t="shared" si="187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8337</v>
      </c>
      <c r="R2406" t="s">
        <v>8338</v>
      </c>
      <c r="S2406" s="15">
        <f t="shared" si="188"/>
        <v>42341.03943287037</v>
      </c>
      <c r="T2406" s="15">
        <f t="shared" si="189"/>
        <v>42371.03943287037</v>
      </c>
      <c r="U2406">
        <f t="shared" si="187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8337</v>
      </c>
      <c r="R2407" t="s">
        <v>8338</v>
      </c>
      <c r="S2407" s="15">
        <f t="shared" si="188"/>
        <v>42594.585358796292</v>
      </c>
      <c r="T2407" s="15">
        <f t="shared" si="189"/>
        <v>42615.585358796292</v>
      </c>
      <c r="U2407">
        <f t="shared" si="187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8337</v>
      </c>
      <c r="R2408" t="s">
        <v>8338</v>
      </c>
      <c r="S2408" s="15">
        <f t="shared" si="188"/>
        <v>41982.110995370371</v>
      </c>
      <c r="T2408" s="15">
        <f t="shared" si="189"/>
        <v>42022.110995370371</v>
      </c>
      <c r="U2408">
        <f t="shared" si="187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8337</v>
      </c>
      <c r="R2409" t="s">
        <v>8338</v>
      </c>
      <c r="S2409" s="15">
        <f t="shared" si="188"/>
        <v>42081.575555555552</v>
      </c>
      <c r="T2409" s="15">
        <f t="shared" si="189"/>
        <v>42104.25</v>
      </c>
      <c r="U2409">
        <f t="shared" si="187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8337</v>
      </c>
      <c r="R2410" t="s">
        <v>8338</v>
      </c>
      <c r="S2410" s="15">
        <f t="shared" si="188"/>
        <v>41918.140706018516</v>
      </c>
      <c r="T2410" s="15">
        <f t="shared" si="189"/>
        <v>41948.182372685187</v>
      </c>
      <c r="U2410">
        <f t="shared" si="187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8337</v>
      </c>
      <c r="R2411" t="s">
        <v>8338</v>
      </c>
      <c r="S2411" s="15">
        <f t="shared" si="188"/>
        <v>42203.875868055555</v>
      </c>
      <c r="T2411" s="15">
        <f t="shared" si="189"/>
        <v>42233.875868055555</v>
      </c>
      <c r="U2411">
        <f t="shared" si="187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8337</v>
      </c>
      <c r="R2412" t="s">
        <v>8338</v>
      </c>
      <c r="S2412" s="15">
        <f t="shared" si="188"/>
        <v>42223.408275462964</v>
      </c>
      <c r="T2412" s="15">
        <f t="shared" si="189"/>
        <v>42253.408275462964</v>
      </c>
      <c r="U2412">
        <f t="shared" si="187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8337</v>
      </c>
      <c r="R2413" t="s">
        <v>8338</v>
      </c>
      <c r="S2413" s="15">
        <f t="shared" si="188"/>
        <v>42210.732430555552</v>
      </c>
      <c r="T2413" s="15">
        <f t="shared" si="189"/>
        <v>42240.732430555552</v>
      </c>
      <c r="U2413">
        <f t="shared" si="187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8337</v>
      </c>
      <c r="R2414" t="s">
        <v>8338</v>
      </c>
      <c r="S2414" s="15">
        <f t="shared" si="188"/>
        <v>42654.736956018518</v>
      </c>
      <c r="T2414" s="15">
        <f t="shared" si="189"/>
        <v>42699.778622685189</v>
      </c>
      <c r="U2414">
        <f t="shared" si="187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8337</v>
      </c>
      <c r="R2415" t="s">
        <v>8338</v>
      </c>
      <c r="S2415" s="15">
        <f t="shared" si="188"/>
        <v>41759.10974537037</v>
      </c>
      <c r="T2415" s="15">
        <f t="shared" si="189"/>
        <v>41789.979166666664</v>
      </c>
      <c r="U2415">
        <f t="shared" si="187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8337</v>
      </c>
      <c r="R2416" t="s">
        <v>8338</v>
      </c>
      <c r="S2416" s="15">
        <f t="shared" si="188"/>
        <v>42197.695138888885</v>
      </c>
      <c r="T2416" s="15">
        <f t="shared" si="189"/>
        <v>42237.165972222225</v>
      </c>
      <c r="U2416">
        <f t="shared" si="187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8337</v>
      </c>
      <c r="R2417" t="s">
        <v>8338</v>
      </c>
      <c r="S2417" s="15">
        <f t="shared" si="188"/>
        <v>42535.862800925926</v>
      </c>
      <c r="T2417" s="15">
        <f t="shared" si="189"/>
        <v>42565.862800925926</v>
      </c>
      <c r="U2417">
        <f t="shared" si="187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8337</v>
      </c>
      <c r="R2418" t="s">
        <v>8338</v>
      </c>
      <c r="S2418" s="15">
        <f t="shared" si="188"/>
        <v>42018.737766203703</v>
      </c>
      <c r="T2418" s="15">
        <f t="shared" si="189"/>
        <v>42076.625</v>
      </c>
      <c r="U2418">
        <f t="shared" si="187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8337</v>
      </c>
      <c r="R2419" t="s">
        <v>8338</v>
      </c>
      <c r="S2419" s="15">
        <f t="shared" si="188"/>
        <v>41830.884108796294</v>
      </c>
      <c r="T2419" s="15">
        <f t="shared" si="189"/>
        <v>41860.884108796294</v>
      </c>
      <c r="U2419">
        <f t="shared" si="187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8337</v>
      </c>
      <c r="R2420" t="s">
        <v>8338</v>
      </c>
      <c r="S2420" s="15">
        <f t="shared" si="188"/>
        <v>42026.856990740736</v>
      </c>
      <c r="T2420" s="15">
        <f t="shared" si="189"/>
        <v>42086.815324074079</v>
      </c>
      <c r="U2420">
        <f t="shared" si="187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8337</v>
      </c>
      <c r="R2421" t="s">
        <v>8338</v>
      </c>
      <c r="S2421" s="15">
        <f t="shared" si="188"/>
        <v>41992.738298611104</v>
      </c>
      <c r="T2421" s="15">
        <f t="shared" si="189"/>
        <v>42052.738298611104</v>
      </c>
      <c r="U2421">
        <f t="shared" si="187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8337</v>
      </c>
      <c r="R2422" t="s">
        <v>8338</v>
      </c>
      <c r="S2422" s="15">
        <f t="shared" si="188"/>
        <v>41892.028877314813</v>
      </c>
      <c r="T2422" s="15">
        <f t="shared" si="189"/>
        <v>41952.070543981477</v>
      </c>
      <c r="U2422">
        <f t="shared" si="187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8337</v>
      </c>
      <c r="R2423" t="s">
        <v>8338</v>
      </c>
      <c r="S2423" s="15">
        <f t="shared" si="188"/>
        <v>42025.687453703707</v>
      </c>
      <c r="T2423" s="15">
        <f t="shared" si="189"/>
        <v>42055.687453703707</v>
      </c>
      <c r="U2423">
        <f t="shared" si="187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8337</v>
      </c>
      <c r="R2424" t="s">
        <v>8338</v>
      </c>
      <c r="S2424" s="15">
        <f t="shared" si="188"/>
        <v>42043.724953703699</v>
      </c>
      <c r="T2424" s="15">
        <f t="shared" si="189"/>
        <v>42073.683287037042</v>
      </c>
      <c r="U2424">
        <f t="shared" si="187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8337</v>
      </c>
      <c r="R2425" t="s">
        <v>8338</v>
      </c>
      <c r="S2425" s="15">
        <f t="shared" si="188"/>
        <v>41973.704745370371</v>
      </c>
      <c r="T2425" s="15">
        <f t="shared" si="189"/>
        <v>42003.704745370371</v>
      </c>
      <c r="U2425">
        <f t="shared" si="187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8337</v>
      </c>
      <c r="R2426" t="s">
        <v>8338</v>
      </c>
      <c r="S2426" s="15">
        <f t="shared" si="188"/>
        <v>41908.892453703702</v>
      </c>
      <c r="T2426" s="15">
        <f t="shared" si="189"/>
        <v>41938.892453703702</v>
      </c>
      <c r="U2426">
        <f t="shared" si="187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8337</v>
      </c>
      <c r="R2427" t="s">
        <v>8338</v>
      </c>
      <c r="S2427" s="15">
        <f t="shared" si="188"/>
        <v>42501.913761574076</v>
      </c>
      <c r="T2427" s="15">
        <f t="shared" si="189"/>
        <v>42516.919444444444</v>
      </c>
      <c r="U2427">
        <f t="shared" si="187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8337</v>
      </c>
      <c r="R2428" t="s">
        <v>8338</v>
      </c>
      <c r="S2428" s="15">
        <f t="shared" si="188"/>
        <v>42163.170046296291</v>
      </c>
      <c r="T2428" s="15">
        <f t="shared" si="189"/>
        <v>42223.170046296291</v>
      </c>
      <c r="U2428">
        <f t="shared" si="187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8337</v>
      </c>
      <c r="R2429" t="s">
        <v>8338</v>
      </c>
      <c r="S2429" s="15">
        <f t="shared" si="188"/>
        <v>42411.318668981476</v>
      </c>
      <c r="T2429" s="15">
        <f t="shared" si="189"/>
        <v>42451.277002314819</v>
      </c>
      <c r="U2429">
        <f t="shared" si="187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8337</v>
      </c>
      <c r="R2430" t="s">
        <v>8338</v>
      </c>
      <c r="S2430" s="15">
        <f t="shared" si="188"/>
        <v>42044.784155092595</v>
      </c>
      <c r="T2430" s="15">
        <f t="shared" si="189"/>
        <v>42074.742488425924</v>
      </c>
      <c r="U2430">
        <f t="shared" si="187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8337</v>
      </c>
      <c r="R2431" t="s">
        <v>8338</v>
      </c>
      <c r="S2431" s="15">
        <f t="shared" si="188"/>
        <v>42733.879236111112</v>
      </c>
      <c r="T2431" s="15">
        <f t="shared" si="189"/>
        <v>42770.697222222225</v>
      </c>
      <c r="U2431">
        <f t="shared" si="187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8337</v>
      </c>
      <c r="R2432" t="s">
        <v>8338</v>
      </c>
      <c r="S2432" s="15">
        <f t="shared" si="188"/>
        <v>42381.130833333329</v>
      </c>
      <c r="T2432" s="15">
        <f t="shared" si="189"/>
        <v>42411.130833333329</v>
      </c>
      <c r="U2432">
        <f t="shared" si="187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8337</v>
      </c>
      <c r="R2433" t="s">
        <v>8338</v>
      </c>
      <c r="S2433" s="15">
        <f t="shared" si="188"/>
        <v>42488.099687499998</v>
      </c>
      <c r="T2433" s="15">
        <f t="shared" si="189"/>
        <v>42548.099687499998</v>
      </c>
      <c r="U2433">
        <f t="shared" si="187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0" t="s">
        <v>8337</v>
      </c>
      <c r="R2434" t="s">
        <v>8338</v>
      </c>
      <c r="S2434" s="15">
        <f t="shared" si="188"/>
        <v>42040.218715277777</v>
      </c>
      <c r="T2434" s="15">
        <f t="shared" si="189"/>
        <v>42070.218715277777</v>
      </c>
      <c r="U2434">
        <f t="shared" ref="U2434:U2497" si="192">YEAR(S2434)</f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8337</v>
      </c>
      <c r="R2435" t="s">
        <v>8338</v>
      </c>
      <c r="S2435" s="15">
        <f t="shared" ref="S2435:S2498" si="193">(((J2435/60)/60)/24)+DATE(1970,1,)</f>
        <v>42396.89980324074</v>
      </c>
      <c r="T2435" s="15">
        <f t="shared" ref="T2435:T2498" si="194">(((I2435/60)/60)/24)+DATE(1970,1,)</f>
        <v>42426.89980324074</v>
      </c>
      <c r="U2435">
        <f t="shared" si="192"/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8337</v>
      </c>
      <c r="R2436" t="s">
        <v>8338</v>
      </c>
      <c r="S2436" s="15">
        <f t="shared" si="193"/>
        <v>42179.18604166666</v>
      </c>
      <c r="T2436" s="15">
        <f t="shared" si="194"/>
        <v>42219.18604166666</v>
      </c>
      <c r="U2436">
        <f t="shared" si="192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8337</v>
      </c>
      <c r="R2437" t="s">
        <v>8338</v>
      </c>
      <c r="S2437" s="15">
        <f t="shared" si="193"/>
        <v>42251.277615740735</v>
      </c>
      <c r="T2437" s="15">
        <f t="shared" si="194"/>
        <v>42281.277615740735</v>
      </c>
      <c r="U2437">
        <f t="shared" si="192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8337</v>
      </c>
      <c r="R2438" t="s">
        <v>8338</v>
      </c>
      <c r="S2438" s="15">
        <f t="shared" si="193"/>
        <v>42337.615393518514</v>
      </c>
      <c r="T2438" s="15">
        <f t="shared" si="194"/>
        <v>42397.615393518514</v>
      </c>
      <c r="U2438">
        <f t="shared" si="192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8337</v>
      </c>
      <c r="R2439" t="s">
        <v>8338</v>
      </c>
      <c r="S2439" s="15">
        <f t="shared" si="193"/>
        <v>42030.965138888889</v>
      </c>
      <c r="T2439" s="15">
        <f t="shared" si="194"/>
        <v>42079.75</v>
      </c>
      <c r="U2439">
        <f t="shared" si="192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8337</v>
      </c>
      <c r="R2440" t="s">
        <v>8338</v>
      </c>
      <c r="S2440" s="15">
        <f t="shared" si="193"/>
        <v>42284.91506944444</v>
      </c>
      <c r="T2440" s="15">
        <f t="shared" si="194"/>
        <v>42344.956736111111</v>
      </c>
      <c r="U2440">
        <f t="shared" si="192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8337</v>
      </c>
      <c r="R2441" t="s">
        <v>8338</v>
      </c>
      <c r="S2441" s="15">
        <f t="shared" si="193"/>
        <v>42264.818622685183</v>
      </c>
      <c r="T2441" s="15">
        <f t="shared" si="194"/>
        <v>42294.818622685183</v>
      </c>
      <c r="U2441">
        <f t="shared" si="192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8337</v>
      </c>
      <c r="R2442" t="s">
        <v>8338</v>
      </c>
      <c r="S2442" s="15">
        <f t="shared" si="193"/>
        <v>42382.899456018517</v>
      </c>
      <c r="T2442" s="15">
        <f t="shared" si="194"/>
        <v>42412.899456018517</v>
      </c>
      <c r="U2442">
        <f t="shared" si="192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8337</v>
      </c>
      <c r="R2443" t="s">
        <v>8353</v>
      </c>
      <c r="S2443" s="15">
        <f t="shared" si="193"/>
        <v>42186.125625000001</v>
      </c>
      <c r="T2443" s="15">
        <f t="shared" si="194"/>
        <v>42207.207638888889</v>
      </c>
      <c r="U2443">
        <f t="shared" si="192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8337</v>
      </c>
      <c r="R2444" t="s">
        <v>8353</v>
      </c>
      <c r="S2444" s="15">
        <f t="shared" si="193"/>
        <v>42051.666990740734</v>
      </c>
      <c r="T2444" s="15">
        <f t="shared" si="194"/>
        <v>42081.625324074077</v>
      </c>
      <c r="U2444">
        <f t="shared" si="192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8337</v>
      </c>
      <c r="R2445" t="s">
        <v>8353</v>
      </c>
      <c r="S2445" s="15">
        <f t="shared" si="193"/>
        <v>41835.625254629631</v>
      </c>
      <c r="T2445" s="15">
        <f t="shared" si="194"/>
        <v>41865.625254629631</v>
      </c>
      <c r="U2445">
        <f t="shared" si="192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8337</v>
      </c>
      <c r="R2446" t="s">
        <v>8353</v>
      </c>
      <c r="S2446" s="15">
        <f t="shared" si="193"/>
        <v>42484.754525462966</v>
      </c>
      <c r="T2446" s="15">
        <f t="shared" si="194"/>
        <v>42514.754525462966</v>
      </c>
      <c r="U2446">
        <f t="shared" si="192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8337</v>
      </c>
      <c r="R2447" t="s">
        <v>8353</v>
      </c>
      <c r="S2447" s="15">
        <f t="shared" si="193"/>
        <v>42242.190057870372</v>
      </c>
      <c r="T2447" s="15">
        <f t="shared" si="194"/>
        <v>42272.190057870372</v>
      </c>
      <c r="U2447">
        <f t="shared" si="192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8337</v>
      </c>
      <c r="R2448" t="s">
        <v>8353</v>
      </c>
      <c r="S2448" s="15">
        <f t="shared" si="193"/>
        <v>42669.602673611109</v>
      </c>
      <c r="T2448" s="15">
        <f t="shared" si="194"/>
        <v>42699.64434027778</v>
      </c>
      <c r="U2448">
        <f t="shared" si="192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8337</v>
      </c>
      <c r="R2449" t="s">
        <v>8353</v>
      </c>
      <c r="S2449" s="15">
        <f t="shared" si="193"/>
        <v>42653.469826388886</v>
      </c>
      <c r="T2449" s="15">
        <f t="shared" si="194"/>
        <v>42685.166666666672</v>
      </c>
      <c r="U2449">
        <f t="shared" si="192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8337</v>
      </c>
      <c r="R2450" t="s">
        <v>8353</v>
      </c>
      <c r="S2450" s="15">
        <f t="shared" si="193"/>
        <v>42606.316122685181</v>
      </c>
      <c r="T2450" s="15">
        <f t="shared" si="194"/>
        <v>42612.233333333337</v>
      </c>
      <c r="U2450">
        <f t="shared" si="192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8337</v>
      </c>
      <c r="R2451" t="s">
        <v>8353</v>
      </c>
      <c r="S2451" s="15">
        <f t="shared" si="193"/>
        <v>41942.142534722225</v>
      </c>
      <c r="T2451" s="15">
        <f t="shared" si="194"/>
        <v>41972.184201388889</v>
      </c>
      <c r="U2451">
        <f t="shared" si="192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8337</v>
      </c>
      <c r="R2452" t="s">
        <v>8353</v>
      </c>
      <c r="S2452" s="15">
        <f t="shared" si="193"/>
        <v>41901.07240740741</v>
      </c>
      <c r="T2452" s="15">
        <f t="shared" si="194"/>
        <v>41939.132638888892</v>
      </c>
      <c r="U2452">
        <f t="shared" si="192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8337</v>
      </c>
      <c r="R2453" t="s">
        <v>8353</v>
      </c>
      <c r="S2453" s="15">
        <f t="shared" si="193"/>
        <v>42778.908449074079</v>
      </c>
      <c r="T2453" s="15">
        <f t="shared" si="194"/>
        <v>42798.908449074079</v>
      </c>
      <c r="U2453">
        <f t="shared" si="192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8337</v>
      </c>
      <c r="R2454" t="s">
        <v>8353</v>
      </c>
      <c r="S2454" s="15">
        <f t="shared" si="193"/>
        <v>42337.84375</v>
      </c>
      <c r="T2454" s="15">
        <f t="shared" si="194"/>
        <v>42366.958333333328</v>
      </c>
      <c r="U2454">
        <f t="shared" si="192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8337</v>
      </c>
      <c r="R2455" t="s">
        <v>8353</v>
      </c>
      <c r="S2455" s="15">
        <f t="shared" si="193"/>
        <v>42737.692233796297</v>
      </c>
      <c r="T2455" s="15">
        <f t="shared" si="194"/>
        <v>42767.692233796297</v>
      </c>
      <c r="U2455">
        <f t="shared" si="192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8337</v>
      </c>
      <c r="R2456" t="s">
        <v>8353</v>
      </c>
      <c r="S2456" s="15">
        <f t="shared" si="193"/>
        <v>42769.201481481476</v>
      </c>
      <c r="T2456" s="15">
        <f t="shared" si="194"/>
        <v>42804.201481481476</v>
      </c>
      <c r="U2456">
        <f t="shared" si="192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8337</v>
      </c>
      <c r="R2457" t="s">
        <v>8353</v>
      </c>
      <c r="S2457" s="15">
        <f t="shared" si="193"/>
        <v>42451.781828703708</v>
      </c>
      <c r="T2457" s="15">
        <f t="shared" si="194"/>
        <v>42479.781828703708</v>
      </c>
      <c r="U2457">
        <f t="shared" si="192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8337</v>
      </c>
      <c r="R2458" t="s">
        <v>8353</v>
      </c>
      <c r="S2458" s="15">
        <f t="shared" si="193"/>
        <v>42760.961099537039</v>
      </c>
      <c r="T2458" s="15">
        <f t="shared" si="194"/>
        <v>42790.961099537039</v>
      </c>
      <c r="U2458">
        <f t="shared" si="192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8337</v>
      </c>
      <c r="R2459" t="s">
        <v>8353</v>
      </c>
      <c r="S2459" s="15">
        <f t="shared" si="193"/>
        <v>42422.602500000001</v>
      </c>
      <c r="T2459" s="15">
        <f t="shared" si="194"/>
        <v>42452.560833333337</v>
      </c>
      <c r="U2459">
        <f t="shared" si="192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8337</v>
      </c>
      <c r="R2460" t="s">
        <v>8353</v>
      </c>
      <c r="S2460" s="15">
        <f t="shared" si="193"/>
        <v>42494.871736111112</v>
      </c>
      <c r="T2460" s="15">
        <f t="shared" si="194"/>
        <v>42529.791666666672</v>
      </c>
      <c r="U2460">
        <f t="shared" si="192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8337</v>
      </c>
      <c r="R2461" t="s">
        <v>8353</v>
      </c>
      <c r="S2461" s="15">
        <f t="shared" si="193"/>
        <v>42406.637557870374</v>
      </c>
      <c r="T2461" s="15">
        <f t="shared" si="194"/>
        <v>42451.595891203702</v>
      </c>
      <c r="U2461">
        <f t="shared" si="192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8337</v>
      </c>
      <c r="R2462" t="s">
        <v>8353</v>
      </c>
      <c r="S2462" s="15">
        <f t="shared" si="193"/>
        <v>42703.187118055561</v>
      </c>
      <c r="T2462" s="15">
        <f t="shared" si="194"/>
        <v>42737.178472222222</v>
      </c>
      <c r="U2462">
        <f t="shared" si="192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8326</v>
      </c>
      <c r="R2463" t="s">
        <v>8330</v>
      </c>
      <c r="S2463" s="15">
        <f t="shared" si="193"/>
        <v>40783.012696759259</v>
      </c>
      <c r="T2463" s="15">
        <f t="shared" si="194"/>
        <v>40816.125</v>
      </c>
      <c r="U2463">
        <f t="shared" si="192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8326</v>
      </c>
      <c r="R2464" t="s">
        <v>8330</v>
      </c>
      <c r="S2464" s="15">
        <f t="shared" si="193"/>
        <v>41088.186296296299</v>
      </c>
      <c r="T2464" s="15">
        <f t="shared" si="194"/>
        <v>41108.186296296299</v>
      </c>
      <c r="U2464">
        <f t="shared" si="192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8326</v>
      </c>
      <c r="R2465" t="s">
        <v>8330</v>
      </c>
      <c r="S2465" s="15">
        <f t="shared" si="193"/>
        <v>41340.111400462964</v>
      </c>
      <c r="T2465" s="15">
        <f t="shared" si="194"/>
        <v>41379.791666666664</v>
      </c>
      <c r="U2465">
        <f t="shared" si="192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8326</v>
      </c>
      <c r="R2466" t="s">
        <v>8330</v>
      </c>
      <c r="S2466" s="15">
        <f t="shared" si="193"/>
        <v>42247.90042824074</v>
      </c>
      <c r="T2466" s="15">
        <f t="shared" si="194"/>
        <v>42276.811805555553</v>
      </c>
      <c r="U2466">
        <f t="shared" si="192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8326</v>
      </c>
      <c r="R2467" t="s">
        <v>8330</v>
      </c>
      <c r="S2467" s="15">
        <f t="shared" si="193"/>
        <v>41144.719305555554</v>
      </c>
      <c r="T2467" s="15">
        <f t="shared" si="194"/>
        <v>41174.719305555554</v>
      </c>
      <c r="U2467">
        <f t="shared" si="192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8326</v>
      </c>
      <c r="R2468" t="s">
        <v>8330</v>
      </c>
      <c r="S2468" s="15">
        <f t="shared" si="193"/>
        <v>41372.102465277778</v>
      </c>
      <c r="T2468" s="15">
        <f t="shared" si="194"/>
        <v>41402.102465277778</v>
      </c>
      <c r="U2468">
        <f t="shared" si="192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8326</v>
      </c>
      <c r="R2469" t="s">
        <v>8330</v>
      </c>
      <c r="S2469" s="15">
        <f t="shared" si="193"/>
        <v>41024.874201388891</v>
      </c>
      <c r="T2469" s="15">
        <f t="shared" si="194"/>
        <v>41038.708333333336</v>
      </c>
      <c r="U2469">
        <f t="shared" si="192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8326</v>
      </c>
      <c r="R2470" t="s">
        <v>8330</v>
      </c>
      <c r="S2470" s="15">
        <f t="shared" si="193"/>
        <v>41173.154178240737</v>
      </c>
      <c r="T2470" s="15">
        <f t="shared" si="194"/>
        <v>41209.208333333336</v>
      </c>
      <c r="U2470">
        <f t="shared" si="192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8326</v>
      </c>
      <c r="R2471" t="s">
        <v>8330</v>
      </c>
      <c r="S2471" s="15">
        <f t="shared" si="193"/>
        <v>40556.429733796293</v>
      </c>
      <c r="T2471" s="15">
        <f t="shared" si="194"/>
        <v>40581.429733796293</v>
      </c>
      <c r="U2471">
        <f t="shared" si="192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8326</v>
      </c>
      <c r="R2472" t="s">
        <v>8330</v>
      </c>
      <c r="S2472" s="15">
        <f t="shared" si="193"/>
        <v>41022.07471064815</v>
      </c>
      <c r="T2472" s="15">
        <f t="shared" si="194"/>
        <v>41052.07471064815</v>
      </c>
      <c r="U2472">
        <f t="shared" si="192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8326</v>
      </c>
      <c r="R2473" t="s">
        <v>8330</v>
      </c>
      <c r="S2473" s="15">
        <f t="shared" si="193"/>
        <v>40892.992962962962</v>
      </c>
      <c r="T2473" s="15">
        <f t="shared" si="194"/>
        <v>40932.992962962962</v>
      </c>
      <c r="U2473">
        <f t="shared" si="192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8326</v>
      </c>
      <c r="R2474" t="s">
        <v>8330</v>
      </c>
      <c r="S2474" s="15">
        <f t="shared" si="193"/>
        <v>40353.11550925926</v>
      </c>
      <c r="T2474" s="15">
        <f t="shared" si="194"/>
        <v>40424.043749999997</v>
      </c>
      <c r="U2474">
        <f t="shared" si="192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8326</v>
      </c>
      <c r="R2475" t="s">
        <v>8330</v>
      </c>
      <c r="S2475" s="15">
        <f t="shared" si="193"/>
        <v>41192.748483796298</v>
      </c>
      <c r="T2475" s="15">
        <f t="shared" si="194"/>
        <v>41222.790150462963</v>
      </c>
      <c r="U2475">
        <f t="shared" si="192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8326</v>
      </c>
      <c r="R2476" t="s">
        <v>8330</v>
      </c>
      <c r="S2476" s="15">
        <f t="shared" si="193"/>
        <v>40416.011296296296</v>
      </c>
      <c r="T2476" s="15">
        <f t="shared" si="194"/>
        <v>40461.011296296296</v>
      </c>
      <c r="U2476">
        <f t="shared" si="192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8326</v>
      </c>
      <c r="R2477" t="s">
        <v>8330</v>
      </c>
      <c r="S2477" s="15">
        <f t="shared" si="193"/>
        <v>40309.287673611114</v>
      </c>
      <c r="T2477" s="15">
        <f t="shared" si="194"/>
        <v>40368.916666666664</v>
      </c>
      <c r="U2477">
        <f t="shared" si="192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8326</v>
      </c>
      <c r="R2478" t="s">
        <v>8330</v>
      </c>
      <c r="S2478" s="15">
        <f t="shared" si="193"/>
        <v>41912.328356481477</v>
      </c>
      <c r="T2478" s="15">
        <f t="shared" si="194"/>
        <v>41945.370023148149</v>
      </c>
      <c r="U2478">
        <f t="shared" si="192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8326</v>
      </c>
      <c r="R2479" t="s">
        <v>8330</v>
      </c>
      <c r="S2479" s="15">
        <f t="shared" si="193"/>
        <v>41087.691493055558</v>
      </c>
      <c r="T2479" s="15">
        <f t="shared" si="194"/>
        <v>41132.691493055558</v>
      </c>
      <c r="U2479">
        <f t="shared" si="192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8326</v>
      </c>
      <c r="R2480" t="s">
        <v>8330</v>
      </c>
      <c r="S2480" s="15">
        <f t="shared" si="193"/>
        <v>41256.950381944444</v>
      </c>
      <c r="T2480" s="15">
        <f t="shared" si="194"/>
        <v>41286.950381944444</v>
      </c>
      <c r="U2480">
        <f t="shared" si="192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8326</v>
      </c>
      <c r="R2481" t="s">
        <v>8330</v>
      </c>
      <c r="S2481" s="15">
        <f t="shared" si="193"/>
        <v>41106.726782407408</v>
      </c>
      <c r="T2481" s="15">
        <f t="shared" si="194"/>
        <v>41117.083333333336</v>
      </c>
      <c r="U2481">
        <f t="shared" si="192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8326</v>
      </c>
      <c r="R2482" t="s">
        <v>8330</v>
      </c>
      <c r="S2482" s="15">
        <f t="shared" si="193"/>
        <v>42226.936157407406</v>
      </c>
      <c r="T2482" s="15">
        <f t="shared" si="194"/>
        <v>42286.936157407406</v>
      </c>
      <c r="U2482">
        <f t="shared" si="192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8326</v>
      </c>
      <c r="R2483" t="s">
        <v>8330</v>
      </c>
      <c r="S2483" s="15">
        <f t="shared" si="193"/>
        <v>40998.645925925928</v>
      </c>
      <c r="T2483" s="15">
        <f t="shared" si="194"/>
        <v>41028.645925925928</v>
      </c>
      <c r="U2483">
        <f t="shared" si="192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8326</v>
      </c>
      <c r="R2484" t="s">
        <v>8330</v>
      </c>
      <c r="S2484" s="15">
        <f t="shared" si="193"/>
        <v>40710.782210648147</v>
      </c>
      <c r="T2484" s="15">
        <f t="shared" si="194"/>
        <v>40755.782210648147</v>
      </c>
      <c r="U2484">
        <f t="shared" si="192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8326</v>
      </c>
      <c r="R2485" t="s">
        <v>8330</v>
      </c>
      <c r="S2485" s="15">
        <f t="shared" si="193"/>
        <v>40969.750034722223</v>
      </c>
      <c r="T2485" s="15">
        <f t="shared" si="194"/>
        <v>41029.708368055559</v>
      </c>
      <c r="U2485">
        <f t="shared" si="192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8326</v>
      </c>
      <c r="R2486" t="s">
        <v>8330</v>
      </c>
      <c r="S2486" s="15">
        <f t="shared" si="193"/>
        <v>40770.916701388887</v>
      </c>
      <c r="T2486" s="15">
        <f t="shared" si="194"/>
        <v>40800.916701388887</v>
      </c>
      <c r="U2486">
        <f t="shared" si="192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8326</v>
      </c>
      <c r="R2487" t="s">
        <v>8330</v>
      </c>
      <c r="S2487" s="15">
        <f t="shared" si="193"/>
        <v>40792.998599537037</v>
      </c>
      <c r="T2487" s="15">
        <f t="shared" si="194"/>
        <v>40827.998599537037</v>
      </c>
      <c r="U2487">
        <f t="shared" si="192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8326</v>
      </c>
      <c r="R2488" t="s">
        <v>8330</v>
      </c>
      <c r="S2488" s="15">
        <f t="shared" si="193"/>
        <v>40990.708055555559</v>
      </c>
      <c r="T2488" s="15">
        <f t="shared" si="194"/>
        <v>41020.708055555559</v>
      </c>
      <c r="U2488">
        <f t="shared" si="192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8326</v>
      </c>
      <c r="R2489" t="s">
        <v>8330</v>
      </c>
      <c r="S2489" s="15">
        <f t="shared" si="193"/>
        <v>41025.083298611113</v>
      </c>
      <c r="T2489" s="15">
        <f t="shared" si="194"/>
        <v>41055.083298611113</v>
      </c>
      <c r="U2489">
        <f t="shared" si="192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8326</v>
      </c>
      <c r="R2490" t="s">
        <v>8330</v>
      </c>
      <c r="S2490" s="15">
        <f t="shared" si="193"/>
        <v>40832.633194444446</v>
      </c>
      <c r="T2490" s="15">
        <f t="shared" si="194"/>
        <v>40862.674861111111</v>
      </c>
      <c r="U2490">
        <f t="shared" si="192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8326</v>
      </c>
      <c r="R2491" t="s">
        <v>8330</v>
      </c>
      <c r="S2491" s="15">
        <f t="shared" si="193"/>
        <v>41372.690266203703</v>
      </c>
      <c r="T2491" s="15">
        <f t="shared" si="194"/>
        <v>41402.690266203703</v>
      </c>
      <c r="U2491">
        <f t="shared" si="192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8326</v>
      </c>
      <c r="R2492" t="s">
        <v>8330</v>
      </c>
      <c r="S2492" s="15">
        <f t="shared" si="193"/>
        <v>41022.227731481478</v>
      </c>
      <c r="T2492" s="15">
        <f t="shared" si="194"/>
        <v>41082.227731481478</v>
      </c>
      <c r="U2492">
        <f t="shared" si="192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8326</v>
      </c>
      <c r="R2493" t="s">
        <v>8330</v>
      </c>
      <c r="S2493" s="15">
        <f t="shared" si="193"/>
        <v>40541.839282407411</v>
      </c>
      <c r="T2493" s="15">
        <f t="shared" si="194"/>
        <v>40558.07708333333</v>
      </c>
      <c r="U2493">
        <f t="shared" si="192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8326</v>
      </c>
      <c r="R2494" t="s">
        <v>8330</v>
      </c>
      <c r="S2494" s="15">
        <f t="shared" si="193"/>
        <v>41023.985972222225</v>
      </c>
      <c r="T2494" s="15">
        <f t="shared" si="194"/>
        <v>41075.415972222225</v>
      </c>
      <c r="U2494">
        <f t="shared" si="192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8326</v>
      </c>
      <c r="R2495" t="s">
        <v>8330</v>
      </c>
      <c r="S2495" s="15">
        <f t="shared" si="193"/>
        <v>41347.168287037035</v>
      </c>
      <c r="T2495" s="15">
        <f t="shared" si="194"/>
        <v>41392.168287037035</v>
      </c>
      <c r="U2495">
        <f t="shared" si="192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8326</v>
      </c>
      <c r="R2496" t="s">
        <v>8330</v>
      </c>
      <c r="S2496" s="15">
        <f t="shared" si="193"/>
        <v>41021.645185185182</v>
      </c>
      <c r="T2496" s="15">
        <f t="shared" si="194"/>
        <v>41051.645185185182</v>
      </c>
      <c r="U2496">
        <f t="shared" si="192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8326</v>
      </c>
      <c r="R2497" t="s">
        <v>8330</v>
      </c>
      <c r="S2497" s="15">
        <f t="shared" si="193"/>
        <v>41035.946469907409</v>
      </c>
      <c r="T2497" s="15">
        <f t="shared" si="194"/>
        <v>41065.946469907409</v>
      </c>
      <c r="U2497">
        <f t="shared" si="192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0" t="s">
        <v>8326</v>
      </c>
      <c r="R2498" t="s">
        <v>8330</v>
      </c>
      <c r="S2498" s="15">
        <f t="shared" si="193"/>
        <v>41326.996435185189</v>
      </c>
      <c r="T2498" s="15">
        <f t="shared" si="194"/>
        <v>41361.954768518517</v>
      </c>
      <c r="U2498">
        <f t="shared" ref="U2498:U2561" si="197">YEAR(S2498)</f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8326</v>
      </c>
      <c r="R2499" t="s">
        <v>8330</v>
      </c>
      <c r="S2499" s="15">
        <f t="shared" ref="S2499:S2562" si="198">(((J2499/60)/60)/24)+DATE(1970,1,)</f>
        <v>40729.878912037035</v>
      </c>
      <c r="T2499" s="15">
        <f t="shared" ref="T2499:T2562" si="199">(((I2499/60)/60)/24)+DATE(1970,1,)</f>
        <v>40759.878912037035</v>
      </c>
      <c r="U2499">
        <f t="shared" si="197"/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8326</v>
      </c>
      <c r="R2500" t="s">
        <v>8330</v>
      </c>
      <c r="S2500" s="15">
        <f t="shared" si="198"/>
        <v>42016.967442129629</v>
      </c>
      <c r="T2500" s="15">
        <f t="shared" si="199"/>
        <v>42030.967442129629</v>
      </c>
      <c r="U2500">
        <f t="shared" si="197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8326</v>
      </c>
      <c r="R2501" t="s">
        <v>8330</v>
      </c>
      <c r="S2501" s="15">
        <f t="shared" si="198"/>
        <v>41225.648576388885</v>
      </c>
      <c r="T2501" s="15">
        <f t="shared" si="199"/>
        <v>41273.75</v>
      </c>
      <c r="U2501">
        <f t="shared" si="197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8326</v>
      </c>
      <c r="R2502" t="s">
        <v>8330</v>
      </c>
      <c r="S2502" s="15">
        <f t="shared" si="198"/>
        <v>41052.772858796299</v>
      </c>
      <c r="T2502" s="15">
        <f t="shared" si="199"/>
        <v>41082.772858796299</v>
      </c>
      <c r="U2502">
        <f t="shared" si="197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8337</v>
      </c>
      <c r="R2503" t="s">
        <v>8354</v>
      </c>
      <c r="S2503" s="15">
        <f t="shared" si="198"/>
        <v>42243.776666666665</v>
      </c>
      <c r="T2503" s="15">
        <f t="shared" si="199"/>
        <v>42273.776666666665</v>
      </c>
      <c r="U2503">
        <f t="shared" si="197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8337</v>
      </c>
      <c r="R2504" t="s">
        <v>8354</v>
      </c>
      <c r="S2504" s="15">
        <f t="shared" si="198"/>
        <v>41857.825439814813</v>
      </c>
      <c r="T2504" s="15">
        <f t="shared" si="199"/>
        <v>41902.825439814813</v>
      </c>
      <c r="U2504">
        <f t="shared" si="197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8337</v>
      </c>
      <c r="R2505" t="s">
        <v>8354</v>
      </c>
      <c r="S2505" s="15">
        <f t="shared" si="198"/>
        <v>42497.899398148147</v>
      </c>
      <c r="T2505" s="15">
        <f t="shared" si="199"/>
        <v>42527.879166666666</v>
      </c>
      <c r="U2505">
        <f t="shared" si="197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8337</v>
      </c>
      <c r="R2506" t="s">
        <v>8354</v>
      </c>
      <c r="S2506" s="15">
        <f t="shared" si="198"/>
        <v>41927.015439814815</v>
      </c>
      <c r="T2506" s="15">
        <f t="shared" si="199"/>
        <v>41957.057106481487</v>
      </c>
      <c r="U2506">
        <f t="shared" si="197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8337</v>
      </c>
      <c r="R2507" t="s">
        <v>8354</v>
      </c>
      <c r="S2507" s="15">
        <f t="shared" si="198"/>
        <v>42046.05574074074</v>
      </c>
      <c r="T2507" s="15">
        <f t="shared" si="199"/>
        <v>42076.014074074075</v>
      </c>
      <c r="U2507">
        <f t="shared" si="197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8337</v>
      </c>
      <c r="R2508" t="s">
        <v>8354</v>
      </c>
      <c r="S2508" s="15">
        <f t="shared" si="198"/>
        <v>42257.297094907408</v>
      </c>
      <c r="T2508" s="15">
        <f t="shared" si="199"/>
        <v>42279.875</v>
      </c>
      <c r="U2508">
        <f t="shared" si="197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8337</v>
      </c>
      <c r="R2509" t="s">
        <v>8354</v>
      </c>
      <c r="S2509" s="15">
        <f t="shared" si="198"/>
        <v>42104.072962962964</v>
      </c>
      <c r="T2509" s="15">
        <f t="shared" si="199"/>
        <v>42134.072962962964</v>
      </c>
      <c r="U2509">
        <f t="shared" si="197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8337</v>
      </c>
      <c r="R2510" t="s">
        <v>8354</v>
      </c>
      <c r="S2510" s="15">
        <f t="shared" si="198"/>
        <v>41834.951782407406</v>
      </c>
      <c r="T2510" s="15">
        <f t="shared" si="199"/>
        <v>41864.951782407406</v>
      </c>
      <c r="U2510">
        <f t="shared" si="197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8337</v>
      </c>
      <c r="R2511" t="s">
        <v>8354</v>
      </c>
      <c r="S2511" s="15">
        <f t="shared" si="198"/>
        <v>42057.809594907405</v>
      </c>
      <c r="T2511" s="15">
        <f t="shared" si="199"/>
        <v>42113.767928240741</v>
      </c>
      <c r="U2511">
        <f t="shared" si="197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8337</v>
      </c>
      <c r="R2512" t="s">
        <v>8354</v>
      </c>
      <c r="S2512" s="15">
        <f t="shared" si="198"/>
        <v>42077.997361111105</v>
      </c>
      <c r="T2512" s="15">
        <f t="shared" si="199"/>
        <v>42137.997361111105</v>
      </c>
      <c r="U2512">
        <f t="shared" si="197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8337</v>
      </c>
      <c r="R2513" t="s">
        <v>8354</v>
      </c>
      <c r="S2513" s="15">
        <f t="shared" si="198"/>
        <v>42370.446909722217</v>
      </c>
      <c r="T2513" s="15">
        <f t="shared" si="199"/>
        <v>42400.446909722217</v>
      </c>
      <c r="U2513">
        <f t="shared" si="197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8337</v>
      </c>
      <c r="R2514" t="s">
        <v>8354</v>
      </c>
      <c r="S2514" s="15">
        <f t="shared" si="198"/>
        <v>41970.876863425925</v>
      </c>
      <c r="T2514" s="15">
        <f t="shared" si="199"/>
        <v>41985.876863425925</v>
      </c>
      <c r="U2514">
        <f t="shared" si="197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8337</v>
      </c>
      <c r="R2515" t="s">
        <v>8354</v>
      </c>
      <c r="S2515" s="15">
        <f t="shared" si="198"/>
        <v>42731.00681712963</v>
      </c>
      <c r="T2515" s="15">
        <f t="shared" si="199"/>
        <v>42791.00681712963</v>
      </c>
      <c r="U2515">
        <f t="shared" si="197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8337</v>
      </c>
      <c r="R2516" t="s">
        <v>8354</v>
      </c>
      <c r="S2516" s="15">
        <f t="shared" si="198"/>
        <v>41853.389780092592</v>
      </c>
      <c r="T2516" s="15">
        <f t="shared" si="199"/>
        <v>41870.389780092592</v>
      </c>
      <c r="U2516">
        <f t="shared" si="197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8337</v>
      </c>
      <c r="R2517" t="s">
        <v>8354</v>
      </c>
      <c r="S2517" s="15">
        <f t="shared" si="198"/>
        <v>42026.839733796296</v>
      </c>
      <c r="T2517" s="15">
        <f t="shared" si="199"/>
        <v>42056.839733796296</v>
      </c>
      <c r="U2517">
        <f t="shared" si="197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8337</v>
      </c>
      <c r="R2518" t="s">
        <v>8354</v>
      </c>
      <c r="S2518" s="15">
        <f t="shared" si="198"/>
        <v>41941.653379629628</v>
      </c>
      <c r="T2518" s="15">
        <f t="shared" si="199"/>
        <v>41971.6950462963</v>
      </c>
      <c r="U2518">
        <f t="shared" si="197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8337</v>
      </c>
      <c r="R2519" t="s">
        <v>8354</v>
      </c>
      <c r="S2519" s="15">
        <f t="shared" si="198"/>
        <v>42051.802430555559</v>
      </c>
      <c r="T2519" s="15">
        <f t="shared" si="199"/>
        <v>42081.760763888888</v>
      </c>
      <c r="U2519">
        <f t="shared" si="197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8337</v>
      </c>
      <c r="R2520" t="s">
        <v>8354</v>
      </c>
      <c r="S2520" s="15">
        <f t="shared" si="198"/>
        <v>41925.680879629632</v>
      </c>
      <c r="T2520" s="15">
        <f t="shared" si="199"/>
        <v>41955.722546296296</v>
      </c>
      <c r="U2520">
        <f t="shared" si="197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8337</v>
      </c>
      <c r="R2521" t="s">
        <v>8354</v>
      </c>
      <c r="S2521" s="15">
        <f t="shared" si="198"/>
        <v>41808.155138888891</v>
      </c>
      <c r="T2521" s="15">
        <f t="shared" si="199"/>
        <v>41838.155138888891</v>
      </c>
      <c r="U2521">
        <f t="shared" si="197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8337</v>
      </c>
      <c r="R2522" t="s">
        <v>8354</v>
      </c>
      <c r="S2522" s="15">
        <f t="shared" si="198"/>
        <v>42611.600520833337</v>
      </c>
      <c r="T2522" s="15">
        <f t="shared" si="199"/>
        <v>42657.806249999994</v>
      </c>
      <c r="U2522">
        <f t="shared" si="197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8326</v>
      </c>
      <c r="R2523" t="s">
        <v>8355</v>
      </c>
      <c r="S2523" s="15">
        <f t="shared" si="198"/>
        <v>42268.967835648145</v>
      </c>
      <c r="T2523" s="15">
        <f t="shared" si="199"/>
        <v>42289.967835648145</v>
      </c>
      <c r="U2523">
        <f t="shared" si="197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8326</v>
      </c>
      <c r="R2524" t="s">
        <v>8355</v>
      </c>
      <c r="S2524" s="15">
        <f t="shared" si="198"/>
        <v>42459.573611111111</v>
      </c>
      <c r="T2524" s="15">
        <f t="shared" si="199"/>
        <v>42481.619444444441</v>
      </c>
      <c r="U2524">
        <f t="shared" si="197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8326</v>
      </c>
      <c r="R2525" t="s">
        <v>8355</v>
      </c>
      <c r="S2525" s="15">
        <f t="shared" si="198"/>
        <v>41929.975601851853</v>
      </c>
      <c r="T2525" s="15">
        <f t="shared" si="199"/>
        <v>41960.017268518524</v>
      </c>
      <c r="U2525">
        <f t="shared" si="197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8326</v>
      </c>
      <c r="R2526" t="s">
        <v>8355</v>
      </c>
      <c r="S2526" s="15">
        <f t="shared" si="198"/>
        <v>41960.807372685187</v>
      </c>
      <c r="T2526" s="15">
        <f t="shared" si="199"/>
        <v>41993.1875</v>
      </c>
      <c r="U2526">
        <f t="shared" si="197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8326</v>
      </c>
      <c r="R2527" t="s">
        <v>8355</v>
      </c>
      <c r="S2527" s="15">
        <f t="shared" si="198"/>
        <v>41057.844571759262</v>
      </c>
      <c r="T2527" s="15">
        <f t="shared" si="199"/>
        <v>41087.844571759262</v>
      </c>
      <c r="U2527">
        <f t="shared" si="197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8326</v>
      </c>
      <c r="R2528" t="s">
        <v>8355</v>
      </c>
      <c r="S2528" s="15">
        <f t="shared" si="198"/>
        <v>41952.091134259259</v>
      </c>
      <c r="T2528" s="15">
        <f t="shared" si="199"/>
        <v>41980.207638888889</v>
      </c>
      <c r="U2528">
        <f t="shared" si="197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8326</v>
      </c>
      <c r="R2529" t="s">
        <v>8355</v>
      </c>
      <c r="S2529" s="15">
        <f t="shared" si="198"/>
        <v>41545.75105324074</v>
      </c>
      <c r="T2529" s="15">
        <f t="shared" si="199"/>
        <v>41564.165972222225</v>
      </c>
      <c r="U2529">
        <f t="shared" si="197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8326</v>
      </c>
      <c r="R2530" t="s">
        <v>8355</v>
      </c>
      <c r="S2530" s="15">
        <f t="shared" si="198"/>
        <v>42216.834525462968</v>
      </c>
      <c r="T2530" s="15">
        <f t="shared" si="199"/>
        <v>42235.458333333328</v>
      </c>
      <c r="U2530">
        <f t="shared" si="197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8326</v>
      </c>
      <c r="R2531" t="s">
        <v>8355</v>
      </c>
      <c r="S2531" s="15">
        <f t="shared" si="198"/>
        <v>40947.080729166664</v>
      </c>
      <c r="T2531" s="15">
        <f t="shared" si="199"/>
        <v>40992.0390625</v>
      </c>
      <c r="U2531">
        <f t="shared" si="197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8326</v>
      </c>
      <c r="R2532" t="s">
        <v>8355</v>
      </c>
      <c r="S2532" s="15">
        <f t="shared" si="198"/>
        <v>42080.864641203705</v>
      </c>
      <c r="T2532" s="15">
        <f t="shared" si="199"/>
        <v>42113.201388888891</v>
      </c>
      <c r="U2532">
        <f t="shared" si="197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8326</v>
      </c>
      <c r="R2533" t="s">
        <v>8355</v>
      </c>
      <c r="S2533" s="15">
        <f t="shared" si="198"/>
        <v>42207.680023148147</v>
      </c>
      <c r="T2533" s="15">
        <f t="shared" si="199"/>
        <v>42230.165972222225</v>
      </c>
      <c r="U2533">
        <f t="shared" si="197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8326</v>
      </c>
      <c r="R2534" t="s">
        <v>8355</v>
      </c>
      <c r="S2534" s="15">
        <f t="shared" si="198"/>
        <v>41106.849143518521</v>
      </c>
      <c r="T2534" s="15">
        <f t="shared" si="199"/>
        <v>41136.849143518521</v>
      </c>
      <c r="U2534">
        <f t="shared" si="197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8326</v>
      </c>
      <c r="R2535" t="s">
        <v>8355</v>
      </c>
      <c r="S2535" s="15">
        <f t="shared" si="198"/>
        <v>41303.751284722224</v>
      </c>
      <c r="T2535" s="15">
        <f t="shared" si="199"/>
        <v>41333.750787037039</v>
      </c>
      <c r="U2535">
        <f t="shared" si="197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8326</v>
      </c>
      <c r="R2536" t="s">
        <v>8355</v>
      </c>
      <c r="S2536" s="15">
        <f t="shared" si="198"/>
        <v>40126.700370370374</v>
      </c>
      <c r="T2536" s="15">
        <f t="shared" si="199"/>
        <v>40178.25</v>
      </c>
      <c r="U2536">
        <f t="shared" si="197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8326</v>
      </c>
      <c r="R2537" t="s">
        <v>8355</v>
      </c>
      <c r="S2537" s="15">
        <f t="shared" si="198"/>
        <v>41942.791030092594</v>
      </c>
      <c r="T2537" s="15">
        <f t="shared" si="199"/>
        <v>41973.832696759258</v>
      </c>
      <c r="U2537">
        <f t="shared" si="197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8326</v>
      </c>
      <c r="R2538" t="s">
        <v>8355</v>
      </c>
      <c r="S2538" s="15">
        <f t="shared" si="198"/>
        <v>41463.106087962966</v>
      </c>
      <c r="T2538" s="15">
        <f t="shared" si="199"/>
        <v>41484.106087962966</v>
      </c>
      <c r="U2538">
        <f t="shared" si="197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8326</v>
      </c>
      <c r="R2539" t="s">
        <v>8355</v>
      </c>
      <c r="S2539" s="15">
        <f t="shared" si="198"/>
        <v>40695.648784722223</v>
      </c>
      <c r="T2539" s="15">
        <f t="shared" si="199"/>
        <v>40755.648784722223</v>
      </c>
      <c r="U2539">
        <f t="shared" si="197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8326</v>
      </c>
      <c r="R2540" t="s">
        <v>8355</v>
      </c>
      <c r="S2540" s="15">
        <f t="shared" si="198"/>
        <v>41297.509965277779</v>
      </c>
      <c r="T2540" s="15">
        <f t="shared" si="199"/>
        <v>41328.207638888889</v>
      </c>
      <c r="U2540">
        <f t="shared" si="197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8326</v>
      </c>
      <c r="R2541" t="s">
        <v>8355</v>
      </c>
      <c r="S2541" s="15">
        <f t="shared" si="198"/>
        <v>41976.902222222227</v>
      </c>
      <c r="T2541" s="15">
        <f t="shared" si="199"/>
        <v>42036.902222222227</v>
      </c>
      <c r="U2541">
        <f t="shared" si="197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8326</v>
      </c>
      <c r="R2542" t="s">
        <v>8355</v>
      </c>
      <c r="S2542" s="15">
        <f t="shared" si="198"/>
        <v>40784.675011574072</v>
      </c>
      <c r="T2542" s="15">
        <f t="shared" si="199"/>
        <v>40844.675011574072</v>
      </c>
      <c r="U2542">
        <f t="shared" si="197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8326</v>
      </c>
      <c r="R2543" t="s">
        <v>8355</v>
      </c>
      <c r="S2543" s="15">
        <f t="shared" si="198"/>
        <v>41482.449282407404</v>
      </c>
      <c r="T2543" s="15">
        <f t="shared" si="199"/>
        <v>41542.449282407404</v>
      </c>
      <c r="U2543">
        <f t="shared" si="197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8326</v>
      </c>
      <c r="R2544" t="s">
        <v>8355</v>
      </c>
      <c r="S2544" s="15">
        <f t="shared" si="198"/>
        <v>41508.426585648151</v>
      </c>
      <c r="T2544" s="15">
        <f t="shared" si="199"/>
        <v>41547.165972222225</v>
      </c>
      <c r="U2544">
        <f t="shared" si="197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8326</v>
      </c>
      <c r="R2545" t="s">
        <v>8355</v>
      </c>
      <c r="S2545" s="15">
        <f t="shared" si="198"/>
        <v>40513.107615740737</v>
      </c>
      <c r="T2545" s="15">
        <f t="shared" si="199"/>
        <v>40544.125</v>
      </c>
      <c r="U2545">
        <f t="shared" si="197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8326</v>
      </c>
      <c r="R2546" t="s">
        <v>8355</v>
      </c>
      <c r="S2546" s="15">
        <f t="shared" si="198"/>
        <v>41067.520474537036</v>
      </c>
      <c r="T2546" s="15">
        <f t="shared" si="199"/>
        <v>41097.520474537036</v>
      </c>
      <c r="U2546">
        <f t="shared" si="197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8326</v>
      </c>
      <c r="R2547" t="s">
        <v>8355</v>
      </c>
      <c r="S2547" s="15">
        <f t="shared" si="198"/>
        <v>42026.13817129629</v>
      </c>
      <c r="T2547" s="15">
        <f t="shared" si="199"/>
        <v>42061.020833333328</v>
      </c>
      <c r="U2547">
        <f t="shared" si="197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8326</v>
      </c>
      <c r="R2548" t="s">
        <v>8355</v>
      </c>
      <c r="S2548" s="15">
        <f t="shared" si="198"/>
        <v>41523.858553240738</v>
      </c>
      <c r="T2548" s="15">
        <f t="shared" si="199"/>
        <v>41551.208333333336</v>
      </c>
      <c r="U2548">
        <f t="shared" si="197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8326</v>
      </c>
      <c r="R2549" t="s">
        <v>8355</v>
      </c>
      <c r="S2549" s="15">
        <f t="shared" si="198"/>
        <v>40972.773182870369</v>
      </c>
      <c r="T2549" s="15">
        <f t="shared" si="199"/>
        <v>41002.731516203705</v>
      </c>
      <c r="U2549">
        <f t="shared" si="197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8326</v>
      </c>
      <c r="R2550" t="s">
        <v>8355</v>
      </c>
      <c r="S2550" s="15">
        <f t="shared" si="198"/>
        <v>42617.625428240746</v>
      </c>
      <c r="T2550" s="15">
        <f t="shared" si="199"/>
        <v>42642.185416666667</v>
      </c>
      <c r="U2550">
        <f t="shared" si="197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8326</v>
      </c>
      <c r="R2551" t="s">
        <v>8355</v>
      </c>
      <c r="S2551" s="15">
        <f t="shared" si="198"/>
        <v>41389.757754629631</v>
      </c>
      <c r="T2551" s="15">
        <f t="shared" si="199"/>
        <v>41424.708333333336</v>
      </c>
      <c r="U2551">
        <f t="shared" si="197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8326</v>
      </c>
      <c r="R2552" t="s">
        <v>8355</v>
      </c>
      <c r="S2552" s="15">
        <f t="shared" si="198"/>
        <v>42227.634328703702</v>
      </c>
      <c r="T2552" s="15">
        <f t="shared" si="199"/>
        <v>42284.165972222225</v>
      </c>
      <c r="U2552">
        <f t="shared" si="197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8326</v>
      </c>
      <c r="R2553" t="s">
        <v>8355</v>
      </c>
      <c r="S2553" s="15">
        <f t="shared" si="198"/>
        <v>40960.252141203702</v>
      </c>
      <c r="T2553" s="15">
        <f t="shared" si="199"/>
        <v>40988.866666666669</v>
      </c>
      <c r="U2553">
        <f t="shared" si="197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8326</v>
      </c>
      <c r="R2554" t="s">
        <v>8355</v>
      </c>
      <c r="S2554" s="15">
        <f t="shared" si="198"/>
        <v>42768.809965277775</v>
      </c>
      <c r="T2554" s="15">
        <f t="shared" si="199"/>
        <v>42798.809965277775</v>
      </c>
      <c r="U2554">
        <f t="shared" si="197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8326</v>
      </c>
      <c r="R2555" t="s">
        <v>8355</v>
      </c>
      <c r="S2555" s="15">
        <f t="shared" si="198"/>
        <v>41112.199155092596</v>
      </c>
      <c r="T2555" s="15">
        <f t="shared" si="199"/>
        <v>41172.199155092596</v>
      </c>
      <c r="U2555">
        <f t="shared" si="197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8326</v>
      </c>
      <c r="R2556" t="s">
        <v>8355</v>
      </c>
      <c r="S2556" s="15">
        <f t="shared" si="198"/>
        <v>42124.078275462962</v>
      </c>
      <c r="T2556" s="15">
        <f t="shared" si="199"/>
        <v>42155.165972222225</v>
      </c>
      <c r="U2556">
        <f t="shared" si="197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8326</v>
      </c>
      <c r="R2557" t="s">
        <v>8355</v>
      </c>
      <c r="S2557" s="15">
        <f t="shared" si="198"/>
        <v>41025.655011574076</v>
      </c>
      <c r="T2557" s="15">
        <f t="shared" si="199"/>
        <v>41056.655011574076</v>
      </c>
      <c r="U2557">
        <f t="shared" si="197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8326</v>
      </c>
      <c r="R2558" t="s">
        <v>8355</v>
      </c>
      <c r="S2558" s="15">
        <f t="shared" si="198"/>
        <v>41221.991400462961</v>
      </c>
      <c r="T2558" s="15">
        <f t="shared" si="199"/>
        <v>41266.991400462961</v>
      </c>
      <c r="U2558">
        <f t="shared" si="197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8326</v>
      </c>
      <c r="R2559" t="s">
        <v>8355</v>
      </c>
      <c r="S2559" s="15">
        <f t="shared" si="198"/>
        <v>41743.745208333334</v>
      </c>
      <c r="T2559" s="15">
        <f t="shared" si="199"/>
        <v>41773.745208333334</v>
      </c>
      <c r="U2559">
        <f t="shared" si="197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8326</v>
      </c>
      <c r="R2560" t="s">
        <v>8355</v>
      </c>
      <c r="S2560" s="15">
        <f t="shared" si="198"/>
        <v>42092.860023148154</v>
      </c>
      <c r="T2560" s="15">
        <f t="shared" si="199"/>
        <v>42124.582638888889</v>
      </c>
      <c r="U2560">
        <f t="shared" si="197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8326</v>
      </c>
      <c r="R2561" t="s">
        <v>8355</v>
      </c>
      <c r="S2561" s="15">
        <f t="shared" si="198"/>
        <v>40828.873657407406</v>
      </c>
      <c r="T2561" s="15">
        <f t="shared" si="199"/>
        <v>40861.817361111112</v>
      </c>
      <c r="U2561">
        <f t="shared" si="197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0" t="s">
        <v>8326</v>
      </c>
      <c r="R2562" t="s">
        <v>8355</v>
      </c>
      <c r="S2562" s="15">
        <f t="shared" si="198"/>
        <v>42038.951087962967</v>
      </c>
      <c r="T2562" s="15">
        <f t="shared" si="199"/>
        <v>42068.951087962967</v>
      </c>
      <c r="U2562">
        <f t="shared" ref="U2562:U2625" si="202">YEAR(S2562)</f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8337</v>
      </c>
      <c r="R2563" t="s">
        <v>8338</v>
      </c>
      <c r="S2563" s="15">
        <f t="shared" ref="S2563:S2626" si="203">(((J2563/60)/60)/24)+DATE(1970,1,)</f>
        <v>42259.528807870374</v>
      </c>
      <c r="T2563" s="15">
        <f t="shared" ref="T2563:T2626" si="204">(((I2563/60)/60)/24)+DATE(1970,1,)</f>
        <v>42289.528807870374</v>
      </c>
      <c r="U2563">
        <f t="shared" si="202"/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8337</v>
      </c>
      <c r="R2564" t="s">
        <v>8338</v>
      </c>
      <c r="S2564" s="15">
        <f t="shared" si="203"/>
        <v>42593.524756944447</v>
      </c>
      <c r="T2564" s="15">
        <f t="shared" si="204"/>
        <v>42653.524756944447</v>
      </c>
      <c r="U2564">
        <f t="shared" si="202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8337</v>
      </c>
      <c r="R2565" t="s">
        <v>8338</v>
      </c>
      <c r="S2565" s="15">
        <f t="shared" si="203"/>
        <v>42154.139479166668</v>
      </c>
      <c r="T2565" s="15">
        <f t="shared" si="204"/>
        <v>42214.139479166668</v>
      </c>
      <c r="U2565">
        <f t="shared" si="202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8337</v>
      </c>
      <c r="R2566" t="s">
        <v>8338</v>
      </c>
      <c r="S2566" s="15">
        <f t="shared" si="203"/>
        <v>41821.040497685186</v>
      </c>
      <c r="T2566" s="15">
        <f t="shared" si="204"/>
        <v>41851.040497685186</v>
      </c>
      <c r="U2566">
        <f t="shared" si="202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8337</v>
      </c>
      <c r="R2567" t="s">
        <v>8338</v>
      </c>
      <c r="S2567" s="15">
        <f t="shared" si="203"/>
        <v>42439.650335648148</v>
      </c>
      <c r="T2567" s="15">
        <f t="shared" si="204"/>
        <v>42498.868055555555</v>
      </c>
      <c r="U2567">
        <f t="shared" si="202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8337</v>
      </c>
      <c r="R2568" t="s">
        <v>8338</v>
      </c>
      <c r="S2568" s="15">
        <f t="shared" si="203"/>
        <v>41841.980879629627</v>
      </c>
      <c r="T2568" s="15">
        <f t="shared" si="204"/>
        <v>41871.980879629627</v>
      </c>
      <c r="U2568">
        <f t="shared" si="202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8337</v>
      </c>
      <c r="R2569" t="s">
        <v>8338</v>
      </c>
      <c r="S2569" s="15">
        <f t="shared" si="203"/>
        <v>42086.878912037035</v>
      </c>
      <c r="T2569" s="15">
        <f t="shared" si="204"/>
        <v>42116.878912037035</v>
      </c>
      <c r="U2569">
        <f t="shared" si="202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8337</v>
      </c>
      <c r="R2570" t="s">
        <v>8338</v>
      </c>
      <c r="S2570" s="15">
        <f t="shared" si="203"/>
        <v>42583.666597222225</v>
      </c>
      <c r="T2570" s="15">
        <f t="shared" si="204"/>
        <v>42613.666597222225</v>
      </c>
      <c r="U2570">
        <f t="shared" si="202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8337</v>
      </c>
      <c r="R2571" t="s">
        <v>8338</v>
      </c>
      <c r="S2571" s="15">
        <f t="shared" si="203"/>
        <v>42233.105462962965</v>
      </c>
      <c r="T2571" s="15">
        <f t="shared" si="204"/>
        <v>42263.105462962965</v>
      </c>
      <c r="U2571">
        <f t="shared" si="202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8337</v>
      </c>
      <c r="R2572" t="s">
        <v>8338</v>
      </c>
      <c r="S2572" s="15">
        <f t="shared" si="203"/>
        <v>42743.903182870374</v>
      </c>
      <c r="T2572" s="15">
        <f t="shared" si="204"/>
        <v>42773.903182870374</v>
      </c>
      <c r="U2572">
        <f t="shared" si="202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8337</v>
      </c>
      <c r="R2573" t="s">
        <v>8338</v>
      </c>
      <c r="S2573" s="15">
        <f t="shared" si="203"/>
        <v>42448.341678240744</v>
      </c>
      <c r="T2573" s="15">
        <f t="shared" si="204"/>
        <v>42508.341678240744</v>
      </c>
      <c r="U2573">
        <f t="shared" si="202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8337</v>
      </c>
      <c r="R2574" t="s">
        <v>8338</v>
      </c>
      <c r="S2574" s="15">
        <f t="shared" si="203"/>
        <v>42076.119409722218</v>
      </c>
      <c r="T2574" s="15">
        <f t="shared" si="204"/>
        <v>42106.119409722218</v>
      </c>
      <c r="U2574">
        <f t="shared" si="202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8337</v>
      </c>
      <c r="R2575" t="s">
        <v>8338</v>
      </c>
      <c r="S2575" s="15">
        <f t="shared" si="203"/>
        <v>41828.592002314814</v>
      </c>
      <c r="T2575" s="15">
        <f t="shared" si="204"/>
        <v>41873.592002314814</v>
      </c>
      <c r="U2575">
        <f t="shared" si="202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8337</v>
      </c>
      <c r="R2576" t="s">
        <v>8338</v>
      </c>
      <c r="S2576" s="15">
        <f t="shared" si="203"/>
        <v>42486.825752314813</v>
      </c>
      <c r="T2576" s="15">
        <f t="shared" si="204"/>
        <v>42507.825752314813</v>
      </c>
      <c r="U2576">
        <f t="shared" si="202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8337</v>
      </c>
      <c r="R2577" t="s">
        <v>8338</v>
      </c>
      <c r="S2577" s="15">
        <f t="shared" si="203"/>
        <v>41985.108726851846</v>
      </c>
      <c r="T2577" s="15">
        <f t="shared" si="204"/>
        <v>42015.108726851846</v>
      </c>
      <c r="U2577">
        <f t="shared" si="202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8337</v>
      </c>
      <c r="R2578" t="s">
        <v>8338</v>
      </c>
      <c r="S2578" s="15">
        <f t="shared" si="203"/>
        <v>42059.00980324074</v>
      </c>
      <c r="T2578" s="15">
        <f t="shared" si="204"/>
        <v>42103.968136574069</v>
      </c>
      <c r="U2578">
        <f t="shared" si="202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8337</v>
      </c>
      <c r="R2579" t="s">
        <v>8338</v>
      </c>
      <c r="S2579" s="15">
        <f t="shared" si="203"/>
        <v>41829.820567129631</v>
      </c>
      <c r="T2579" s="15">
        <f t="shared" si="204"/>
        <v>41854.820567129631</v>
      </c>
      <c r="U2579">
        <f t="shared" si="202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8337</v>
      </c>
      <c r="R2580" t="s">
        <v>8338</v>
      </c>
      <c r="S2580" s="15">
        <f t="shared" si="203"/>
        <v>42237.022905092599</v>
      </c>
      <c r="T2580" s="15">
        <f t="shared" si="204"/>
        <v>42285.708333333328</v>
      </c>
      <c r="U2580">
        <f t="shared" si="202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8337</v>
      </c>
      <c r="R2581" t="s">
        <v>8338</v>
      </c>
      <c r="S2581" s="15">
        <f t="shared" si="203"/>
        <v>41836.829895833333</v>
      </c>
      <c r="T2581" s="15">
        <f t="shared" si="204"/>
        <v>41896.829895833333</v>
      </c>
      <c r="U2581">
        <f t="shared" si="202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8337</v>
      </c>
      <c r="R2582" t="s">
        <v>8338</v>
      </c>
      <c r="S2582" s="15">
        <f t="shared" si="203"/>
        <v>42109.326423611114</v>
      </c>
      <c r="T2582" s="15">
        <f t="shared" si="204"/>
        <v>42139.125</v>
      </c>
      <c r="U2582">
        <f t="shared" si="202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8337</v>
      </c>
      <c r="R2583" t="s">
        <v>8338</v>
      </c>
      <c r="S2583" s="15">
        <f t="shared" si="203"/>
        <v>42293.628449074073</v>
      </c>
      <c r="T2583" s="15">
        <f t="shared" si="204"/>
        <v>42323.670115740737</v>
      </c>
      <c r="U2583">
        <f t="shared" si="202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8337</v>
      </c>
      <c r="R2584" t="s">
        <v>8338</v>
      </c>
      <c r="S2584" s="15">
        <f t="shared" si="203"/>
        <v>42641.988819444443</v>
      </c>
      <c r="T2584" s="15">
        <f t="shared" si="204"/>
        <v>42671.988819444443</v>
      </c>
      <c r="U2584">
        <f t="shared" si="202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8337</v>
      </c>
      <c r="R2585" t="s">
        <v>8338</v>
      </c>
      <c r="S2585" s="15">
        <f t="shared" si="203"/>
        <v>42018.76944444445</v>
      </c>
      <c r="T2585" s="15">
        <f t="shared" si="204"/>
        <v>42078.727777777778</v>
      </c>
      <c r="U2585">
        <f t="shared" si="202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8337</v>
      </c>
      <c r="R2586" t="s">
        <v>8338</v>
      </c>
      <c r="S2586" s="15">
        <f t="shared" si="203"/>
        <v>42139.173252314817</v>
      </c>
      <c r="T2586" s="15">
        <f t="shared" si="204"/>
        <v>42169.173252314817</v>
      </c>
      <c r="U2586">
        <f t="shared" si="202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8337</v>
      </c>
      <c r="R2587" t="s">
        <v>8338</v>
      </c>
      <c r="S2587" s="15">
        <f t="shared" si="203"/>
        <v>41794.963333333333</v>
      </c>
      <c r="T2587" s="15">
        <f t="shared" si="204"/>
        <v>41824.963333333333</v>
      </c>
      <c r="U2587">
        <f t="shared" si="202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8337</v>
      </c>
      <c r="R2588" t="s">
        <v>8338</v>
      </c>
      <c r="S2588" s="15">
        <f t="shared" si="203"/>
        <v>42332.330277777779</v>
      </c>
      <c r="T2588" s="15">
        <f t="shared" si="204"/>
        <v>42362.330277777779</v>
      </c>
      <c r="U2588">
        <f t="shared" si="202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8337</v>
      </c>
      <c r="R2589" t="s">
        <v>8338</v>
      </c>
      <c r="S2589" s="15">
        <f t="shared" si="203"/>
        <v>42337.675381944442</v>
      </c>
      <c r="T2589" s="15">
        <f t="shared" si="204"/>
        <v>42367.675381944442</v>
      </c>
      <c r="U2589">
        <f t="shared" si="202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8337</v>
      </c>
      <c r="R2590" t="s">
        <v>8338</v>
      </c>
      <c r="S2590" s="15">
        <f t="shared" si="203"/>
        <v>42041.676226851851</v>
      </c>
      <c r="T2590" s="15">
        <f t="shared" si="204"/>
        <v>42093.551388888889</v>
      </c>
      <c r="U2590">
        <f t="shared" si="202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8337</v>
      </c>
      <c r="R2591" t="s">
        <v>8338</v>
      </c>
      <c r="S2591" s="15">
        <f t="shared" si="203"/>
        <v>42421.536192129628</v>
      </c>
      <c r="T2591" s="15">
        <f t="shared" si="204"/>
        <v>42451.494525462964</v>
      </c>
      <c r="U2591">
        <f t="shared" si="202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8337</v>
      </c>
      <c r="R2592" t="s">
        <v>8338</v>
      </c>
      <c r="S2592" s="15">
        <f t="shared" si="203"/>
        <v>42387.589085648149</v>
      </c>
      <c r="T2592" s="15">
        <f t="shared" si="204"/>
        <v>42394.589085648149</v>
      </c>
      <c r="U2592">
        <f t="shared" si="202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8337</v>
      </c>
      <c r="R2593" t="s">
        <v>8338</v>
      </c>
      <c r="S2593" s="15">
        <f t="shared" si="203"/>
        <v>42381.906527777777</v>
      </c>
      <c r="T2593" s="15">
        <f t="shared" si="204"/>
        <v>42441.864861111113</v>
      </c>
      <c r="U2593">
        <f t="shared" si="202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8337</v>
      </c>
      <c r="R2594" t="s">
        <v>8338</v>
      </c>
      <c r="S2594" s="15">
        <f t="shared" si="203"/>
        <v>41886.801168981481</v>
      </c>
      <c r="T2594" s="15">
        <f t="shared" si="204"/>
        <v>41916.801168981481</v>
      </c>
      <c r="U2594">
        <f t="shared" si="202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8337</v>
      </c>
      <c r="R2595" t="s">
        <v>8338</v>
      </c>
      <c r="S2595" s="15">
        <f t="shared" si="203"/>
        <v>42088.84520833334</v>
      </c>
      <c r="T2595" s="15">
        <f t="shared" si="204"/>
        <v>42118.84520833334</v>
      </c>
      <c r="U2595">
        <f t="shared" si="202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8337</v>
      </c>
      <c r="R2596" t="s">
        <v>8338</v>
      </c>
      <c r="S2596" s="15">
        <f t="shared" si="203"/>
        <v>41827.967916666668</v>
      </c>
      <c r="T2596" s="15">
        <f t="shared" si="204"/>
        <v>41857.967916666668</v>
      </c>
      <c r="U2596">
        <f t="shared" si="202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8337</v>
      </c>
      <c r="R2597" t="s">
        <v>8338</v>
      </c>
      <c r="S2597" s="15">
        <f t="shared" si="203"/>
        <v>42759.244212962964</v>
      </c>
      <c r="T2597" s="15">
        <f t="shared" si="204"/>
        <v>42789.244212962964</v>
      </c>
      <c r="U2597">
        <f t="shared" si="202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8337</v>
      </c>
      <c r="R2598" t="s">
        <v>8338</v>
      </c>
      <c r="S2598" s="15">
        <f t="shared" si="203"/>
        <v>41827.664456018516</v>
      </c>
      <c r="T2598" s="15">
        <f t="shared" si="204"/>
        <v>41857.664456018516</v>
      </c>
      <c r="U2598">
        <f t="shared" si="202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8337</v>
      </c>
      <c r="R2599" t="s">
        <v>8338</v>
      </c>
      <c r="S2599" s="15">
        <f t="shared" si="203"/>
        <v>42509.341631944444</v>
      </c>
      <c r="T2599" s="15">
        <f t="shared" si="204"/>
        <v>42539.341631944444</v>
      </c>
      <c r="U2599">
        <f t="shared" si="202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8337</v>
      </c>
      <c r="R2600" t="s">
        <v>8338</v>
      </c>
      <c r="S2600" s="15">
        <f t="shared" si="203"/>
        <v>42239.840289351851</v>
      </c>
      <c r="T2600" s="15">
        <f t="shared" si="204"/>
        <v>42269.840289351851</v>
      </c>
      <c r="U2600">
        <f t="shared" si="202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8337</v>
      </c>
      <c r="R2601" t="s">
        <v>8338</v>
      </c>
      <c r="S2601" s="15">
        <f t="shared" si="203"/>
        <v>41808.754016203704</v>
      </c>
      <c r="T2601" s="15">
        <f t="shared" si="204"/>
        <v>41853.754016203704</v>
      </c>
      <c r="U2601">
        <f t="shared" si="202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8337</v>
      </c>
      <c r="R2602" t="s">
        <v>8338</v>
      </c>
      <c r="S2602" s="15">
        <f t="shared" si="203"/>
        <v>42393.900462962964</v>
      </c>
      <c r="T2602" s="15">
        <f t="shared" si="204"/>
        <v>42453.858796296292</v>
      </c>
      <c r="U2602">
        <f t="shared" si="202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8320</v>
      </c>
      <c r="R2603" t="s">
        <v>8356</v>
      </c>
      <c r="S2603" s="15">
        <f t="shared" si="203"/>
        <v>41149.902187499996</v>
      </c>
      <c r="T2603" s="15">
        <f t="shared" si="204"/>
        <v>41164.165972222225</v>
      </c>
      <c r="U2603">
        <f t="shared" si="202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8320</v>
      </c>
      <c r="R2604" t="s">
        <v>8356</v>
      </c>
      <c r="S2604" s="15">
        <f t="shared" si="203"/>
        <v>41914.747314814813</v>
      </c>
      <c r="T2604" s="15">
        <f t="shared" si="204"/>
        <v>41954.888888888891</v>
      </c>
      <c r="U2604">
        <f t="shared" si="202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8320</v>
      </c>
      <c r="R2605" t="s">
        <v>8356</v>
      </c>
      <c r="S2605" s="15">
        <f t="shared" si="203"/>
        <v>41616.912662037037</v>
      </c>
      <c r="T2605" s="15">
        <f t="shared" si="204"/>
        <v>41630.912662037037</v>
      </c>
      <c r="U2605">
        <f t="shared" si="202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8320</v>
      </c>
      <c r="R2606" t="s">
        <v>8356</v>
      </c>
      <c r="S2606" s="15">
        <f t="shared" si="203"/>
        <v>40997.051192129627</v>
      </c>
      <c r="T2606" s="15">
        <f t="shared" si="204"/>
        <v>41027.051192129627</v>
      </c>
      <c r="U2606">
        <f t="shared" si="202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8320</v>
      </c>
      <c r="R2607" t="s">
        <v>8356</v>
      </c>
      <c r="S2607" s="15">
        <f t="shared" si="203"/>
        <v>42507.541550925926</v>
      </c>
      <c r="T2607" s="15">
        <f t="shared" si="204"/>
        <v>42537.541550925926</v>
      </c>
      <c r="U2607">
        <f t="shared" si="202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8320</v>
      </c>
      <c r="R2608" t="s">
        <v>8356</v>
      </c>
      <c r="S2608" s="15">
        <f t="shared" si="203"/>
        <v>41725.712754629632</v>
      </c>
      <c r="T2608" s="15">
        <f t="shared" si="204"/>
        <v>41757.712754629632</v>
      </c>
      <c r="U2608">
        <f t="shared" si="202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8320</v>
      </c>
      <c r="R2609" t="s">
        <v>8356</v>
      </c>
      <c r="S2609" s="15">
        <f t="shared" si="203"/>
        <v>42183.874675925923</v>
      </c>
      <c r="T2609" s="15">
        <f t="shared" si="204"/>
        <v>42227.083333333328</v>
      </c>
      <c r="U2609">
        <f t="shared" si="202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8320</v>
      </c>
      <c r="R2610" t="s">
        <v>8356</v>
      </c>
      <c r="S2610" s="15">
        <f t="shared" si="203"/>
        <v>42766.801712962959</v>
      </c>
      <c r="T2610" s="15">
        <f t="shared" si="204"/>
        <v>42808</v>
      </c>
      <c r="U2610">
        <f t="shared" si="202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8320</v>
      </c>
      <c r="R2611" t="s">
        <v>8356</v>
      </c>
      <c r="S2611" s="15">
        <f t="shared" si="203"/>
        <v>41074.237858796296</v>
      </c>
      <c r="T2611" s="15">
        <f t="shared" si="204"/>
        <v>41104.237858796296</v>
      </c>
      <c r="U2611">
        <f t="shared" si="202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8320</v>
      </c>
      <c r="R2612" t="s">
        <v>8356</v>
      </c>
      <c r="S2612" s="15">
        <f t="shared" si="203"/>
        <v>42563.881076388891</v>
      </c>
      <c r="T2612" s="15">
        <f t="shared" si="204"/>
        <v>42603.290972222225</v>
      </c>
      <c r="U2612">
        <f t="shared" si="202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8320</v>
      </c>
      <c r="R2613" t="s">
        <v>8356</v>
      </c>
      <c r="S2613" s="15">
        <f t="shared" si="203"/>
        <v>42703.335810185185</v>
      </c>
      <c r="T2613" s="15">
        <f t="shared" si="204"/>
        <v>42736.957638888889</v>
      </c>
      <c r="U2613">
        <f t="shared" si="202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8320</v>
      </c>
      <c r="R2614" t="s">
        <v>8356</v>
      </c>
      <c r="S2614" s="15">
        <f t="shared" si="203"/>
        <v>41981.143171296295</v>
      </c>
      <c r="T2614" s="15">
        <f t="shared" si="204"/>
        <v>42012.143171296295</v>
      </c>
      <c r="U2614">
        <f t="shared" si="202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8320</v>
      </c>
      <c r="R2615" t="s">
        <v>8356</v>
      </c>
      <c r="S2615" s="15">
        <f t="shared" si="203"/>
        <v>41142.81821759259</v>
      </c>
      <c r="T2615" s="15">
        <f t="shared" si="204"/>
        <v>41172.81821759259</v>
      </c>
      <c r="U2615">
        <f t="shared" si="202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8320</v>
      </c>
      <c r="R2616" t="s">
        <v>8356</v>
      </c>
      <c r="S2616" s="15">
        <f t="shared" si="203"/>
        <v>41729.708472222221</v>
      </c>
      <c r="T2616" s="15">
        <f t="shared" si="204"/>
        <v>41758.208333333336</v>
      </c>
      <c r="U2616">
        <f t="shared" si="202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8320</v>
      </c>
      <c r="R2617" t="s">
        <v>8356</v>
      </c>
      <c r="S2617" s="15">
        <f t="shared" si="203"/>
        <v>42452.49726851852</v>
      </c>
      <c r="T2617" s="15">
        <f t="shared" si="204"/>
        <v>42489.5</v>
      </c>
      <c r="U2617">
        <f t="shared" si="202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8320</v>
      </c>
      <c r="R2618" t="s">
        <v>8356</v>
      </c>
      <c r="S2618" s="15">
        <f t="shared" si="203"/>
        <v>42210.99454861111</v>
      </c>
      <c r="T2618" s="15">
        <f t="shared" si="204"/>
        <v>42240.99454861111</v>
      </c>
      <c r="U2618">
        <f t="shared" si="202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8320</v>
      </c>
      <c r="R2619" t="s">
        <v>8356</v>
      </c>
      <c r="S2619" s="15">
        <f t="shared" si="203"/>
        <v>41901.874432870369</v>
      </c>
      <c r="T2619" s="15">
        <f t="shared" si="204"/>
        <v>41931.874432870369</v>
      </c>
      <c r="U2619">
        <f t="shared" si="202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8320</v>
      </c>
      <c r="R2620" t="s">
        <v>8356</v>
      </c>
      <c r="S2620" s="15">
        <f t="shared" si="203"/>
        <v>42278.792372685188</v>
      </c>
      <c r="T2620" s="15">
        <f t="shared" si="204"/>
        <v>42338.834039351852</v>
      </c>
      <c r="U2620">
        <f t="shared" si="202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8320</v>
      </c>
      <c r="R2621" t="s">
        <v>8356</v>
      </c>
      <c r="S2621" s="15">
        <f t="shared" si="203"/>
        <v>42272.884305555555</v>
      </c>
      <c r="T2621" s="15">
        <f t="shared" si="204"/>
        <v>42299.458333333328</v>
      </c>
      <c r="U2621">
        <f t="shared" si="202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8320</v>
      </c>
      <c r="R2622" t="s">
        <v>8356</v>
      </c>
      <c r="S2622" s="15">
        <f t="shared" si="203"/>
        <v>42250.16715277778</v>
      </c>
      <c r="T2622" s="15">
        <f t="shared" si="204"/>
        <v>42287.041666666672</v>
      </c>
      <c r="U2622">
        <f t="shared" si="202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8320</v>
      </c>
      <c r="R2623" t="s">
        <v>8356</v>
      </c>
      <c r="S2623" s="15">
        <f t="shared" si="203"/>
        <v>42114.74754629629</v>
      </c>
      <c r="T2623" s="15">
        <f t="shared" si="204"/>
        <v>42144.74754629629</v>
      </c>
      <c r="U2623">
        <f t="shared" si="202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8320</v>
      </c>
      <c r="R2624" t="s">
        <v>8356</v>
      </c>
      <c r="S2624" s="15">
        <f t="shared" si="203"/>
        <v>42688.74324074074</v>
      </c>
      <c r="T2624" s="15">
        <f t="shared" si="204"/>
        <v>42733.74324074074</v>
      </c>
      <c r="U2624">
        <f t="shared" si="202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8320</v>
      </c>
      <c r="R2625" t="s">
        <v>8356</v>
      </c>
      <c r="S2625" s="15">
        <f t="shared" si="203"/>
        <v>42691.256550925929</v>
      </c>
      <c r="T2625" s="15">
        <f t="shared" si="204"/>
        <v>42705.256550925929</v>
      </c>
      <c r="U2625">
        <f t="shared" si="202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0" t="s">
        <v>8320</v>
      </c>
      <c r="R2626" t="s">
        <v>8356</v>
      </c>
      <c r="S2626" s="15">
        <f t="shared" si="203"/>
        <v>41143.42155092593</v>
      </c>
      <c r="T2626" s="15">
        <f t="shared" si="204"/>
        <v>41164.42155092593</v>
      </c>
      <c r="U2626">
        <f t="shared" ref="U2626:U2689" si="207">YEAR(S2626)</f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8320</v>
      </c>
      <c r="R2627" t="s">
        <v>8356</v>
      </c>
      <c r="S2627" s="15">
        <f t="shared" ref="S2627:S2690" si="208">(((J2627/60)/60)/24)+DATE(1970,1,)</f>
        <v>42657.810277777782</v>
      </c>
      <c r="T2627" s="15">
        <f t="shared" ref="T2627:T2690" si="209">(((I2627/60)/60)/24)+DATE(1970,1,)</f>
        <v>42682.851944444439</v>
      </c>
      <c r="U2627">
        <f t="shared" si="207"/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8320</v>
      </c>
      <c r="R2628" t="s">
        <v>8356</v>
      </c>
      <c r="S2628" s="15">
        <f t="shared" si="208"/>
        <v>42127.628113425926</v>
      </c>
      <c r="T2628" s="15">
        <f t="shared" si="209"/>
        <v>42157.628113425926</v>
      </c>
      <c r="U2628">
        <f t="shared" si="207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8320</v>
      </c>
      <c r="R2629" t="s">
        <v>8356</v>
      </c>
      <c r="S2629" s="15">
        <f t="shared" si="208"/>
        <v>42303.829409722224</v>
      </c>
      <c r="T2629" s="15">
        <f t="shared" si="209"/>
        <v>42333.871076388896</v>
      </c>
      <c r="U2629">
        <f t="shared" si="207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8320</v>
      </c>
      <c r="R2630" t="s">
        <v>8356</v>
      </c>
      <c r="S2630" s="15">
        <f t="shared" si="208"/>
        <v>41952.966053240743</v>
      </c>
      <c r="T2630" s="15">
        <f t="shared" si="209"/>
        <v>41972.966053240743</v>
      </c>
      <c r="U2630">
        <f t="shared" si="207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8320</v>
      </c>
      <c r="R2631" t="s">
        <v>8356</v>
      </c>
      <c r="S2631" s="15">
        <f t="shared" si="208"/>
        <v>42107.538449074069</v>
      </c>
      <c r="T2631" s="15">
        <f t="shared" si="209"/>
        <v>42137.538449074069</v>
      </c>
      <c r="U2631">
        <f t="shared" si="207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8320</v>
      </c>
      <c r="R2632" t="s">
        <v>8356</v>
      </c>
      <c r="S2632" s="15">
        <f t="shared" si="208"/>
        <v>42523.105462962965</v>
      </c>
      <c r="T2632" s="15">
        <f t="shared" si="209"/>
        <v>42550.416666666672</v>
      </c>
      <c r="U2632">
        <f t="shared" si="207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8320</v>
      </c>
      <c r="R2633" t="s">
        <v>8356</v>
      </c>
      <c r="S2633" s="15">
        <f t="shared" si="208"/>
        <v>42217.169293981482</v>
      </c>
      <c r="T2633" s="15">
        <f t="shared" si="209"/>
        <v>42245.169293981482</v>
      </c>
      <c r="U2633">
        <f t="shared" si="207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8320</v>
      </c>
      <c r="R2634" t="s">
        <v>8356</v>
      </c>
      <c r="S2634" s="15">
        <f t="shared" si="208"/>
        <v>42493.061793981484</v>
      </c>
      <c r="T2634" s="15">
        <f t="shared" si="209"/>
        <v>42518.061793981484</v>
      </c>
      <c r="U2634">
        <f t="shared" si="207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8320</v>
      </c>
      <c r="R2635" t="s">
        <v>8356</v>
      </c>
      <c r="S2635" s="15">
        <f t="shared" si="208"/>
        <v>41666.823287037041</v>
      </c>
      <c r="T2635" s="15">
        <f t="shared" si="209"/>
        <v>41696.958333333336</v>
      </c>
      <c r="U2635">
        <f t="shared" si="207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8320</v>
      </c>
      <c r="R2636" t="s">
        <v>8356</v>
      </c>
      <c r="S2636" s="15">
        <f t="shared" si="208"/>
        <v>42611.656493055561</v>
      </c>
      <c r="T2636" s="15">
        <f t="shared" si="209"/>
        <v>42641.656493055561</v>
      </c>
      <c r="U2636">
        <f t="shared" si="207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8320</v>
      </c>
      <c r="R2637" t="s">
        <v>8356</v>
      </c>
      <c r="S2637" s="15">
        <f t="shared" si="208"/>
        <v>42036.950937500005</v>
      </c>
      <c r="T2637" s="15">
        <f t="shared" si="209"/>
        <v>42071.909270833334</v>
      </c>
      <c r="U2637">
        <f t="shared" si="207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8320</v>
      </c>
      <c r="R2638" t="s">
        <v>8356</v>
      </c>
      <c r="S2638" s="15">
        <f t="shared" si="208"/>
        <v>42635.614745370374</v>
      </c>
      <c r="T2638" s="15">
        <f t="shared" si="209"/>
        <v>42658.041666666672</v>
      </c>
      <c r="U2638">
        <f t="shared" si="207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8320</v>
      </c>
      <c r="R2639" t="s">
        <v>8356</v>
      </c>
      <c r="S2639" s="15">
        <f t="shared" si="208"/>
        <v>42638.549479166672</v>
      </c>
      <c r="T2639" s="15">
        <f t="shared" si="209"/>
        <v>42654.549479166672</v>
      </c>
      <c r="U2639">
        <f t="shared" si="207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8320</v>
      </c>
      <c r="R2640" t="s">
        <v>8356</v>
      </c>
      <c r="S2640" s="15">
        <f t="shared" si="208"/>
        <v>41988.913136574076</v>
      </c>
      <c r="T2640" s="15">
        <f t="shared" si="209"/>
        <v>42018.913136574076</v>
      </c>
      <c r="U2640">
        <f t="shared" si="207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8320</v>
      </c>
      <c r="R2641" t="s">
        <v>8356</v>
      </c>
      <c r="S2641" s="15">
        <f t="shared" si="208"/>
        <v>42023.86513888889</v>
      </c>
      <c r="T2641" s="15">
        <f t="shared" si="209"/>
        <v>42053.86513888889</v>
      </c>
      <c r="U2641">
        <f t="shared" si="207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8320</v>
      </c>
      <c r="R2642" t="s">
        <v>8356</v>
      </c>
      <c r="S2642" s="15">
        <f t="shared" si="208"/>
        <v>42102.160578703704</v>
      </c>
      <c r="T2642" s="15">
        <f t="shared" si="209"/>
        <v>42162.160578703704</v>
      </c>
      <c r="U2642">
        <f t="shared" si="207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8320</v>
      </c>
      <c r="R2643" t="s">
        <v>8356</v>
      </c>
      <c r="S2643" s="15">
        <f t="shared" si="208"/>
        <v>41879.827118055553</v>
      </c>
      <c r="T2643" s="15">
        <f t="shared" si="209"/>
        <v>41896.839583333334</v>
      </c>
      <c r="U2643">
        <f t="shared" si="207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8320</v>
      </c>
      <c r="R2644" t="s">
        <v>8356</v>
      </c>
      <c r="S2644" s="15">
        <f t="shared" si="208"/>
        <v>42535.246620370366</v>
      </c>
      <c r="T2644" s="15">
        <f t="shared" si="209"/>
        <v>42565.289583333331</v>
      </c>
      <c r="U2644">
        <f t="shared" si="207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8320</v>
      </c>
      <c r="R2645" t="s">
        <v>8356</v>
      </c>
      <c r="S2645" s="15">
        <f t="shared" si="208"/>
        <v>42688.582349537035</v>
      </c>
      <c r="T2645" s="15">
        <f t="shared" si="209"/>
        <v>42724.332638888889</v>
      </c>
      <c r="U2645">
        <f t="shared" si="207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8320</v>
      </c>
      <c r="R2646" t="s">
        <v>8356</v>
      </c>
      <c r="S2646" s="15">
        <f t="shared" si="208"/>
        <v>42773.792071759264</v>
      </c>
      <c r="T2646" s="15">
        <f t="shared" si="209"/>
        <v>42803.792071759264</v>
      </c>
      <c r="U2646">
        <f t="shared" si="207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8320</v>
      </c>
      <c r="R2647" t="s">
        <v>8356</v>
      </c>
      <c r="S2647" s="15">
        <f t="shared" si="208"/>
        <v>41920.842627314814</v>
      </c>
      <c r="T2647" s="15">
        <f t="shared" si="209"/>
        <v>41950.884293981479</v>
      </c>
      <c r="U2647">
        <f t="shared" si="207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8320</v>
      </c>
      <c r="R2648" t="s">
        <v>8356</v>
      </c>
      <c r="S2648" s="15">
        <f t="shared" si="208"/>
        <v>42225.313298611116</v>
      </c>
      <c r="T2648" s="15">
        <f t="shared" si="209"/>
        <v>42255.313298611116</v>
      </c>
      <c r="U2648">
        <f t="shared" si="207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8320</v>
      </c>
      <c r="R2649" t="s">
        <v>8356</v>
      </c>
      <c r="S2649" s="15">
        <f t="shared" si="208"/>
        <v>42199.261793981481</v>
      </c>
      <c r="T2649" s="15">
        <f t="shared" si="209"/>
        <v>42229.261793981481</v>
      </c>
      <c r="U2649">
        <f t="shared" si="207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8320</v>
      </c>
      <c r="R2650" t="s">
        <v>8356</v>
      </c>
      <c r="S2650" s="15">
        <f t="shared" si="208"/>
        <v>42407.714814814812</v>
      </c>
      <c r="T2650" s="15">
        <f t="shared" si="209"/>
        <v>42437.714814814812</v>
      </c>
      <c r="U2650">
        <f t="shared" si="207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8320</v>
      </c>
      <c r="R2651" t="s">
        <v>8356</v>
      </c>
      <c r="S2651" s="15">
        <f t="shared" si="208"/>
        <v>42340.99700231482</v>
      </c>
      <c r="T2651" s="15">
        <f t="shared" si="209"/>
        <v>42400.99700231482</v>
      </c>
      <c r="U2651">
        <f t="shared" si="207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8320</v>
      </c>
      <c r="R2652" t="s">
        <v>8356</v>
      </c>
      <c r="S2652" s="15">
        <f t="shared" si="208"/>
        <v>42694.624340277776</v>
      </c>
      <c r="T2652" s="15">
        <f t="shared" si="209"/>
        <v>42724.624340277776</v>
      </c>
      <c r="U2652">
        <f t="shared" si="207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8320</v>
      </c>
      <c r="R2653" t="s">
        <v>8356</v>
      </c>
      <c r="S2653" s="15">
        <f t="shared" si="208"/>
        <v>42326.805659722217</v>
      </c>
      <c r="T2653" s="15">
        <f t="shared" si="209"/>
        <v>42354.805659722217</v>
      </c>
      <c r="U2653">
        <f t="shared" si="207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8320</v>
      </c>
      <c r="R2654" t="s">
        <v>8356</v>
      </c>
      <c r="S2654" s="15">
        <f t="shared" si="208"/>
        <v>41952.158854166672</v>
      </c>
      <c r="T2654" s="15">
        <f t="shared" si="209"/>
        <v>41982.158854166672</v>
      </c>
      <c r="U2654">
        <f t="shared" si="207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8320</v>
      </c>
      <c r="R2655" t="s">
        <v>8356</v>
      </c>
      <c r="S2655" s="15">
        <f t="shared" si="208"/>
        <v>41770.651932870373</v>
      </c>
      <c r="T2655" s="15">
        <f t="shared" si="209"/>
        <v>41802.166666666664</v>
      </c>
      <c r="U2655">
        <f t="shared" si="207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8320</v>
      </c>
      <c r="R2656" t="s">
        <v>8356</v>
      </c>
      <c r="S2656" s="15">
        <f t="shared" si="208"/>
        <v>42054.600995370376</v>
      </c>
      <c r="T2656" s="15">
        <f t="shared" si="209"/>
        <v>42114.559328703705</v>
      </c>
      <c r="U2656">
        <f t="shared" si="207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8320</v>
      </c>
      <c r="R2657" t="s">
        <v>8356</v>
      </c>
      <c r="S2657" s="15">
        <f t="shared" si="208"/>
        <v>42380.866284722222</v>
      </c>
      <c r="T2657" s="15">
        <f t="shared" si="209"/>
        <v>42408.833333333328</v>
      </c>
      <c r="U2657">
        <f t="shared" si="207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8320</v>
      </c>
      <c r="R2658" t="s">
        <v>8356</v>
      </c>
      <c r="S2658" s="15">
        <f t="shared" si="208"/>
        <v>42766.688518518517</v>
      </c>
      <c r="T2658" s="15">
        <f t="shared" si="209"/>
        <v>42805.791666666672</v>
      </c>
      <c r="U2658">
        <f t="shared" si="207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8320</v>
      </c>
      <c r="R2659" t="s">
        <v>8356</v>
      </c>
      <c r="S2659" s="15">
        <f t="shared" si="208"/>
        <v>42550.928854166668</v>
      </c>
      <c r="T2659" s="15">
        <f t="shared" si="209"/>
        <v>42584.0625</v>
      </c>
      <c r="U2659">
        <f t="shared" si="207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8320</v>
      </c>
      <c r="R2660" t="s">
        <v>8356</v>
      </c>
      <c r="S2660" s="15">
        <f t="shared" si="208"/>
        <v>42550.884189814817</v>
      </c>
      <c r="T2660" s="15">
        <f t="shared" si="209"/>
        <v>42580.884189814817</v>
      </c>
      <c r="U2660">
        <f t="shared" si="207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8320</v>
      </c>
      <c r="R2661" t="s">
        <v>8356</v>
      </c>
      <c r="S2661" s="15">
        <f t="shared" si="208"/>
        <v>42081.069560185191</v>
      </c>
      <c r="T2661" s="15">
        <f t="shared" si="209"/>
        <v>42111.069560185191</v>
      </c>
      <c r="U2661">
        <f t="shared" si="207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8320</v>
      </c>
      <c r="R2662" t="s">
        <v>8356</v>
      </c>
      <c r="S2662" s="15">
        <f t="shared" si="208"/>
        <v>42271.713171296295</v>
      </c>
      <c r="T2662" s="15">
        <f t="shared" si="209"/>
        <v>42331.754837962959</v>
      </c>
      <c r="U2662">
        <f t="shared" si="207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8320</v>
      </c>
      <c r="R2663" t="s">
        <v>8357</v>
      </c>
      <c r="S2663" s="15">
        <f t="shared" si="208"/>
        <v>41541.958449074074</v>
      </c>
      <c r="T2663" s="15">
        <f t="shared" si="209"/>
        <v>41571.958449074074</v>
      </c>
      <c r="U2663">
        <f t="shared" si="207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8320</v>
      </c>
      <c r="R2664" t="s">
        <v>8357</v>
      </c>
      <c r="S2664" s="15">
        <f t="shared" si="208"/>
        <v>42206.746678240743</v>
      </c>
      <c r="T2664" s="15">
        <f t="shared" si="209"/>
        <v>42236.746678240743</v>
      </c>
      <c r="U2664">
        <f t="shared" si="207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8320</v>
      </c>
      <c r="R2665" t="s">
        <v>8357</v>
      </c>
      <c r="S2665" s="15">
        <f t="shared" si="208"/>
        <v>42221.622766203705</v>
      </c>
      <c r="T2665" s="15">
        <f t="shared" si="209"/>
        <v>42250.625</v>
      </c>
      <c r="U2665">
        <f t="shared" si="207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8320</v>
      </c>
      <c r="R2666" t="s">
        <v>8357</v>
      </c>
      <c r="S2666" s="15">
        <f t="shared" si="208"/>
        <v>42312.02542824074</v>
      </c>
      <c r="T2666" s="15">
        <f t="shared" si="209"/>
        <v>42346.290972222225</v>
      </c>
      <c r="U2666">
        <f t="shared" si="207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8320</v>
      </c>
      <c r="R2667" t="s">
        <v>8357</v>
      </c>
      <c r="S2667" s="15">
        <f t="shared" si="208"/>
        <v>42082.895532407405</v>
      </c>
      <c r="T2667" s="15">
        <f t="shared" si="209"/>
        <v>42127.895532407405</v>
      </c>
      <c r="U2667">
        <f t="shared" si="207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8320</v>
      </c>
      <c r="R2668" t="s">
        <v>8357</v>
      </c>
      <c r="S2668" s="15">
        <f t="shared" si="208"/>
        <v>42234.764340277776</v>
      </c>
      <c r="T2668" s="15">
        <f t="shared" si="209"/>
        <v>42271.875</v>
      </c>
      <c r="U2668">
        <f t="shared" si="207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8320</v>
      </c>
      <c r="R2669" t="s">
        <v>8357</v>
      </c>
      <c r="S2669" s="15">
        <f t="shared" si="208"/>
        <v>42379.926111111112</v>
      </c>
      <c r="T2669" s="15">
        <f t="shared" si="209"/>
        <v>42409.926111111112</v>
      </c>
      <c r="U2669">
        <f t="shared" si="207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8320</v>
      </c>
      <c r="R2670" t="s">
        <v>8357</v>
      </c>
      <c r="S2670" s="15">
        <f t="shared" si="208"/>
        <v>42274.588715277772</v>
      </c>
      <c r="T2670" s="15">
        <f t="shared" si="209"/>
        <v>42316.60555555555</v>
      </c>
      <c r="U2670">
        <f t="shared" si="207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8320</v>
      </c>
      <c r="R2671" t="s">
        <v>8357</v>
      </c>
      <c r="S2671" s="15">
        <f t="shared" si="208"/>
        <v>42318.035833333335</v>
      </c>
      <c r="T2671" s="15">
        <f t="shared" si="209"/>
        <v>42378.035833333335</v>
      </c>
      <c r="U2671">
        <f t="shared" si="207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8320</v>
      </c>
      <c r="R2672" t="s">
        <v>8357</v>
      </c>
      <c r="S2672" s="15">
        <f t="shared" si="208"/>
        <v>41820.020601851851</v>
      </c>
      <c r="T2672" s="15">
        <f t="shared" si="209"/>
        <v>41848.020601851851</v>
      </c>
      <c r="U2672">
        <f t="shared" si="207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8320</v>
      </c>
      <c r="R2673" t="s">
        <v>8357</v>
      </c>
      <c r="S2673" s="15">
        <f t="shared" si="208"/>
        <v>41961.749027777783</v>
      </c>
      <c r="T2673" s="15">
        <f t="shared" si="209"/>
        <v>41991.818055555559</v>
      </c>
      <c r="U2673">
        <f t="shared" si="207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8320</v>
      </c>
      <c r="R2674" t="s">
        <v>8357</v>
      </c>
      <c r="S2674" s="15">
        <f t="shared" si="208"/>
        <v>42343.884143518517</v>
      </c>
      <c r="T2674" s="15">
        <f t="shared" si="209"/>
        <v>42365.25</v>
      </c>
      <c r="U2674">
        <f t="shared" si="207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8320</v>
      </c>
      <c r="R2675" t="s">
        <v>8357</v>
      </c>
      <c r="S2675" s="15">
        <f t="shared" si="208"/>
        <v>41911.541655092595</v>
      </c>
      <c r="T2675" s="15">
        <f t="shared" si="209"/>
        <v>41940.947916666664</v>
      </c>
      <c r="U2675">
        <f t="shared" si="207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8320</v>
      </c>
      <c r="R2676" t="s">
        <v>8357</v>
      </c>
      <c r="S2676" s="15">
        <f t="shared" si="208"/>
        <v>42528.632754629631</v>
      </c>
      <c r="T2676" s="15">
        <f t="shared" si="209"/>
        <v>42555.207638888889</v>
      </c>
      <c r="U2676">
        <f t="shared" si="207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8320</v>
      </c>
      <c r="R2677" t="s">
        <v>8357</v>
      </c>
      <c r="S2677" s="15">
        <f t="shared" si="208"/>
        <v>41922.857511574075</v>
      </c>
      <c r="T2677" s="15">
        <f t="shared" si="209"/>
        <v>41952.899178240739</v>
      </c>
      <c r="U2677">
        <f t="shared" si="207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8320</v>
      </c>
      <c r="R2678" t="s">
        <v>8357</v>
      </c>
      <c r="S2678" s="15">
        <f t="shared" si="208"/>
        <v>42481.624699074076</v>
      </c>
      <c r="T2678" s="15">
        <f t="shared" si="209"/>
        <v>42511.624699074076</v>
      </c>
      <c r="U2678">
        <f t="shared" si="207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8320</v>
      </c>
      <c r="R2679" t="s">
        <v>8357</v>
      </c>
      <c r="S2679" s="15">
        <f t="shared" si="208"/>
        <v>41792.029432870368</v>
      </c>
      <c r="T2679" s="15">
        <f t="shared" si="209"/>
        <v>41822.029432870368</v>
      </c>
      <c r="U2679">
        <f t="shared" si="207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8320</v>
      </c>
      <c r="R2680" t="s">
        <v>8357</v>
      </c>
      <c r="S2680" s="15">
        <f t="shared" si="208"/>
        <v>42240.798206018517</v>
      </c>
      <c r="T2680" s="15">
        <f t="shared" si="209"/>
        <v>42270.798206018517</v>
      </c>
      <c r="U2680">
        <f t="shared" si="207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8320</v>
      </c>
      <c r="R2681" t="s">
        <v>8357</v>
      </c>
      <c r="S2681" s="15">
        <f t="shared" si="208"/>
        <v>42032.001087962963</v>
      </c>
      <c r="T2681" s="15">
        <f t="shared" si="209"/>
        <v>42062.001087962963</v>
      </c>
      <c r="U2681">
        <f t="shared" si="207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8320</v>
      </c>
      <c r="R2682" t="s">
        <v>8357</v>
      </c>
      <c r="S2682" s="15">
        <f t="shared" si="208"/>
        <v>42435.211701388893</v>
      </c>
      <c r="T2682" s="15">
        <f t="shared" si="209"/>
        <v>42465.170034722221</v>
      </c>
      <c r="U2682">
        <f t="shared" si="207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8337</v>
      </c>
      <c r="R2683" t="s">
        <v>8338</v>
      </c>
      <c r="S2683" s="15">
        <f t="shared" si="208"/>
        <v>41804.895254629628</v>
      </c>
      <c r="T2683" s="15">
        <f t="shared" si="209"/>
        <v>41829.895254629628</v>
      </c>
      <c r="U2683">
        <f t="shared" si="207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8337</v>
      </c>
      <c r="R2684" t="s">
        <v>8338</v>
      </c>
      <c r="S2684" s="15">
        <f t="shared" si="208"/>
        <v>41931.871990740743</v>
      </c>
      <c r="T2684" s="15">
        <f t="shared" si="209"/>
        <v>41964.249305555553</v>
      </c>
      <c r="U2684">
        <f t="shared" si="207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8337</v>
      </c>
      <c r="R2685" t="s">
        <v>8338</v>
      </c>
      <c r="S2685" s="15">
        <f t="shared" si="208"/>
        <v>42033.75509259259</v>
      </c>
      <c r="T2685" s="15">
        <f t="shared" si="209"/>
        <v>42063.75509259259</v>
      </c>
      <c r="U2685">
        <f t="shared" si="207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8337</v>
      </c>
      <c r="R2686" t="s">
        <v>8338</v>
      </c>
      <c r="S2686" s="15">
        <f t="shared" si="208"/>
        <v>41819.914641203701</v>
      </c>
      <c r="T2686" s="15">
        <f t="shared" si="209"/>
        <v>41859.914641203701</v>
      </c>
      <c r="U2686">
        <f t="shared" si="207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8337</v>
      </c>
      <c r="R2687" t="s">
        <v>8338</v>
      </c>
      <c r="S2687" s="15">
        <f t="shared" si="208"/>
        <v>42060.69594907407</v>
      </c>
      <c r="T2687" s="15">
        <f t="shared" si="209"/>
        <v>42120.654282407413</v>
      </c>
      <c r="U2687">
        <f t="shared" si="207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8337</v>
      </c>
      <c r="R2688" t="s">
        <v>8338</v>
      </c>
      <c r="S2688" s="15">
        <f t="shared" si="208"/>
        <v>41891.974803240737</v>
      </c>
      <c r="T2688" s="15">
        <f t="shared" si="209"/>
        <v>41911.974803240737</v>
      </c>
      <c r="U2688">
        <f t="shared" si="207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8337</v>
      </c>
      <c r="R2689" t="s">
        <v>8338</v>
      </c>
      <c r="S2689" s="15">
        <f t="shared" si="208"/>
        <v>42153.64025462963</v>
      </c>
      <c r="T2689" s="15">
        <f t="shared" si="209"/>
        <v>42183.64025462963</v>
      </c>
      <c r="U2689">
        <f t="shared" si="207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0" t="s">
        <v>8337</v>
      </c>
      <c r="R2690" t="s">
        <v>8338</v>
      </c>
      <c r="S2690" s="15">
        <f t="shared" si="208"/>
        <v>42027.118865740747</v>
      </c>
      <c r="T2690" s="15">
        <f t="shared" si="209"/>
        <v>42058.125</v>
      </c>
      <c r="U2690">
        <f t="shared" ref="U2690:U2753" si="212">YEAR(S2690)</f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8337</v>
      </c>
      <c r="R2691" t="s">
        <v>8338</v>
      </c>
      <c r="S2691" s="15">
        <f t="shared" ref="S2691:S2754" si="213">(((J2691/60)/60)/24)+DATE(1970,1,)</f>
        <v>42550.961689814809</v>
      </c>
      <c r="T2691" s="15">
        <f t="shared" ref="T2691:T2754" si="214">(((I2691/60)/60)/24)+DATE(1970,1,)</f>
        <v>42580.961689814809</v>
      </c>
      <c r="U2691">
        <f t="shared" si="212"/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8337</v>
      </c>
      <c r="R2692" t="s">
        <v>8338</v>
      </c>
      <c r="S2692" s="15">
        <f t="shared" si="213"/>
        <v>42112.105046296296</v>
      </c>
      <c r="T2692" s="15">
        <f t="shared" si="214"/>
        <v>42157.105046296296</v>
      </c>
      <c r="U2692">
        <f t="shared" si="212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8337</v>
      </c>
      <c r="R2693" t="s">
        <v>8338</v>
      </c>
      <c r="S2693" s="15">
        <f t="shared" si="213"/>
        <v>42088.724039351851</v>
      </c>
      <c r="T2693" s="15">
        <f t="shared" si="214"/>
        <v>42133.724039351851</v>
      </c>
      <c r="U2693">
        <f t="shared" si="212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8337</v>
      </c>
      <c r="R2694" t="s">
        <v>8338</v>
      </c>
      <c r="S2694" s="15">
        <f t="shared" si="213"/>
        <v>42057.334027777775</v>
      </c>
      <c r="T2694" s="15">
        <f t="shared" si="214"/>
        <v>42087.292361111111</v>
      </c>
      <c r="U2694">
        <f t="shared" si="212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8337</v>
      </c>
      <c r="R2695" t="s">
        <v>8338</v>
      </c>
      <c r="S2695" s="15">
        <f t="shared" si="213"/>
        <v>41833.138495370367</v>
      </c>
      <c r="T2695" s="15">
        <f t="shared" si="214"/>
        <v>41863.138495370367</v>
      </c>
      <c r="U2695">
        <f t="shared" si="212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8337</v>
      </c>
      <c r="R2696" t="s">
        <v>8338</v>
      </c>
      <c r="S2696" s="15">
        <f t="shared" si="213"/>
        <v>41877.140497685185</v>
      </c>
      <c r="T2696" s="15">
        <f t="shared" si="214"/>
        <v>41907.140497685185</v>
      </c>
      <c r="U2696">
        <f t="shared" si="212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8337</v>
      </c>
      <c r="R2697" t="s">
        <v>8338</v>
      </c>
      <c r="S2697" s="15">
        <f t="shared" si="213"/>
        <v>42047.181921296295</v>
      </c>
      <c r="T2697" s="15">
        <f t="shared" si="214"/>
        <v>42107.14025462963</v>
      </c>
      <c r="U2697">
        <f t="shared" si="212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8337</v>
      </c>
      <c r="R2698" t="s">
        <v>8338</v>
      </c>
      <c r="S2698" s="15">
        <f t="shared" si="213"/>
        <v>41963.844444444447</v>
      </c>
      <c r="T2698" s="15">
        <f t="shared" si="214"/>
        <v>41997.844444444447</v>
      </c>
      <c r="U2698">
        <f t="shared" si="212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8337</v>
      </c>
      <c r="R2699" t="s">
        <v>8338</v>
      </c>
      <c r="S2699" s="15">
        <f t="shared" si="213"/>
        <v>42186.940081018518</v>
      </c>
      <c r="T2699" s="15">
        <f t="shared" si="214"/>
        <v>42217.916666666672</v>
      </c>
      <c r="U2699">
        <f t="shared" si="212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8337</v>
      </c>
      <c r="R2700" t="s">
        <v>8338</v>
      </c>
      <c r="S2700" s="15">
        <f t="shared" si="213"/>
        <v>41786.898240740738</v>
      </c>
      <c r="T2700" s="15">
        <f t="shared" si="214"/>
        <v>41816.898240740738</v>
      </c>
      <c r="U2700">
        <f t="shared" si="212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8337</v>
      </c>
      <c r="R2701" t="s">
        <v>8338</v>
      </c>
      <c r="S2701" s="15">
        <f t="shared" si="213"/>
        <v>41828.896562499998</v>
      </c>
      <c r="T2701" s="15">
        <f t="shared" si="214"/>
        <v>41858.896562499998</v>
      </c>
      <c r="U2701">
        <f t="shared" si="212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8337</v>
      </c>
      <c r="R2702" t="s">
        <v>8338</v>
      </c>
      <c r="S2702" s="15">
        <f t="shared" si="213"/>
        <v>41869.87467592593</v>
      </c>
      <c r="T2702" s="15">
        <f t="shared" si="214"/>
        <v>41899.87467592593</v>
      </c>
      <c r="U2702">
        <f t="shared" si="212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8308</v>
      </c>
      <c r="R2703" t="s">
        <v>8309</v>
      </c>
      <c r="S2703" s="15">
        <f t="shared" si="213"/>
        <v>42800.774699074071</v>
      </c>
      <c r="T2703" s="15">
        <f t="shared" si="214"/>
        <v>42831.733032407406</v>
      </c>
      <c r="U2703">
        <f t="shared" si="212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8308</v>
      </c>
      <c r="R2704" t="s">
        <v>8309</v>
      </c>
      <c r="S2704" s="15">
        <f t="shared" si="213"/>
        <v>42799.801817129628</v>
      </c>
      <c r="T2704" s="15">
        <f t="shared" si="214"/>
        <v>42829.760150462964</v>
      </c>
      <c r="U2704">
        <f t="shared" si="212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8308</v>
      </c>
      <c r="R2705" t="s">
        <v>8309</v>
      </c>
      <c r="S2705" s="15">
        <f t="shared" si="213"/>
        <v>42755.690162037034</v>
      </c>
      <c r="T2705" s="15">
        <f t="shared" si="214"/>
        <v>42815.648495370369</v>
      </c>
      <c r="U2705">
        <f t="shared" si="212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8308</v>
      </c>
      <c r="R2706" t="s">
        <v>8309</v>
      </c>
      <c r="S2706" s="15">
        <f t="shared" si="213"/>
        <v>42786.862430555557</v>
      </c>
      <c r="T2706" s="15">
        <f t="shared" si="214"/>
        <v>42829.820763888885</v>
      </c>
      <c r="U2706">
        <f t="shared" si="212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8308</v>
      </c>
      <c r="R2707" t="s">
        <v>8309</v>
      </c>
      <c r="S2707" s="15">
        <f t="shared" si="213"/>
        <v>42772.916180555556</v>
      </c>
      <c r="T2707" s="15">
        <f t="shared" si="214"/>
        <v>42817.874513888892</v>
      </c>
      <c r="U2707">
        <f t="shared" si="212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8308</v>
      </c>
      <c r="R2708" t="s">
        <v>8309</v>
      </c>
      <c r="S2708" s="15">
        <f t="shared" si="213"/>
        <v>41898.294942129629</v>
      </c>
      <c r="T2708" s="15">
        <f t="shared" si="214"/>
        <v>41927.290972222225</v>
      </c>
      <c r="U2708">
        <f t="shared" si="212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8308</v>
      </c>
      <c r="R2709" t="s">
        <v>8309</v>
      </c>
      <c r="S2709" s="15">
        <f t="shared" si="213"/>
        <v>41390.782905092594</v>
      </c>
      <c r="T2709" s="15">
        <f t="shared" si="214"/>
        <v>41420.290972222225</v>
      </c>
      <c r="U2709">
        <f t="shared" si="212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8308</v>
      </c>
      <c r="R2710" t="s">
        <v>8309</v>
      </c>
      <c r="S2710" s="15">
        <f t="shared" si="213"/>
        <v>42511.698217592595</v>
      </c>
      <c r="T2710" s="15">
        <f t="shared" si="214"/>
        <v>42571.698217592595</v>
      </c>
      <c r="U2710">
        <f t="shared" si="212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8308</v>
      </c>
      <c r="R2711" t="s">
        <v>8309</v>
      </c>
      <c r="S2711" s="15">
        <f t="shared" si="213"/>
        <v>42611.149780092594</v>
      </c>
      <c r="T2711" s="15">
        <f t="shared" si="214"/>
        <v>42646.165972222225</v>
      </c>
      <c r="U2711">
        <f t="shared" si="212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8308</v>
      </c>
      <c r="R2712" t="s">
        <v>8309</v>
      </c>
      <c r="S2712" s="15">
        <f t="shared" si="213"/>
        <v>41827.229490740741</v>
      </c>
      <c r="T2712" s="15">
        <f t="shared" si="214"/>
        <v>41859.083333333336</v>
      </c>
      <c r="U2712">
        <f t="shared" si="212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8308</v>
      </c>
      <c r="R2713" t="s">
        <v>8309</v>
      </c>
      <c r="S2713" s="15">
        <f t="shared" si="213"/>
        <v>41779.745254629634</v>
      </c>
      <c r="T2713" s="15">
        <f t="shared" si="214"/>
        <v>41809.917361111111</v>
      </c>
      <c r="U2713">
        <f t="shared" si="212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8308</v>
      </c>
      <c r="R2714" t="s">
        <v>8309</v>
      </c>
      <c r="S2714" s="15">
        <f t="shared" si="213"/>
        <v>41431.062037037038</v>
      </c>
      <c r="T2714" s="15">
        <f t="shared" si="214"/>
        <v>41467.75</v>
      </c>
      <c r="U2714">
        <f t="shared" si="212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8308</v>
      </c>
      <c r="R2715" t="s">
        <v>8309</v>
      </c>
      <c r="S2715" s="15">
        <f t="shared" si="213"/>
        <v>42321.653749999998</v>
      </c>
      <c r="T2715" s="15">
        <f t="shared" si="214"/>
        <v>42361.653749999998</v>
      </c>
      <c r="U2715">
        <f t="shared" si="212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8308</v>
      </c>
      <c r="R2716" t="s">
        <v>8309</v>
      </c>
      <c r="S2716" s="15">
        <f t="shared" si="213"/>
        <v>42628.655046296291</v>
      </c>
      <c r="T2716" s="15">
        <f t="shared" si="214"/>
        <v>42656.958333333328</v>
      </c>
      <c r="U2716">
        <f t="shared" si="212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8308</v>
      </c>
      <c r="R2717" t="s">
        <v>8309</v>
      </c>
      <c r="S2717" s="15">
        <f t="shared" si="213"/>
        <v>42386.398472222223</v>
      </c>
      <c r="T2717" s="15">
        <f t="shared" si="214"/>
        <v>42420.398472222223</v>
      </c>
      <c r="U2717">
        <f t="shared" si="212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8308</v>
      </c>
      <c r="R2718" t="s">
        <v>8309</v>
      </c>
      <c r="S2718" s="15">
        <f t="shared" si="213"/>
        <v>42254.333252314813</v>
      </c>
      <c r="T2718" s="15">
        <f t="shared" si="214"/>
        <v>42284.333252314813</v>
      </c>
      <c r="U2718">
        <f t="shared" si="212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8308</v>
      </c>
      <c r="R2719" t="s">
        <v>8309</v>
      </c>
      <c r="S2719" s="15">
        <f t="shared" si="213"/>
        <v>41933.914918981485</v>
      </c>
      <c r="T2719" s="15">
        <f t="shared" si="214"/>
        <v>41978.956585648149</v>
      </c>
      <c r="U2719">
        <f t="shared" si="212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8308</v>
      </c>
      <c r="R2720" t="s">
        <v>8309</v>
      </c>
      <c r="S2720" s="15">
        <f t="shared" si="213"/>
        <v>42464.596585648149</v>
      </c>
      <c r="T2720" s="15">
        <f t="shared" si="214"/>
        <v>42492.958333333328</v>
      </c>
      <c r="U2720">
        <f t="shared" si="212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8308</v>
      </c>
      <c r="R2721" t="s">
        <v>8309</v>
      </c>
      <c r="S2721" s="15">
        <f t="shared" si="213"/>
        <v>42417.031180555554</v>
      </c>
      <c r="T2721" s="15">
        <f t="shared" si="214"/>
        <v>42476.989513888882</v>
      </c>
      <c r="U2721">
        <f t="shared" si="212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8308</v>
      </c>
      <c r="R2722" t="s">
        <v>8309</v>
      </c>
      <c r="S2722" s="15">
        <f t="shared" si="213"/>
        <v>42654.465891203698</v>
      </c>
      <c r="T2722" s="15">
        <f t="shared" si="214"/>
        <v>42684.507557870369</v>
      </c>
      <c r="U2722">
        <f t="shared" si="212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8320</v>
      </c>
      <c r="R2723" t="s">
        <v>8350</v>
      </c>
      <c r="S2723" s="15">
        <f t="shared" si="213"/>
        <v>41492.543958333335</v>
      </c>
      <c r="T2723" s="15">
        <f t="shared" si="214"/>
        <v>41522.791666666664</v>
      </c>
      <c r="U2723">
        <f t="shared" si="212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8320</v>
      </c>
      <c r="R2724" t="s">
        <v>8350</v>
      </c>
      <c r="S2724" s="15">
        <f t="shared" si="213"/>
        <v>42703.857094907406</v>
      </c>
      <c r="T2724" s="15">
        <f t="shared" si="214"/>
        <v>42763.857094907406</v>
      </c>
      <c r="U2724">
        <f t="shared" si="212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8320</v>
      </c>
      <c r="R2725" t="s">
        <v>8350</v>
      </c>
      <c r="S2725" s="15">
        <f t="shared" si="213"/>
        <v>41943.83898148148</v>
      </c>
      <c r="T2725" s="15">
        <f t="shared" si="214"/>
        <v>42003.880648148144</v>
      </c>
      <c r="U2725">
        <f t="shared" si="212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8320</v>
      </c>
      <c r="R2726" t="s">
        <v>8350</v>
      </c>
      <c r="S2726" s="15">
        <f t="shared" si="213"/>
        <v>42198.32707175926</v>
      </c>
      <c r="T2726" s="15">
        <f t="shared" si="214"/>
        <v>42230.32707175926</v>
      </c>
      <c r="U2726">
        <f t="shared" si="212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8320</v>
      </c>
      <c r="R2727" t="s">
        <v>8350</v>
      </c>
      <c r="S2727" s="15">
        <f t="shared" si="213"/>
        <v>42744.744618055556</v>
      </c>
      <c r="T2727" s="15">
        <f t="shared" si="214"/>
        <v>42794.744618055556</v>
      </c>
      <c r="U2727">
        <f t="shared" si="212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8320</v>
      </c>
      <c r="R2728" t="s">
        <v>8350</v>
      </c>
      <c r="S2728" s="15">
        <f t="shared" si="213"/>
        <v>42451.579988425925</v>
      </c>
      <c r="T2728" s="15">
        <f t="shared" si="214"/>
        <v>42481.579988425925</v>
      </c>
      <c r="U2728">
        <f t="shared" si="212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8320</v>
      </c>
      <c r="R2729" t="s">
        <v>8350</v>
      </c>
      <c r="S2729" s="15">
        <f t="shared" si="213"/>
        <v>42197.676655092597</v>
      </c>
      <c r="T2729" s="15">
        <f t="shared" si="214"/>
        <v>42222.676655092597</v>
      </c>
      <c r="U2729">
        <f t="shared" si="212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8320</v>
      </c>
      <c r="R2730" t="s">
        <v>8350</v>
      </c>
      <c r="S2730" s="15">
        <f t="shared" si="213"/>
        <v>42332.59993055556</v>
      </c>
      <c r="T2730" s="15">
        <f t="shared" si="214"/>
        <v>42367.59993055556</v>
      </c>
      <c r="U2730">
        <f t="shared" si="212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8320</v>
      </c>
      <c r="R2731" t="s">
        <v>8350</v>
      </c>
      <c r="S2731" s="15">
        <f t="shared" si="213"/>
        <v>42094.240706018521</v>
      </c>
      <c r="T2731" s="15">
        <f t="shared" si="214"/>
        <v>42124.240706018521</v>
      </c>
      <c r="U2731">
        <f t="shared" si="212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8320</v>
      </c>
      <c r="R2732" t="s">
        <v>8350</v>
      </c>
      <c r="S2732" s="15">
        <f t="shared" si="213"/>
        <v>41350.541377314818</v>
      </c>
      <c r="T2732" s="15">
        <f t="shared" si="214"/>
        <v>41385.541377314818</v>
      </c>
      <c r="U2732">
        <f t="shared" si="212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8320</v>
      </c>
      <c r="R2733" t="s">
        <v>8350</v>
      </c>
      <c r="S2733" s="15">
        <f t="shared" si="213"/>
        <v>41871.525717592594</v>
      </c>
      <c r="T2733" s="15">
        <f t="shared" si="214"/>
        <v>41929.166666666664</v>
      </c>
      <c r="U2733">
        <f t="shared" si="212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8320</v>
      </c>
      <c r="R2734" t="s">
        <v>8350</v>
      </c>
      <c r="S2734" s="15">
        <f t="shared" si="213"/>
        <v>41388.808194444442</v>
      </c>
      <c r="T2734" s="15">
        <f t="shared" si="214"/>
        <v>41421</v>
      </c>
      <c r="U2734">
        <f t="shared" si="212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8320</v>
      </c>
      <c r="R2735" t="s">
        <v>8350</v>
      </c>
      <c r="S2735" s="15">
        <f t="shared" si="213"/>
        <v>42043.272847222222</v>
      </c>
      <c r="T2735" s="15">
        <f t="shared" si="214"/>
        <v>42103.231180555551</v>
      </c>
      <c r="U2735">
        <f t="shared" si="212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8320</v>
      </c>
      <c r="R2736" t="s">
        <v>8350</v>
      </c>
      <c r="S2736" s="15">
        <f t="shared" si="213"/>
        <v>42625.668888888889</v>
      </c>
      <c r="T2736" s="15">
        <f t="shared" si="214"/>
        <v>42655.915972222225</v>
      </c>
      <c r="U2736">
        <f t="shared" si="212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8320</v>
      </c>
      <c r="R2737" t="s">
        <v>8350</v>
      </c>
      <c r="S2737" s="15">
        <f t="shared" si="213"/>
        <v>41315.120949074073</v>
      </c>
      <c r="T2737" s="15">
        <f t="shared" si="214"/>
        <v>41345.833333333336</v>
      </c>
      <c r="U2737">
        <f t="shared" si="212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8320</v>
      </c>
      <c r="R2738" t="s">
        <v>8350</v>
      </c>
      <c r="S2738" s="15">
        <f t="shared" si="213"/>
        <v>41721.666354166664</v>
      </c>
      <c r="T2738" s="15">
        <f t="shared" si="214"/>
        <v>41751.666354166664</v>
      </c>
      <c r="U2738">
        <f t="shared" si="212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8320</v>
      </c>
      <c r="R2739" t="s">
        <v>8350</v>
      </c>
      <c r="S2739" s="15">
        <f t="shared" si="213"/>
        <v>41610.917673611111</v>
      </c>
      <c r="T2739" s="15">
        <f t="shared" si="214"/>
        <v>41653.791666666664</v>
      </c>
      <c r="U2739">
        <f t="shared" si="212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8320</v>
      </c>
      <c r="R2740" t="s">
        <v>8350</v>
      </c>
      <c r="S2740" s="15">
        <f t="shared" si="213"/>
        <v>42619.143564814818</v>
      </c>
      <c r="T2740" s="15">
        <f t="shared" si="214"/>
        <v>42679.143564814818</v>
      </c>
      <c r="U2740">
        <f t="shared" si="212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8320</v>
      </c>
      <c r="R2741" t="s">
        <v>8350</v>
      </c>
      <c r="S2741" s="15">
        <f t="shared" si="213"/>
        <v>41718.887928240743</v>
      </c>
      <c r="T2741" s="15">
        <f t="shared" si="214"/>
        <v>41763.887928240743</v>
      </c>
      <c r="U2741">
        <f t="shared" si="212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8320</v>
      </c>
      <c r="R2742" t="s">
        <v>8350</v>
      </c>
      <c r="S2742" s="15">
        <f t="shared" si="213"/>
        <v>42044.031851851847</v>
      </c>
      <c r="T2742" s="15">
        <f t="shared" si="214"/>
        <v>42073.99018518519</v>
      </c>
      <c r="U2742">
        <f t="shared" si="212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8323</v>
      </c>
      <c r="R2743" t="s">
        <v>8358</v>
      </c>
      <c r="S2743" s="15">
        <f t="shared" si="213"/>
        <v>41910.657430555555</v>
      </c>
      <c r="T2743" s="15">
        <f t="shared" si="214"/>
        <v>41931.088194444441</v>
      </c>
      <c r="U2743">
        <f t="shared" si="212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8323</v>
      </c>
      <c r="R2744" t="s">
        <v>8358</v>
      </c>
      <c r="S2744" s="15">
        <f t="shared" si="213"/>
        <v>41029.719756944447</v>
      </c>
      <c r="T2744" s="15">
        <f t="shared" si="214"/>
        <v>41043.719756944447</v>
      </c>
      <c r="U2744">
        <f t="shared" si="212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8323</v>
      </c>
      <c r="R2745" t="s">
        <v>8358</v>
      </c>
      <c r="S2745" s="15">
        <f t="shared" si="213"/>
        <v>42631.328784722224</v>
      </c>
      <c r="T2745" s="15">
        <f t="shared" si="214"/>
        <v>42661.328784722224</v>
      </c>
      <c r="U2745">
        <f t="shared" si="212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8323</v>
      </c>
      <c r="R2746" t="s">
        <v>8358</v>
      </c>
      <c r="S2746" s="15">
        <f t="shared" si="213"/>
        <v>40937.062476851854</v>
      </c>
      <c r="T2746" s="15">
        <f t="shared" si="214"/>
        <v>40967.062476851854</v>
      </c>
      <c r="U2746">
        <f t="shared" si="212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8323</v>
      </c>
      <c r="R2747" t="s">
        <v>8358</v>
      </c>
      <c r="S2747" s="15">
        <f t="shared" si="213"/>
        <v>41043.988055555557</v>
      </c>
      <c r="T2747" s="15">
        <f t="shared" si="214"/>
        <v>41103.988055555557</v>
      </c>
      <c r="U2747">
        <f t="shared" si="212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8323</v>
      </c>
      <c r="R2748" t="s">
        <v>8358</v>
      </c>
      <c r="S2748" s="15">
        <f t="shared" si="213"/>
        <v>41849.781377314815</v>
      </c>
      <c r="T2748" s="15">
        <f t="shared" si="214"/>
        <v>41879.781377314815</v>
      </c>
      <c r="U2748">
        <f t="shared" si="212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8323</v>
      </c>
      <c r="R2749" t="s">
        <v>8358</v>
      </c>
      <c r="S2749" s="15">
        <f t="shared" si="213"/>
        <v>41043.64811342593</v>
      </c>
      <c r="T2749" s="15">
        <f t="shared" si="214"/>
        <v>41075.131944444445</v>
      </c>
      <c r="U2749">
        <f t="shared" si="212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8323</v>
      </c>
      <c r="R2750" t="s">
        <v>8358</v>
      </c>
      <c r="S2750" s="15">
        <f t="shared" si="213"/>
        <v>42584.7106712963</v>
      </c>
      <c r="T2750" s="15">
        <f t="shared" si="214"/>
        <v>42614.7106712963</v>
      </c>
      <c r="U2750">
        <f t="shared" si="212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8323</v>
      </c>
      <c r="R2751" t="s">
        <v>8358</v>
      </c>
      <c r="S2751" s="15">
        <f t="shared" si="213"/>
        <v>42067.799039351856</v>
      </c>
      <c r="T2751" s="15">
        <f t="shared" si="214"/>
        <v>42097.757372685184</v>
      </c>
      <c r="U2751">
        <f t="shared" si="212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8323</v>
      </c>
      <c r="R2752" t="s">
        <v>8358</v>
      </c>
      <c r="S2752" s="15">
        <f t="shared" si="213"/>
        <v>41077.899826388886</v>
      </c>
      <c r="T2752" s="15">
        <f t="shared" si="214"/>
        <v>41089.833333333336</v>
      </c>
      <c r="U2752">
        <f t="shared" si="212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8323</v>
      </c>
      <c r="R2753" t="s">
        <v>8358</v>
      </c>
      <c r="S2753" s="15">
        <f t="shared" si="213"/>
        <v>41746.887060185189</v>
      </c>
      <c r="T2753" s="15">
        <f t="shared" si="214"/>
        <v>41806.887060185189</v>
      </c>
      <c r="U2753">
        <f t="shared" si="212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0" t="s">
        <v>8323</v>
      </c>
      <c r="R2754" t="s">
        <v>8358</v>
      </c>
      <c r="S2754" s="15">
        <f t="shared" si="213"/>
        <v>40854.765092592592</v>
      </c>
      <c r="T2754" s="15">
        <f t="shared" si="214"/>
        <v>40894.765092592592</v>
      </c>
      <c r="U2754">
        <f t="shared" ref="U2754:U2817" si="217">YEAR(S2754)</f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8323</v>
      </c>
      <c r="R2755" t="s">
        <v>8358</v>
      </c>
      <c r="S2755" s="15">
        <f t="shared" ref="S2755:S2818" si="218">(((J2755/60)/60)/24)+DATE(1970,1,)</f>
        <v>41116.900729166664</v>
      </c>
      <c r="T2755" s="15">
        <f t="shared" ref="T2755:T2818" si="219">(((I2755/60)/60)/24)+DATE(1970,1,)</f>
        <v>41146.900729166664</v>
      </c>
      <c r="U2755">
        <f t="shared" si="217"/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8323</v>
      </c>
      <c r="R2756" t="s">
        <v>8358</v>
      </c>
      <c r="S2756" s="15">
        <f t="shared" si="218"/>
        <v>41862.636006944449</v>
      </c>
      <c r="T2756" s="15">
        <f t="shared" si="219"/>
        <v>41892.636006944449</v>
      </c>
      <c r="U2756">
        <f t="shared" si="217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8323</v>
      </c>
      <c r="R2757" t="s">
        <v>8358</v>
      </c>
      <c r="S2757" s="15">
        <f t="shared" si="218"/>
        <v>42071.790821759263</v>
      </c>
      <c r="T2757" s="15">
        <f t="shared" si="219"/>
        <v>42101.790821759263</v>
      </c>
      <c r="U2757">
        <f t="shared" si="217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8323</v>
      </c>
      <c r="R2758" t="s">
        <v>8358</v>
      </c>
      <c r="S2758" s="15">
        <f t="shared" si="218"/>
        <v>41619.90047453704</v>
      </c>
      <c r="T2758" s="15">
        <f t="shared" si="219"/>
        <v>41649.90047453704</v>
      </c>
      <c r="U2758">
        <f t="shared" si="217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8323</v>
      </c>
      <c r="R2759" t="s">
        <v>8358</v>
      </c>
      <c r="S2759" s="15">
        <f t="shared" si="218"/>
        <v>42572.65662037037</v>
      </c>
      <c r="T2759" s="15">
        <f t="shared" si="219"/>
        <v>42587.65662037037</v>
      </c>
      <c r="U2759">
        <f t="shared" si="217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8323</v>
      </c>
      <c r="R2760" t="s">
        <v>8358</v>
      </c>
      <c r="S2760" s="15">
        <f t="shared" si="218"/>
        <v>42638.441932870366</v>
      </c>
      <c r="T2760" s="15">
        <f t="shared" si="219"/>
        <v>42652.441932870366</v>
      </c>
      <c r="U2760">
        <f t="shared" si="217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8323</v>
      </c>
      <c r="R2761" t="s">
        <v>8358</v>
      </c>
      <c r="S2761" s="15">
        <f t="shared" si="218"/>
        <v>42523.36650462963</v>
      </c>
      <c r="T2761" s="15">
        <f t="shared" si="219"/>
        <v>42566.36650462963</v>
      </c>
      <c r="U2761">
        <f t="shared" si="217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8323</v>
      </c>
      <c r="R2762" t="s">
        <v>8358</v>
      </c>
      <c r="S2762" s="15">
        <f t="shared" si="218"/>
        <v>41414.461319444446</v>
      </c>
      <c r="T2762" s="15">
        <f t="shared" si="219"/>
        <v>41444.461319444446</v>
      </c>
      <c r="U2762">
        <f t="shared" si="217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8323</v>
      </c>
      <c r="R2763" t="s">
        <v>8358</v>
      </c>
      <c r="S2763" s="15">
        <f t="shared" si="218"/>
        <v>41246.063576388886</v>
      </c>
      <c r="T2763" s="15">
        <f t="shared" si="219"/>
        <v>41276.063576388886</v>
      </c>
      <c r="U2763">
        <f t="shared" si="217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8323</v>
      </c>
      <c r="R2764" t="s">
        <v>8358</v>
      </c>
      <c r="S2764" s="15">
        <f t="shared" si="218"/>
        <v>40926.036979166667</v>
      </c>
      <c r="T2764" s="15">
        <f t="shared" si="219"/>
        <v>40985.995312500003</v>
      </c>
      <c r="U2764">
        <f t="shared" si="217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8323</v>
      </c>
      <c r="R2765" t="s">
        <v>8358</v>
      </c>
      <c r="S2765" s="15">
        <f t="shared" si="218"/>
        <v>41372.579675925925</v>
      </c>
      <c r="T2765" s="15">
        <f t="shared" si="219"/>
        <v>41417.579675925925</v>
      </c>
      <c r="U2765">
        <f t="shared" si="217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8323</v>
      </c>
      <c r="R2766" t="s">
        <v>8358</v>
      </c>
      <c r="S2766" s="15">
        <f t="shared" si="218"/>
        <v>41029.292025462964</v>
      </c>
      <c r="T2766" s="15">
        <f t="shared" si="219"/>
        <v>41058.791666666664</v>
      </c>
      <c r="U2766">
        <f t="shared" si="217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8323</v>
      </c>
      <c r="R2767" t="s">
        <v>8358</v>
      </c>
      <c r="S2767" s="15">
        <f t="shared" si="218"/>
        <v>41193.579027777778</v>
      </c>
      <c r="T2767" s="15">
        <f t="shared" si="219"/>
        <v>41209.579027777778</v>
      </c>
      <c r="U2767">
        <f t="shared" si="217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8323</v>
      </c>
      <c r="R2768" t="s">
        <v>8358</v>
      </c>
      <c r="S2768" s="15">
        <f t="shared" si="218"/>
        <v>40735.668032407404</v>
      </c>
      <c r="T2768" s="15">
        <f t="shared" si="219"/>
        <v>40765.668032407404</v>
      </c>
      <c r="U2768">
        <f t="shared" si="217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8323</v>
      </c>
      <c r="R2769" t="s">
        <v>8358</v>
      </c>
      <c r="S2769" s="15">
        <f t="shared" si="218"/>
        <v>42171.958912037036</v>
      </c>
      <c r="T2769" s="15">
        <f t="shared" si="219"/>
        <v>42231.958912037036</v>
      </c>
      <c r="U2769">
        <f t="shared" si="217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8323</v>
      </c>
      <c r="R2770" t="s">
        <v>8358</v>
      </c>
      <c r="S2770" s="15">
        <f t="shared" si="218"/>
        <v>40966.614849537036</v>
      </c>
      <c r="T2770" s="15">
        <f t="shared" si="219"/>
        <v>40996.573182870372</v>
      </c>
      <c r="U2770">
        <f t="shared" si="217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8323</v>
      </c>
      <c r="R2771" t="s">
        <v>8358</v>
      </c>
      <c r="S2771" s="15">
        <f t="shared" si="218"/>
        <v>41744.826273148145</v>
      </c>
      <c r="T2771" s="15">
        <f t="shared" si="219"/>
        <v>41794.826273148145</v>
      </c>
      <c r="U2771">
        <f t="shared" si="217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8323</v>
      </c>
      <c r="R2772" t="s">
        <v>8358</v>
      </c>
      <c r="S2772" s="15">
        <f t="shared" si="218"/>
        <v>41685.705208333333</v>
      </c>
      <c r="T2772" s="15">
        <f t="shared" si="219"/>
        <v>41715.663541666669</v>
      </c>
      <c r="U2772">
        <f t="shared" si="217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8323</v>
      </c>
      <c r="R2773" t="s">
        <v>8358</v>
      </c>
      <c r="S2773" s="15">
        <f t="shared" si="218"/>
        <v>41256.531712962962</v>
      </c>
      <c r="T2773" s="15">
        <f t="shared" si="219"/>
        <v>41305.708333333336</v>
      </c>
      <c r="U2773">
        <f t="shared" si="217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8323</v>
      </c>
      <c r="R2774" t="s">
        <v>8358</v>
      </c>
      <c r="S2774" s="15">
        <f t="shared" si="218"/>
        <v>41536.869143518517</v>
      </c>
      <c r="T2774" s="15">
        <f t="shared" si="219"/>
        <v>41551.869143518517</v>
      </c>
      <c r="U2774">
        <f t="shared" si="217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8323</v>
      </c>
      <c r="R2775" t="s">
        <v>8358</v>
      </c>
      <c r="S2775" s="15">
        <f t="shared" si="218"/>
        <v>42473.86482638889</v>
      </c>
      <c r="T2775" s="15">
        <f t="shared" si="219"/>
        <v>42483.86482638889</v>
      </c>
      <c r="U2775">
        <f t="shared" si="217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8323</v>
      </c>
      <c r="R2776" t="s">
        <v>8358</v>
      </c>
      <c r="S2776" s="15">
        <f t="shared" si="218"/>
        <v>41310.126481481479</v>
      </c>
      <c r="T2776" s="15">
        <f t="shared" si="219"/>
        <v>41340.126481481479</v>
      </c>
      <c r="U2776">
        <f t="shared" si="217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8323</v>
      </c>
      <c r="R2777" t="s">
        <v>8358</v>
      </c>
      <c r="S2777" s="15">
        <f t="shared" si="218"/>
        <v>40862.013356481482</v>
      </c>
      <c r="T2777" s="15">
        <f t="shared" si="219"/>
        <v>40892.013356481482</v>
      </c>
      <c r="U2777">
        <f t="shared" si="217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8323</v>
      </c>
      <c r="R2778" t="s">
        <v>8358</v>
      </c>
      <c r="S2778" s="15">
        <f t="shared" si="218"/>
        <v>42135.297175925924</v>
      </c>
      <c r="T2778" s="15">
        <f t="shared" si="219"/>
        <v>42166.297175925924</v>
      </c>
      <c r="U2778">
        <f t="shared" si="217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8323</v>
      </c>
      <c r="R2779" t="s">
        <v>8358</v>
      </c>
      <c r="S2779" s="15">
        <f t="shared" si="218"/>
        <v>42171.669027777782</v>
      </c>
      <c r="T2779" s="15">
        <f t="shared" si="219"/>
        <v>42201.669027777782</v>
      </c>
      <c r="U2779">
        <f t="shared" si="217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8323</v>
      </c>
      <c r="R2780" t="s">
        <v>8358</v>
      </c>
      <c r="S2780" s="15">
        <f t="shared" si="218"/>
        <v>41845.978078703702</v>
      </c>
      <c r="T2780" s="15">
        <f t="shared" si="219"/>
        <v>41875.978078703702</v>
      </c>
      <c r="U2780">
        <f t="shared" si="217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8323</v>
      </c>
      <c r="R2781" t="s">
        <v>8358</v>
      </c>
      <c r="S2781" s="15">
        <f t="shared" si="218"/>
        <v>42299.585891203707</v>
      </c>
      <c r="T2781" s="15">
        <f t="shared" si="219"/>
        <v>42329.627557870372</v>
      </c>
      <c r="U2781">
        <f t="shared" si="217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8323</v>
      </c>
      <c r="R2782" t="s">
        <v>8358</v>
      </c>
      <c r="S2782" s="15">
        <f t="shared" si="218"/>
        <v>42773.447777777779</v>
      </c>
      <c r="T2782" s="15">
        <f t="shared" si="219"/>
        <v>42803.447777777779</v>
      </c>
      <c r="U2782">
        <f t="shared" si="217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8308</v>
      </c>
      <c r="R2783" t="s">
        <v>8310</v>
      </c>
      <c r="S2783" s="15">
        <f t="shared" si="218"/>
        <v>42017.94159722222</v>
      </c>
      <c r="T2783" s="15">
        <f t="shared" si="219"/>
        <v>42046.291666666672</v>
      </c>
      <c r="U2783">
        <f t="shared" si="217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8308</v>
      </c>
      <c r="R2784" t="s">
        <v>8310</v>
      </c>
      <c r="S2784" s="15">
        <f t="shared" si="218"/>
        <v>42025.924976851849</v>
      </c>
      <c r="T2784" s="15">
        <f t="shared" si="219"/>
        <v>42051.207638888889</v>
      </c>
      <c r="U2784">
        <f t="shared" si="217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8308</v>
      </c>
      <c r="R2785" t="s">
        <v>8310</v>
      </c>
      <c r="S2785" s="15">
        <f t="shared" si="218"/>
        <v>42102.535254629634</v>
      </c>
      <c r="T2785" s="15">
        <f t="shared" si="219"/>
        <v>42116.535254629634</v>
      </c>
      <c r="U2785">
        <f t="shared" si="217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8308</v>
      </c>
      <c r="R2786" t="s">
        <v>8310</v>
      </c>
      <c r="S2786" s="15">
        <f t="shared" si="218"/>
        <v>41919.787534722222</v>
      </c>
      <c r="T2786" s="15">
        <f t="shared" si="219"/>
        <v>41940.787534722222</v>
      </c>
      <c r="U2786">
        <f t="shared" si="217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8308</v>
      </c>
      <c r="R2787" t="s">
        <v>8310</v>
      </c>
      <c r="S2787" s="15">
        <f t="shared" si="218"/>
        <v>42557.189432870371</v>
      </c>
      <c r="T2787" s="15">
        <f t="shared" si="219"/>
        <v>42586.875</v>
      </c>
      <c r="U2787">
        <f t="shared" si="217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8308</v>
      </c>
      <c r="R2788" t="s">
        <v>8310</v>
      </c>
      <c r="S2788" s="15">
        <f t="shared" si="218"/>
        <v>41814.569212962961</v>
      </c>
      <c r="T2788" s="15">
        <f t="shared" si="219"/>
        <v>41828.569212962961</v>
      </c>
      <c r="U2788">
        <f t="shared" si="217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8308</v>
      </c>
      <c r="R2789" t="s">
        <v>8310</v>
      </c>
      <c r="S2789" s="15">
        <f t="shared" si="218"/>
        <v>41807.198518518519</v>
      </c>
      <c r="T2789" s="15">
        <f t="shared" si="219"/>
        <v>41837.198518518519</v>
      </c>
      <c r="U2789">
        <f t="shared" si="217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8308</v>
      </c>
      <c r="R2790" t="s">
        <v>8310</v>
      </c>
      <c r="S2790" s="15">
        <f t="shared" si="218"/>
        <v>42549.701886574068</v>
      </c>
      <c r="T2790" s="15">
        <f t="shared" si="219"/>
        <v>42579.701886574068</v>
      </c>
      <c r="U2790">
        <f t="shared" si="217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8308</v>
      </c>
      <c r="R2791" t="s">
        <v>8310</v>
      </c>
      <c r="S2791" s="15">
        <f t="shared" si="218"/>
        <v>42055.013124999998</v>
      </c>
      <c r="T2791" s="15">
        <f t="shared" si="219"/>
        <v>42074.166666666672</v>
      </c>
      <c r="U2791">
        <f t="shared" si="217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8308</v>
      </c>
      <c r="R2792" t="s">
        <v>8310</v>
      </c>
      <c r="S2792" s="15">
        <f t="shared" si="218"/>
        <v>42015.938692129625</v>
      </c>
      <c r="T2792" s="15">
        <f t="shared" si="219"/>
        <v>42045.938692129625</v>
      </c>
      <c r="U2792">
        <f t="shared" si="217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8308</v>
      </c>
      <c r="R2793" t="s">
        <v>8310</v>
      </c>
      <c r="S2793" s="15">
        <f t="shared" si="218"/>
        <v>42590.899988425925</v>
      </c>
      <c r="T2793" s="15">
        <f t="shared" si="219"/>
        <v>42621.166666666672</v>
      </c>
      <c r="U2793">
        <f t="shared" si="217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8308</v>
      </c>
      <c r="R2794" t="s">
        <v>8310</v>
      </c>
      <c r="S2794" s="15">
        <f t="shared" si="218"/>
        <v>42182.231006944443</v>
      </c>
      <c r="T2794" s="15">
        <f t="shared" si="219"/>
        <v>42227.231006944443</v>
      </c>
      <c r="U2794">
        <f t="shared" si="217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8308</v>
      </c>
      <c r="R2795" t="s">
        <v>8310</v>
      </c>
      <c r="S2795" s="15">
        <f t="shared" si="218"/>
        <v>42175.419039351851</v>
      </c>
      <c r="T2795" s="15">
        <f t="shared" si="219"/>
        <v>42205.419039351851</v>
      </c>
      <c r="U2795">
        <f t="shared" si="217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8308</v>
      </c>
      <c r="R2796" t="s">
        <v>8310</v>
      </c>
      <c r="S2796" s="15">
        <f t="shared" si="218"/>
        <v>42415.691655092596</v>
      </c>
      <c r="T2796" s="15">
        <f t="shared" si="219"/>
        <v>42431.791666666672</v>
      </c>
      <c r="U2796">
        <f t="shared" si="217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8308</v>
      </c>
      <c r="R2797" t="s">
        <v>8310</v>
      </c>
      <c r="S2797" s="15">
        <f t="shared" si="218"/>
        <v>41779.525937500002</v>
      </c>
      <c r="T2797" s="15">
        <f t="shared" si="219"/>
        <v>41795.958333333336</v>
      </c>
      <c r="U2797">
        <f t="shared" si="217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8308</v>
      </c>
      <c r="R2798" t="s">
        <v>8310</v>
      </c>
      <c r="S2798" s="15">
        <f t="shared" si="218"/>
        <v>41794.528101851851</v>
      </c>
      <c r="T2798" s="15">
        <f t="shared" si="219"/>
        <v>41824.528101851851</v>
      </c>
      <c r="U2798">
        <f t="shared" si="217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8308</v>
      </c>
      <c r="R2799" t="s">
        <v>8310</v>
      </c>
      <c r="S2799" s="15">
        <f t="shared" si="218"/>
        <v>41797.94027777778</v>
      </c>
      <c r="T2799" s="15">
        <f t="shared" si="219"/>
        <v>41827.94027777778</v>
      </c>
      <c r="U2799">
        <f t="shared" si="217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8308</v>
      </c>
      <c r="R2800" t="s">
        <v>8310</v>
      </c>
      <c r="S2800" s="15">
        <f t="shared" si="218"/>
        <v>42200.675011574072</v>
      </c>
      <c r="T2800" s="15">
        <f t="shared" si="219"/>
        <v>42215.666666666672</v>
      </c>
      <c r="U2800">
        <f t="shared" si="217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8308</v>
      </c>
      <c r="R2801" t="s">
        <v>8310</v>
      </c>
      <c r="S2801" s="15">
        <f t="shared" si="218"/>
        <v>42506.264699074076</v>
      </c>
      <c r="T2801" s="15">
        <f t="shared" si="219"/>
        <v>42537.666666666672</v>
      </c>
      <c r="U2801">
        <f t="shared" si="217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8308</v>
      </c>
      <c r="R2802" t="s">
        <v>8310</v>
      </c>
      <c r="S2802" s="15">
        <f t="shared" si="218"/>
        <v>41947.552847222221</v>
      </c>
      <c r="T2802" s="15">
        <f t="shared" si="219"/>
        <v>42007.552847222221</v>
      </c>
      <c r="U2802">
        <f t="shared" si="217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8308</v>
      </c>
      <c r="R2803" t="s">
        <v>8310</v>
      </c>
      <c r="S2803" s="15">
        <f t="shared" si="218"/>
        <v>41899.243159722224</v>
      </c>
      <c r="T2803" s="15">
        <f t="shared" si="219"/>
        <v>41921.458333333336</v>
      </c>
      <c r="U2803">
        <f t="shared" si="217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8308</v>
      </c>
      <c r="R2804" t="s">
        <v>8310</v>
      </c>
      <c r="S2804" s="15">
        <f t="shared" si="218"/>
        <v>42191.64707175926</v>
      </c>
      <c r="T2804" s="15">
        <f t="shared" si="219"/>
        <v>42221.64707175926</v>
      </c>
      <c r="U2804">
        <f t="shared" si="217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8308</v>
      </c>
      <c r="R2805" t="s">
        <v>8310</v>
      </c>
      <c r="S2805" s="15">
        <f t="shared" si="218"/>
        <v>42157.065694444449</v>
      </c>
      <c r="T2805" s="15">
        <f t="shared" si="219"/>
        <v>42200</v>
      </c>
      <c r="U2805">
        <f t="shared" si="217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8308</v>
      </c>
      <c r="R2806" t="s">
        <v>8310</v>
      </c>
      <c r="S2806" s="15">
        <f t="shared" si="218"/>
        <v>41880.453587962962</v>
      </c>
      <c r="T2806" s="15">
        <f t="shared" si="219"/>
        <v>41910.453587962962</v>
      </c>
      <c r="U2806">
        <f t="shared" si="217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8308</v>
      </c>
      <c r="R2807" t="s">
        <v>8310</v>
      </c>
      <c r="S2807" s="15">
        <f t="shared" si="218"/>
        <v>42212.505474537036</v>
      </c>
      <c r="T2807" s="15">
        <f t="shared" si="219"/>
        <v>42237.505474537036</v>
      </c>
      <c r="U2807">
        <f t="shared" si="217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8308</v>
      </c>
      <c r="R2808" t="s">
        <v>8310</v>
      </c>
      <c r="S2808" s="15">
        <f t="shared" si="218"/>
        <v>42184.267245370371</v>
      </c>
      <c r="T2808" s="15">
        <f t="shared" si="219"/>
        <v>42220.458333333328</v>
      </c>
      <c r="U2808">
        <f t="shared" si="217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8308</v>
      </c>
      <c r="R2809" t="s">
        <v>8310</v>
      </c>
      <c r="S2809" s="15">
        <f t="shared" si="218"/>
        <v>42153.873124999998</v>
      </c>
      <c r="T2809" s="15">
        <f t="shared" si="219"/>
        <v>42183.873124999998</v>
      </c>
      <c r="U2809">
        <f t="shared" si="217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8308</v>
      </c>
      <c r="R2810" t="s">
        <v>8310</v>
      </c>
      <c r="S2810" s="15">
        <f t="shared" si="218"/>
        <v>42207.84646990741</v>
      </c>
      <c r="T2810" s="15">
        <f t="shared" si="219"/>
        <v>42237.84646990741</v>
      </c>
      <c r="U2810">
        <f t="shared" si="217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8308</v>
      </c>
      <c r="R2811" t="s">
        <v>8310</v>
      </c>
      <c r="S2811" s="15">
        <f t="shared" si="218"/>
        <v>42450.496817129635</v>
      </c>
      <c r="T2811" s="15">
        <f t="shared" si="219"/>
        <v>42458.610416666663</v>
      </c>
      <c r="U2811">
        <f t="shared" si="217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8308</v>
      </c>
      <c r="R2812" t="s">
        <v>8310</v>
      </c>
      <c r="S2812" s="15">
        <f t="shared" si="218"/>
        <v>41758.13962962963</v>
      </c>
      <c r="T2812" s="15">
        <f t="shared" si="219"/>
        <v>41790.165972222225</v>
      </c>
      <c r="U2812">
        <f t="shared" si="217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8308</v>
      </c>
      <c r="R2813" t="s">
        <v>8310</v>
      </c>
      <c r="S2813" s="15">
        <f t="shared" si="218"/>
        <v>42027.496562500004</v>
      </c>
      <c r="T2813" s="15">
        <f t="shared" si="219"/>
        <v>42057.496562500004</v>
      </c>
      <c r="U2813">
        <f t="shared" si="217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8308</v>
      </c>
      <c r="R2814" t="s">
        <v>8310</v>
      </c>
      <c r="S2814" s="15">
        <f t="shared" si="218"/>
        <v>42053.74418981481</v>
      </c>
      <c r="T2814" s="15">
        <f t="shared" si="219"/>
        <v>42099.166666666672</v>
      </c>
      <c r="U2814">
        <f t="shared" si="217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8308</v>
      </c>
      <c r="R2815" t="s">
        <v>8310</v>
      </c>
      <c r="S2815" s="15">
        <f t="shared" si="218"/>
        <v>42692.742604166662</v>
      </c>
      <c r="T2815" s="15">
        <f t="shared" si="219"/>
        <v>42717.742604166662</v>
      </c>
      <c r="U2815">
        <f t="shared" si="217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8308</v>
      </c>
      <c r="R2816" t="s">
        <v>8310</v>
      </c>
      <c r="S2816" s="15">
        <f t="shared" si="218"/>
        <v>42102.399479166663</v>
      </c>
      <c r="T2816" s="15">
        <f t="shared" si="219"/>
        <v>42132.399479166663</v>
      </c>
      <c r="U2816">
        <f t="shared" si="217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8308</v>
      </c>
      <c r="R2817" t="s">
        <v>8310</v>
      </c>
      <c r="S2817" s="15">
        <f t="shared" si="218"/>
        <v>42558.776724537034</v>
      </c>
      <c r="T2817" s="15">
        <f t="shared" si="219"/>
        <v>42588.776724537034</v>
      </c>
      <c r="U2817">
        <f t="shared" si="217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0" t="s">
        <v>8308</v>
      </c>
      <c r="R2818" t="s">
        <v>8310</v>
      </c>
      <c r="S2818" s="15">
        <f t="shared" si="218"/>
        <v>42187.467499999999</v>
      </c>
      <c r="T2818" s="15">
        <f t="shared" si="219"/>
        <v>42217.666666666672</v>
      </c>
      <c r="U2818">
        <f t="shared" ref="U2818:U2881" si="222">YEAR(S2818)</f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0" t="s">
        <v>8308</v>
      </c>
      <c r="R2819" t="s">
        <v>8310</v>
      </c>
      <c r="S2819" s="15">
        <f t="shared" ref="S2819:S2882" si="223">(((J2819/60)/60)/24)+DATE(1970,1,)</f>
        <v>42022.634976851856</v>
      </c>
      <c r="T2819" s="15">
        <f t="shared" ref="T2819:T2882" si="224">(((I2819/60)/60)/24)+DATE(1970,1,)</f>
        <v>42062.634976851856</v>
      </c>
      <c r="U2819">
        <f t="shared" si="222"/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8308</v>
      </c>
      <c r="R2820" t="s">
        <v>8310</v>
      </c>
      <c r="S2820" s="15">
        <f t="shared" si="223"/>
        <v>42249.598217592589</v>
      </c>
      <c r="T2820" s="15">
        <f t="shared" si="224"/>
        <v>42269.598217592589</v>
      </c>
      <c r="U2820">
        <f t="shared" si="222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8308</v>
      </c>
      <c r="R2821" t="s">
        <v>8310</v>
      </c>
      <c r="S2821" s="15">
        <f t="shared" si="223"/>
        <v>42138.525567129633</v>
      </c>
      <c r="T2821" s="15">
        <f t="shared" si="224"/>
        <v>42168.525567129633</v>
      </c>
      <c r="U2821">
        <f t="shared" si="222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8308</v>
      </c>
      <c r="R2822" t="s">
        <v>8310</v>
      </c>
      <c r="S2822" s="15">
        <f t="shared" si="223"/>
        <v>42400.610983796301</v>
      </c>
      <c r="T2822" s="15">
        <f t="shared" si="224"/>
        <v>42425</v>
      </c>
      <c r="U2822">
        <f t="shared" si="222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8308</v>
      </c>
      <c r="R2823" t="s">
        <v>8310</v>
      </c>
      <c r="S2823" s="15">
        <f t="shared" si="223"/>
        <v>41874.922858796301</v>
      </c>
      <c r="T2823" s="15">
        <f t="shared" si="224"/>
        <v>41904.922858796301</v>
      </c>
      <c r="U2823">
        <f t="shared" si="222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8308</v>
      </c>
      <c r="R2824" t="s">
        <v>8310</v>
      </c>
      <c r="S2824" s="15">
        <f t="shared" si="223"/>
        <v>42059.683935185181</v>
      </c>
      <c r="T2824" s="15">
        <f t="shared" si="224"/>
        <v>42089.642268518524</v>
      </c>
      <c r="U2824">
        <f t="shared" si="222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8308</v>
      </c>
      <c r="R2825" t="s">
        <v>8310</v>
      </c>
      <c r="S2825" s="15">
        <f t="shared" si="223"/>
        <v>42066.011643518519</v>
      </c>
      <c r="T2825" s="15">
        <f t="shared" si="224"/>
        <v>42093.957638888889</v>
      </c>
      <c r="U2825">
        <f t="shared" si="222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8308</v>
      </c>
      <c r="R2826" t="s">
        <v>8310</v>
      </c>
      <c r="S2826" s="15">
        <f t="shared" si="223"/>
        <v>42135.270787037036</v>
      </c>
      <c r="T2826" s="15">
        <f t="shared" si="224"/>
        <v>42167.071527777778</v>
      </c>
      <c r="U2826">
        <f t="shared" si="222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8308</v>
      </c>
      <c r="R2827" t="s">
        <v>8310</v>
      </c>
      <c r="S2827" s="15">
        <f t="shared" si="223"/>
        <v>42311.792662037042</v>
      </c>
      <c r="T2827" s="15">
        <f t="shared" si="224"/>
        <v>42341.792662037042</v>
      </c>
      <c r="U2827">
        <f t="shared" si="222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8308</v>
      </c>
      <c r="R2828" t="s">
        <v>8310</v>
      </c>
      <c r="S2828" s="15">
        <f t="shared" si="223"/>
        <v>42170.034861111111</v>
      </c>
      <c r="T2828" s="15">
        <f t="shared" si="224"/>
        <v>42194.291666666672</v>
      </c>
      <c r="U2828">
        <f t="shared" si="222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8308</v>
      </c>
      <c r="R2829" t="s">
        <v>8310</v>
      </c>
      <c r="S2829" s="15">
        <f t="shared" si="223"/>
        <v>42493.683634259258</v>
      </c>
      <c r="T2829" s="15">
        <f t="shared" si="224"/>
        <v>42523.6875</v>
      </c>
      <c r="U2829">
        <f t="shared" si="222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8308</v>
      </c>
      <c r="R2830" t="s">
        <v>8310</v>
      </c>
      <c r="S2830" s="15">
        <f t="shared" si="223"/>
        <v>42253.264687499999</v>
      </c>
      <c r="T2830" s="15">
        <f t="shared" si="224"/>
        <v>42278.958333333328</v>
      </c>
      <c r="U2830">
        <f t="shared" si="222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8308</v>
      </c>
      <c r="R2831" t="s">
        <v>8310</v>
      </c>
      <c r="S2831" s="15">
        <f t="shared" si="223"/>
        <v>42494.434236111112</v>
      </c>
      <c r="T2831" s="15">
        <f t="shared" si="224"/>
        <v>42522.434236111112</v>
      </c>
      <c r="U2831">
        <f t="shared" si="222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8308</v>
      </c>
      <c r="R2832" t="s">
        <v>8310</v>
      </c>
      <c r="S2832" s="15">
        <f t="shared" si="223"/>
        <v>41757.839675925927</v>
      </c>
      <c r="T2832" s="15">
        <f t="shared" si="224"/>
        <v>41770.165972222225</v>
      </c>
      <c r="U2832">
        <f t="shared" si="222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8308</v>
      </c>
      <c r="R2833" t="s">
        <v>8310</v>
      </c>
      <c r="S2833" s="15">
        <f t="shared" si="223"/>
        <v>42170.824884259258</v>
      </c>
      <c r="T2833" s="15">
        <f t="shared" si="224"/>
        <v>42200.824884259258</v>
      </c>
      <c r="U2833">
        <f t="shared" si="222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8308</v>
      </c>
      <c r="R2834" t="s">
        <v>8310</v>
      </c>
      <c r="S2834" s="15">
        <f t="shared" si="223"/>
        <v>41937.709421296298</v>
      </c>
      <c r="T2834" s="15">
        <f t="shared" si="224"/>
        <v>41965.916666666672</v>
      </c>
      <c r="U2834">
        <f t="shared" si="222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8308</v>
      </c>
      <c r="R2835" t="s">
        <v>8310</v>
      </c>
      <c r="S2835" s="15">
        <f t="shared" si="223"/>
        <v>42267.127696759257</v>
      </c>
      <c r="T2835" s="15">
        <f t="shared" si="224"/>
        <v>42287.083333333328</v>
      </c>
      <c r="U2835">
        <f t="shared" si="222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8308</v>
      </c>
      <c r="R2836" t="s">
        <v>8310</v>
      </c>
      <c r="S2836" s="15">
        <f t="shared" si="223"/>
        <v>42018.959837962961</v>
      </c>
      <c r="T2836" s="15">
        <f t="shared" si="224"/>
        <v>42033.959837962961</v>
      </c>
      <c r="U2836">
        <f t="shared" si="222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8308</v>
      </c>
      <c r="R2837" t="s">
        <v>8310</v>
      </c>
      <c r="S2837" s="15">
        <f t="shared" si="223"/>
        <v>42312.703900462962</v>
      </c>
      <c r="T2837" s="15">
        <f t="shared" si="224"/>
        <v>42342</v>
      </c>
      <c r="U2837">
        <f t="shared" si="222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8308</v>
      </c>
      <c r="R2838" t="s">
        <v>8310</v>
      </c>
      <c r="S2838" s="15">
        <f t="shared" si="223"/>
        <v>42745.261782407411</v>
      </c>
      <c r="T2838" s="15">
        <f t="shared" si="224"/>
        <v>42783.207638888889</v>
      </c>
      <c r="U2838">
        <f t="shared" si="222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8308</v>
      </c>
      <c r="R2839" t="s">
        <v>8310</v>
      </c>
      <c r="S2839" s="15">
        <f t="shared" si="223"/>
        <v>42306.908379629633</v>
      </c>
      <c r="T2839" s="15">
        <f t="shared" si="224"/>
        <v>42346.950046296297</v>
      </c>
      <c r="U2839">
        <f t="shared" si="222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8308</v>
      </c>
      <c r="R2840" t="s">
        <v>8310</v>
      </c>
      <c r="S2840" s="15">
        <f t="shared" si="223"/>
        <v>41841.607592592591</v>
      </c>
      <c r="T2840" s="15">
        <f t="shared" si="224"/>
        <v>41863.916666666664</v>
      </c>
      <c r="U2840">
        <f t="shared" si="222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8308</v>
      </c>
      <c r="R2841" t="s">
        <v>8310</v>
      </c>
      <c r="S2841" s="15">
        <f t="shared" si="223"/>
        <v>41852.240208333329</v>
      </c>
      <c r="T2841" s="15">
        <f t="shared" si="224"/>
        <v>41875.207638888889</v>
      </c>
      <c r="U2841">
        <f t="shared" si="222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8308</v>
      </c>
      <c r="R2842" t="s">
        <v>8310</v>
      </c>
      <c r="S2842" s="15">
        <f t="shared" si="223"/>
        <v>42059.035636574074</v>
      </c>
      <c r="T2842" s="15">
        <f t="shared" si="224"/>
        <v>42080.708333333328</v>
      </c>
      <c r="U2842">
        <f t="shared" si="222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8308</v>
      </c>
      <c r="R2843" t="s">
        <v>8310</v>
      </c>
      <c r="S2843" s="15">
        <f t="shared" si="223"/>
        <v>42290.739548611105</v>
      </c>
      <c r="T2843" s="15">
        <f t="shared" si="224"/>
        <v>42350.781215277777</v>
      </c>
      <c r="U2843">
        <f t="shared" si="222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8308</v>
      </c>
      <c r="R2844" t="s">
        <v>8310</v>
      </c>
      <c r="S2844" s="15">
        <f t="shared" si="223"/>
        <v>41783.952488425923</v>
      </c>
      <c r="T2844" s="15">
        <f t="shared" si="224"/>
        <v>41810.458333333336</v>
      </c>
      <c r="U2844">
        <f t="shared" si="222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8308</v>
      </c>
      <c r="R2845" t="s">
        <v>8310</v>
      </c>
      <c r="S2845" s="15">
        <f t="shared" si="223"/>
        <v>42491.737847222219</v>
      </c>
      <c r="T2845" s="15">
        <f t="shared" si="224"/>
        <v>42533.166666666672</v>
      </c>
      <c r="U2845">
        <f t="shared" si="222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8308</v>
      </c>
      <c r="R2846" t="s">
        <v>8310</v>
      </c>
      <c r="S2846" s="15">
        <f t="shared" si="223"/>
        <v>42708.546064814815</v>
      </c>
      <c r="T2846" s="15">
        <f t="shared" si="224"/>
        <v>42738.546064814815</v>
      </c>
      <c r="U2846">
        <f t="shared" si="222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8308</v>
      </c>
      <c r="R2847" t="s">
        <v>8310</v>
      </c>
      <c r="S2847" s="15">
        <f t="shared" si="223"/>
        <v>42102.016585648147</v>
      </c>
      <c r="T2847" s="15">
        <f t="shared" si="224"/>
        <v>42162.016585648147</v>
      </c>
      <c r="U2847">
        <f t="shared" si="222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8308</v>
      </c>
      <c r="R2848" t="s">
        <v>8310</v>
      </c>
      <c r="S2848" s="15">
        <f t="shared" si="223"/>
        <v>42107.692060185189</v>
      </c>
      <c r="T2848" s="15">
        <f t="shared" si="224"/>
        <v>42152.692060185189</v>
      </c>
      <c r="U2848">
        <f t="shared" si="222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8308</v>
      </c>
      <c r="R2849" t="s">
        <v>8310</v>
      </c>
      <c r="S2849" s="15">
        <f t="shared" si="223"/>
        <v>42452.806307870371</v>
      </c>
      <c r="T2849" s="15">
        <f t="shared" si="224"/>
        <v>42512.806307870371</v>
      </c>
      <c r="U2849">
        <f t="shared" si="222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8308</v>
      </c>
      <c r="R2850" t="s">
        <v>8310</v>
      </c>
      <c r="S2850" s="15">
        <f t="shared" si="223"/>
        <v>42122.648831018523</v>
      </c>
      <c r="T2850" s="15">
        <f t="shared" si="224"/>
        <v>42152.648831018523</v>
      </c>
      <c r="U2850">
        <f t="shared" si="222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8308</v>
      </c>
      <c r="R2851" t="s">
        <v>8310</v>
      </c>
      <c r="S2851" s="15">
        <f t="shared" si="223"/>
        <v>42452.428240740745</v>
      </c>
      <c r="T2851" s="15">
        <f t="shared" si="224"/>
        <v>42482.428240740745</v>
      </c>
      <c r="U2851">
        <f t="shared" si="222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8308</v>
      </c>
      <c r="R2852" t="s">
        <v>8310</v>
      </c>
      <c r="S2852" s="15">
        <f t="shared" si="223"/>
        <v>41857.007071759261</v>
      </c>
      <c r="T2852" s="15">
        <f t="shared" si="224"/>
        <v>41887.007071759261</v>
      </c>
      <c r="U2852">
        <f t="shared" si="222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8308</v>
      </c>
      <c r="R2853" t="s">
        <v>8310</v>
      </c>
      <c r="S2853" s="15">
        <f t="shared" si="223"/>
        <v>42389.002650462964</v>
      </c>
      <c r="T2853" s="15">
        <f t="shared" si="224"/>
        <v>42397.970138888893</v>
      </c>
      <c r="U2853">
        <f t="shared" si="222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8308</v>
      </c>
      <c r="R2854" t="s">
        <v>8310</v>
      </c>
      <c r="S2854" s="15">
        <f t="shared" si="223"/>
        <v>41780.045173611114</v>
      </c>
      <c r="T2854" s="15">
        <f t="shared" si="224"/>
        <v>41810.045173611114</v>
      </c>
      <c r="U2854">
        <f t="shared" si="222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8308</v>
      </c>
      <c r="R2855" t="s">
        <v>8310</v>
      </c>
      <c r="S2855" s="15">
        <f t="shared" si="223"/>
        <v>41835.190937499996</v>
      </c>
      <c r="T2855" s="15">
        <f t="shared" si="224"/>
        <v>41895.190937499996</v>
      </c>
      <c r="U2855">
        <f t="shared" si="222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8308</v>
      </c>
      <c r="R2856" t="s">
        <v>8310</v>
      </c>
      <c r="S2856" s="15">
        <f t="shared" si="223"/>
        <v>42110.71665509259</v>
      </c>
      <c r="T2856" s="15">
        <f t="shared" si="224"/>
        <v>42130.71665509259</v>
      </c>
      <c r="U2856">
        <f t="shared" si="222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8308</v>
      </c>
      <c r="R2857" t="s">
        <v>8310</v>
      </c>
      <c r="S2857" s="15">
        <f t="shared" si="223"/>
        <v>42369.007766203707</v>
      </c>
      <c r="T2857" s="15">
        <f t="shared" si="224"/>
        <v>42397.981944444444</v>
      </c>
      <c r="U2857">
        <f t="shared" si="222"/>
        <v>2015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8308</v>
      </c>
      <c r="R2858" t="s">
        <v>8310</v>
      </c>
      <c r="S2858" s="15">
        <f t="shared" si="223"/>
        <v>42164.037581018521</v>
      </c>
      <c r="T2858" s="15">
        <f t="shared" si="224"/>
        <v>42223.898611111115</v>
      </c>
      <c r="U2858">
        <f t="shared" si="222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8308</v>
      </c>
      <c r="R2859" t="s">
        <v>8310</v>
      </c>
      <c r="S2859" s="15">
        <f t="shared" si="223"/>
        <v>42725.920081018514</v>
      </c>
      <c r="T2859" s="15">
        <f t="shared" si="224"/>
        <v>42785.75</v>
      </c>
      <c r="U2859">
        <f t="shared" si="222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8308</v>
      </c>
      <c r="R2860" t="s">
        <v>8310</v>
      </c>
      <c r="S2860" s="15">
        <f t="shared" si="223"/>
        <v>41953.545081018514</v>
      </c>
      <c r="T2860" s="15">
        <f t="shared" si="224"/>
        <v>41977.477777777778</v>
      </c>
      <c r="U2860">
        <f t="shared" si="222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8308</v>
      </c>
      <c r="R2861" t="s">
        <v>8310</v>
      </c>
      <c r="S2861" s="15">
        <f t="shared" si="223"/>
        <v>42232.362314814818</v>
      </c>
      <c r="T2861" s="15">
        <f t="shared" si="224"/>
        <v>42292.362314814818</v>
      </c>
      <c r="U2861">
        <f t="shared" si="222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8308</v>
      </c>
      <c r="R2862" t="s">
        <v>8310</v>
      </c>
      <c r="S2862" s="15">
        <f t="shared" si="223"/>
        <v>42479.800648148142</v>
      </c>
      <c r="T2862" s="15">
        <f t="shared" si="224"/>
        <v>42539.800648148142</v>
      </c>
      <c r="U2862">
        <f t="shared" si="222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8308</v>
      </c>
      <c r="R2863" t="s">
        <v>8310</v>
      </c>
      <c r="S2863" s="15">
        <f t="shared" si="223"/>
        <v>42256.590833333335</v>
      </c>
      <c r="T2863" s="15">
        <f t="shared" si="224"/>
        <v>42270.590833333335</v>
      </c>
      <c r="U2863">
        <f t="shared" si="222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8308</v>
      </c>
      <c r="R2864" t="s">
        <v>8310</v>
      </c>
      <c r="S2864" s="15">
        <f t="shared" si="223"/>
        <v>41783.789687500001</v>
      </c>
      <c r="T2864" s="15">
        <f t="shared" si="224"/>
        <v>41813.789687500001</v>
      </c>
      <c r="U2864">
        <f t="shared" si="222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8308</v>
      </c>
      <c r="R2865" t="s">
        <v>8310</v>
      </c>
      <c r="S2865" s="15">
        <f t="shared" si="223"/>
        <v>41830.675034722226</v>
      </c>
      <c r="T2865" s="15">
        <f t="shared" si="224"/>
        <v>41890.675034722226</v>
      </c>
      <c r="U2865">
        <f t="shared" si="222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8308</v>
      </c>
      <c r="R2866" t="s">
        <v>8310</v>
      </c>
      <c r="S2866" s="15">
        <f t="shared" si="223"/>
        <v>42171.613506944443</v>
      </c>
      <c r="T2866" s="15">
        <f t="shared" si="224"/>
        <v>42201.554166666669</v>
      </c>
      <c r="U2866">
        <f t="shared" si="222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8308</v>
      </c>
      <c r="R2867" t="s">
        <v>8310</v>
      </c>
      <c r="S2867" s="15">
        <f t="shared" si="223"/>
        <v>41949.114108796297</v>
      </c>
      <c r="T2867" s="15">
        <f t="shared" si="224"/>
        <v>42009.114108796297</v>
      </c>
      <c r="U2867">
        <f t="shared" si="222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8308</v>
      </c>
      <c r="R2868" t="s">
        <v>8310</v>
      </c>
      <c r="S2868" s="15">
        <f t="shared" si="223"/>
        <v>42626.955104166671</v>
      </c>
      <c r="T2868" s="15">
        <f t="shared" si="224"/>
        <v>42656.916666666672</v>
      </c>
      <c r="U2868">
        <f t="shared" si="222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8308</v>
      </c>
      <c r="R2869" t="s">
        <v>8310</v>
      </c>
      <c r="S2869" s="15">
        <f t="shared" si="223"/>
        <v>42530.195277777777</v>
      </c>
      <c r="T2869" s="15">
        <f t="shared" si="224"/>
        <v>42554.166666666672</v>
      </c>
      <c r="U2869">
        <f t="shared" si="222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8308</v>
      </c>
      <c r="R2870" t="s">
        <v>8310</v>
      </c>
      <c r="S2870" s="15">
        <f t="shared" si="223"/>
        <v>42617.827013888891</v>
      </c>
      <c r="T2870" s="15">
        <f t="shared" si="224"/>
        <v>42647.827013888891</v>
      </c>
      <c r="U2870">
        <f t="shared" si="222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8308</v>
      </c>
      <c r="R2871" t="s">
        <v>8310</v>
      </c>
      <c r="S2871" s="15">
        <f t="shared" si="223"/>
        <v>42539.593530092592</v>
      </c>
      <c r="T2871" s="15">
        <f t="shared" si="224"/>
        <v>42569.593530092592</v>
      </c>
      <c r="U2871">
        <f t="shared" si="222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8308</v>
      </c>
      <c r="R2872" t="s">
        <v>8310</v>
      </c>
      <c r="S2872" s="15">
        <f t="shared" si="223"/>
        <v>41745.189409722225</v>
      </c>
      <c r="T2872" s="15">
        <f t="shared" si="224"/>
        <v>41775.189409722225</v>
      </c>
      <c r="U2872">
        <f t="shared" si="222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8308</v>
      </c>
      <c r="R2873" t="s">
        <v>8310</v>
      </c>
      <c r="S2873" s="15">
        <f t="shared" si="223"/>
        <v>41973.738576388889</v>
      </c>
      <c r="T2873" s="15">
        <f t="shared" si="224"/>
        <v>41993.738576388889</v>
      </c>
      <c r="U2873">
        <f t="shared" si="222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8308</v>
      </c>
      <c r="R2874" t="s">
        <v>8310</v>
      </c>
      <c r="S2874" s="15">
        <f t="shared" si="223"/>
        <v>42114.11618055556</v>
      </c>
      <c r="T2874" s="15">
        <f t="shared" si="224"/>
        <v>42174.11618055556</v>
      </c>
      <c r="U2874">
        <f t="shared" si="222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8308</v>
      </c>
      <c r="R2875" t="s">
        <v>8310</v>
      </c>
      <c r="S2875" s="15">
        <f t="shared" si="223"/>
        <v>42001.817488425921</v>
      </c>
      <c r="T2875" s="15">
        <f t="shared" si="224"/>
        <v>42031.817488425921</v>
      </c>
      <c r="U2875">
        <f t="shared" si="222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8308</v>
      </c>
      <c r="R2876" t="s">
        <v>8310</v>
      </c>
      <c r="S2876" s="15">
        <f t="shared" si="223"/>
        <v>42721.84474537037</v>
      </c>
      <c r="T2876" s="15">
        <f t="shared" si="224"/>
        <v>42751.84474537037</v>
      </c>
      <c r="U2876">
        <f t="shared" si="222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8308</v>
      </c>
      <c r="R2877" t="s">
        <v>8310</v>
      </c>
      <c r="S2877" s="15">
        <f t="shared" si="223"/>
        <v>42464.128391203703</v>
      </c>
      <c r="T2877" s="15">
        <f t="shared" si="224"/>
        <v>42494.128391203703</v>
      </c>
      <c r="U2877">
        <f t="shared" si="222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8308</v>
      </c>
      <c r="R2878" t="s">
        <v>8310</v>
      </c>
      <c r="S2878" s="15">
        <f t="shared" si="223"/>
        <v>42170.743969907402</v>
      </c>
      <c r="T2878" s="15">
        <f t="shared" si="224"/>
        <v>42200.743969907402</v>
      </c>
      <c r="U2878">
        <f t="shared" si="222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8308</v>
      </c>
      <c r="R2879" t="s">
        <v>8310</v>
      </c>
      <c r="S2879" s="15">
        <f t="shared" si="223"/>
        <v>42671.955138888887</v>
      </c>
      <c r="T2879" s="15">
        <f t="shared" si="224"/>
        <v>42703.708333333328</v>
      </c>
      <c r="U2879">
        <f t="shared" si="222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8308</v>
      </c>
      <c r="R2880" t="s">
        <v>8310</v>
      </c>
      <c r="S2880" s="15">
        <f t="shared" si="223"/>
        <v>42127.615682870368</v>
      </c>
      <c r="T2880" s="15">
        <f t="shared" si="224"/>
        <v>42187.615682870368</v>
      </c>
      <c r="U2880">
        <f t="shared" si="222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8308</v>
      </c>
      <c r="R2881" t="s">
        <v>8310</v>
      </c>
      <c r="S2881" s="15">
        <f t="shared" si="223"/>
        <v>42358.725243055553</v>
      </c>
      <c r="T2881" s="15">
        <f t="shared" si="224"/>
        <v>42388.725243055553</v>
      </c>
      <c r="U2881">
        <f t="shared" si="222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0" t="s">
        <v>8308</v>
      </c>
      <c r="R2882" t="s">
        <v>8310</v>
      </c>
      <c r="S2882" s="15">
        <f t="shared" si="223"/>
        <v>42191.905694444446</v>
      </c>
      <c r="T2882" s="15">
        <f t="shared" si="224"/>
        <v>42235.711805555555</v>
      </c>
      <c r="U2882">
        <f t="shared" ref="U2882:U2923" si="227">YEAR(S2882)</f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0" t="s">
        <v>8308</v>
      </c>
      <c r="R2883" t="s">
        <v>8310</v>
      </c>
      <c r="S2883" s="15">
        <f t="shared" ref="S2883:S2946" si="228">(((J2883/60)/60)/24)+DATE(1970,1,)</f>
        <v>41915.597638888888</v>
      </c>
      <c r="T2883" s="15">
        <f t="shared" ref="T2883:T2946" si="229">(((I2883/60)/60)/24)+DATE(1970,1,)</f>
        <v>41975.639305555553</v>
      </c>
      <c r="U2883">
        <f t="shared" si="227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8308</v>
      </c>
      <c r="R2884" t="s">
        <v>8310</v>
      </c>
      <c r="S2884" s="15">
        <f t="shared" si="228"/>
        <v>42460.596273148149</v>
      </c>
      <c r="T2884" s="15">
        <f t="shared" si="229"/>
        <v>42490.596273148149</v>
      </c>
      <c r="U2884">
        <f t="shared" si="227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8308</v>
      </c>
      <c r="R2885" t="s">
        <v>8310</v>
      </c>
      <c r="S2885" s="15">
        <f t="shared" si="228"/>
        <v>42369.90320601852</v>
      </c>
      <c r="T2885" s="15">
        <f t="shared" si="229"/>
        <v>42405.207638888889</v>
      </c>
      <c r="U2885">
        <f t="shared" si="227"/>
        <v>2015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8308</v>
      </c>
      <c r="R2886" t="s">
        <v>8310</v>
      </c>
      <c r="S2886" s="15">
        <f t="shared" si="228"/>
        <v>41947.727256944447</v>
      </c>
      <c r="T2886" s="15">
        <f t="shared" si="229"/>
        <v>41977.727256944447</v>
      </c>
      <c r="U2886">
        <f t="shared" si="227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8308</v>
      </c>
      <c r="R2887" t="s">
        <v>8310</v>
      </c>
      <c r="S2887" s="15">
        <f t="shared" si="228"/>
        <v>42046.07640046296</v>
      </c>
      <c r="T2887" s="15">
        <f t="shared" si="229"/>
        <v>42076.034733796296</v>
      </c>
      <c r="U2887">
        <f t="shared" si="227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8308</v>
      </c>
      <c r="R2888" t="s">
        <v>8310</v>
      </c>
      <c r="S2888" s="15">
        <f t="shared" si="228"/>
        <v>42260.632916666669</v>
      </c>
      <c r="T2888" s="15">
        <f t="shared" si="229"/>
        <v>42265.165972222225</v>
      </c>
      <c r="U2888">
        <f t="shared" si="227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8308</v>
      </c>
      <c r="R2889" t="s">
        <v>8310</v>
      </c>
      <c r="S2889" s="15">
        <f t="shared" si="228"/>
        <v>41984.427361111113</v>
      </c>
      <c r="T2889" s="15">
        <f t="shared" si="229"/>
        <v>42014.427361111113</v>
      </c>
      <c r="U2889">
        <f t="shared" si="227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8308</v>
      </c>
      <c r="R2890" t="s">
        <v>8310</v>
      </c>
      <c r="S2890" s="15">
        <f t="shared" si="228"/>
        <v>41921.535185185188</v>
      </c>
      <c r="T2890" s="15">
        <f t="shared" si="229"/>
        <v>41929.207638888889</v>
      </c>
      <c r="U2890">
        <f t="shared" si="227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8308</v>
      </c>
      <c r="R2891" t="s">
        <v>8310</v>
      </c>
      <c r="S2891" s="15">
        <f t="shared" si="228"/>
        <v>41849.863252314812</v>
      </c>
      <c r="T2891" s="15">
        <f t="shared" si="229"/>
        <v>41879.863252314812</v>
      </c>
      <c r="U2891">
        <f t="shared" si="227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8308</v>
      </c>
      <c r="R2892" t="s">
        <v>8310</v>
      </c>
      <c r="S2892" s="15">
        <f t="shared" si="228"/>
        <v>41830.742962962962</v>
      </c>
      <c r="T2892" s="15">
        <f t="shared" si="229"/>
        <v>41859.125</v>
      </c>
      <c r="U2892">
        <f t="shared" si="227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8308</v>
      </c>
      <c r="R2893" t="s">
        <v>8310</v>
      </c>
      <c r="S2893" s="15">
        <f t="shared" si="228"/>
        <v>42414.883425925931</v>
      </c>
      <c r="T2893" s="15">
        <f t="shared" si="229"/>
        <v>42474.84175925926</v>
      </c>
      <c r="U2893">
        <f t="shared" si="227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8308</v>
      </c>
      <c r="R2894" t="s">
        <v>8310</v>
      </c>
      <c r="S2894" s="15">
        <f t="shared" si="228"/>
        <v>41868.714166666665</v>
      </c>
      <c r="T2894" s="15">
        <f t="shared" si="229"/>
        <v>41875.875</v>
      </c>
      <c r="U2894">
        <f t="shared" si="227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8308</v>
      </c>
      <c r="R2895" t="s">
        <v>8310</v>
      </c>
      <c r="S2895" s="15">
        <f t="shared" si="228"/>
        <v>41952.773090277777</v>
      </c>
      <c r="T2895" s="15">
        <f t="shared" si="229"/>
        <v>42012.083333333328</v>
      </c>
      <c r="U2895">
        <f t="shared" si="227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8308</v>
      </c>
      <c r="R2896" t="s">
        <v>8310</v>
      </c>
      <c r="S2896" s="15">
        <f t="shared" si="228"/>
        <v>42036.986284722225</v>
      </c>
      <c r="T2896" s="15">
        <f t="shared" si="229"/>
        <v>42096.944618055553</v>
      </c>
      <c r="U2896">
        <f t="shared" si="227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8308</v>
      </c>
      <c r="R2897" t="s">
        <v>8310</v>
      </c>
      <c r="S2897" s="15">
        <f t="shared" si="228"/>
        <v>41810.555462962962</v>
      </c>
      <c r="T2897" s="15">
        <f t="shared" si="229"/>
        <v>41811.875</v>
      </c>
      <c r="U2897">
        <f t="shared" si="227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8308</v>
      </c>
      <c r="R2898" t="s">
        <v>8310</v>
      </c>
      <c r="S2898" s="15">
        <f t="shared" si="228"/>
        <v>42700.908807870372</v>
      </c>
      <c r="T2898" s="15">
        <f t="shared" si="229"/>
        <v>42715.25</v>
      </c>
      <c r="U2898">
        <f t="shared" si="227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8308</v>
      </c>
      <c r="R2899" t="s">
        <v>8310</v>
      </c>
      <c r="S2899" s="15">
        <f t="shared" si="228"/>
        <v>42257.646504629629</v>
      </c>
      <c r="T2899" s="15">
        <f t="shared" si="229"/>
        <v>42287.645196759258</v>
      </c>
      <c r="U2899">
        <f t="shared" si="227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8308</v>
      </c>
      <c r="R2900" t="s">
        <v>8310</v>
      </c>
      <c r="S2900" s="15">
        <f t="shared" si="228"/>
        <v>42277.664965277778</v>
      </c>
      <c r="T2900" s="15">
        <f t="shared" si="229"/>
        <v>42307.664965277778</v>
      </c>
      <c r="U2900">
        <f t="shared" si="227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8308</v>
      </c>
      <c r="R2901" t="s">
        <v>8310</v>
      </c>
      <c r="S2901" s="15">
        <f t="shared" si="228"/>
        <v>42514.078217592592</v>
      </c>
      <c r="T2901" s="15">
        <f t="shared" si="229"/>
        <v>42574.078217592592</v>
      </c>
      <c r="U2901">
        <f t="shared" si="227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8308</v>
      </c>
      <c r="R2902" t="s">
        <v>8310</v>
      </c>
      <c r="S2902" s="15">
        <f t="shared" si="228"/>
        <v>41829.234166666669</v>
      </c>
      <c r="T2902" s="15">
        <f t="shared" si="229"/>
        <v>41859.234166666669</v>
      </c>
      <c r="U2902">
        <f t="shared" si="227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8308</v>
      </c>
      <c r="R2903" t="s">
        <v>8310</v>
      </c>
      <c r="S2903" s="15">
        <f t="shared" si="228"/>
        <v>41981.904386574075</v>
      </c>
      <c r="T2903" s="15">
        <f t="shared" si="229"/>
        <v>42041.904386574075</v>
      </c>
      <c r="U2903">
        <f t="shared" si="227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8308</v>
      </c>
      <c r="R2904" t="s">
        <v>8310</v>
      </c>
      <c r="S2904" s="15">
        <f t="shared" si="228"/>
        <v>42209.439768518518</v>
      </c>
      <c r="T2904" s="15">
        <f t="shared" si="229"/>
        <v>42239.439768518518</v>
      </c>
      <c r="U2904">
        <f t="shared" si="227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8308</v>
      </c>
      <c r="R2905" t="s">
        <v>8310</v>
      </c>
      <c r="S2905" s="15">
        <f t="shared" si="228"/>
        <v>42195.166874999995</v>
      </c>
      <c r="T2905" s="15">
        <f t="shared" si="229"/>
        <v>42255.166874999995</v>
      </c>
      <c r="U2905">
        <f t="shared" si="227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8308</v>
      </c>
      <c r="R2906" t="s">
        <v>8310</v>
      </c>
      <c r="S2906" s="15">
        <f t="shared" si="228"/>
        <v>41939.967951388891</v>
      </c>
      <c r="T2906" s="15">
        <f t="shared" si="229"/>
        <v>41951.5</v>
      </c>
      <c r="U2906">
        <f t="shared" si="227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8308</v>
      </c>
      <c r="R2907" t="s">
        <v>8310</v>
      </c>
      <c r="S2907" s="15">
        <f t="shared" si="228"/>
        <v>42605.056863425925</v>
      </c>
      <c r="T2907" s="15">
        <f t="shared" si="229"/>
        <v>42619.056863425925</v>
      </c>
      <c r="U2907">
        <f t="shared" si="227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8308</v>
      </c>
      <c r="R2908" t="s">
        <v>8310</v>
      </c>
      <c r="S2908" s="15">
        <f t="shared" si="228"/>
        <v>42198.648912037039</v>
      </c>
      <c r="T2908" s="15">
        <f t="shared" si="229"/>
        <v>42216.041666666672</v>
      </c>
      <c r="U2908">
        <f t="shared" si="227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8308</v>
      </c>
      <c r="R2909" t="s">
        <v>8310</v>
      </c>
      <c r="S2909" s="15">
        <f t="shared" si="228"/>
        <v>42443.877743055549</v>
      </c>
      <c r="T2909" s="15">
        <f t="shared" si="229"/>
        <v>42503.877743055549</v>
      </c>
      <c r="U2909">
        <f t="shared" si="227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8308</v>
      </c>
      <c r="R2910" t="s">
        <v>8310</v>
      </c>
      <c r="S2910" s="15">
        <f t="shared" si="228"/>
        <v>42498.731701388882</v>
      </c>
      <c r="T2910" s="15">
        <f t="shared" si="229"/>
        <v>42528.731701388882</v>
      </c>
      <c r="U2910">
        <f t="shared" si="227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8308</v>
      </c>
      <c r="R2911" t="s">
        <v>8310</v>
      </c>
      <c r="S2911" s="15">
        <f t="shared" si="228"/>
        <v>41928.266215277778</v>
      </c>
      <c r="T2911" s="15">
        <f t="shared" si="229"/>
        <v>41967.823611111111</v>
      </c>
      <c r="U2911">
        <f t="shared" si="227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8308</v>
      </c>
      <c r="R2912" t="s">
        <v>8310</v>
      </c>
      <c r="S2912" s="15">
        <f t="shared" si="228"/>
        <v>42106.841284722221</v>
      </c>
      <c r="T2912" s="15">
        <f t="shared" si="229"/>
        <v>42166.841284722221</v>
      </c>
      <c r="U2912">
        <f t="shared" si="227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8308</v>
      </c>
      <c r="R2913" t="s">
        <v>8310</v>
      </c>
      <c r="S2913" s="15">
        <f t="shared" si="228"/>
        <v>42141.768819444449</v>
      </c>
      <c r="T2913" s="15">
        <f t="shared" si="229"/>
        <v>42181.768819444449</v>
      </c>
      <c r="U2913">
        <f t="shared" si="227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8308</v>
      </c>
      <c r="R2914" t="s">
        <v>8310</v>
      </c>
      <c r="S2914" s="15">
        <f t="shared" si="228"/>
        <v>42353.131643518514</v>
      </c>
      <c r="T2914" s="15">
        <f t="shared" si="229"/>
        <v>42383.131643518514</v>
      </c>
      <c r="U2914">
        <f t="shared" si="227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8308</v>
      </c>
      <c r="R2915" t="s">
        <v>8310</v>
      </c>
      <c r="S2915" s="15">
        <f t="shared" si="228"/>
        <v>41827.922905092593</v>
      </c>
      <c r="T2915" s="15">
        <f t="shared" si="229"/>
        <v>41887.922905092593</v>
      </c>
      <c r="U2915">
        <f t="shared" si="227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8308</v>
      </c>
      <c r="R2916" t="s">
        <v>8310</v>
      </c>
      <c r="S2916" s="15">
        <f t="shared" si="228"/>
        <v>42016.907337962963</v>
      </c>
      <c r="T2916" s="15">
        <f t="shared" si="229"/>
        <v>42076.865671296298</v>
      </c>
      <c r="U2916">
        <f t="shared" si="227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8308</v>
      </c>
      <c r="R2917" t="s">
        <v>8310</v>
      </c>
      <c r="S2917" s="15">
        <f t="shared" si="228"/>
        <v>42414.398032407407</v>
      </c>
      <c r="T2917" s="15">
        <f t="shared" si="229"/>
        <v>42444.356365740736</v>
      </c>
      <c r="U2917">
        <f t="shared" si="227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8308</v>
      </c>
      <c r="R2918" t="s">
        <v>8310</v>
      </c>
      <c r="S2918" s="15">
        <f t="shared" si="228"/>
        <v>41754.476724537039</v>
      </c>
      <c r="T2918" s="15">
        <f t="shared" si="229"/>
        <v>41777.476724537039</v>
      </c>
      <c r="U2918">
        <f t="shared" si="227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8308</v>
      </c>
      <c r="R2919" t="s">
        <v>8310</v>
      </c>
      <c r="S2919" s="15">
        <f t="shared" si="228"/>
        <v>42244.234340277777</v>
      </c>
      <c r="T2919" s="15">
        <f t="shared" si="229"/>
        <v>42262.234340277777</v>
      </c>
      <c r="U2919">
        <f t="shared" si="227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8308</v>
      </c>
      <c r="R2920" t="s">
        <v>8310</v>
      </c>
      <c r="S2920" s="15">
        <f t="shared" si="228"/>
        <v>42277.629710648151</v>
      </c>
      <c r="T2920" s="15">
        <f t="shared" si="229"/>
        <v>42305.629710648151</v>
      </c>
      <c r="U2920">
        <f t="shared" si="227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8308</v>
      </c>
      <c r="R2921" t="s">
        <v>8310</v>
      </c>
      <c r="S2921" s="15">
        <f t="shared" si="228"/>
        <v>41825.61954861111</v>
      </c>
      <c r="T2921" s="15">
        <f t="shared" si="229"/>
        <v>41855.61954861111</v>
      </c>
      <c r="U2921">
        <f t="shared" si="227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8308</v>
      </c>
      <c r="R2922" t="s">
        <v>8310</v>
      </c>
      <c r="S2922" s="15">
        <f t="shared" si="228"/>
        <v>42057.792476851857</v>
      </c>
      <c r="T2922" s="15">
        <f t="shared" si="229"/>
        <v>42087.750810185185</v>
      </c>
      <c r="U2922">
        <f t="shared" si="227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8308</v>
      </c>
      <c r="R2923" t="s">
        <v>8311</v>
      </c>
      <c r="S2923" s="15">
        <f t="shared" si="228"/>
        <v>41876.886620370373</v>
      </c>
      <c r="T2923" s="15">
        <f t="shared" si="229"/>
        <v>41906.886620370373</v>
      </c>
      <c r="U2923">
        <f t="shared" si="227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8308</v>
      </c>
      <c r="R2924" t="s">
        <v>8311</v>
      </c>
      <c r="S2924" s="15">
        <f t="shared" si="228"/>
        <v>42096.874155092592</v>
      </c>
      <c r="T2924" s="15">
        <f t="shared" si="229"/>
        <v>42141.874155092592</v>
      </c>
      <c r="U2924">
        <f>YEAR(S2924)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8308</v>
      </c>
      <c r="R2925" t="s">
        <v>8311</v>
      </c>
      <c r="S2925" s="15">
        <f t="shared" si="228"/>
        <v>42012.15253472222</v>
      </c>
      <c r="T2925" s="15">
        <f t="shared" si="229"/>
        <v>42027.125</v>
      </c>
      <c r="U2925">
        <f t="shared" ref="U2925:U2988" si="230">YEAR(S2925)</f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8308</v>
      </c>
      <c r="R2926" t="s">
        <v>8311</v>
      </c>
      <c r="S2926" s="15">
        <f t="shared" si="228"/>
        <v>42102.556828703702</v>
      </c>
      <c r="T2926" s="15">
        <f t="shared" si="229"/>
        <v>42132.165972222225</v>
      </c>
      <c r="U2926">
        <f t="shared" si="230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8308</v>
      </c>
      <c r="R2927" t="s">
        <v>8311</v>
      </c>
      <c r="S2927" s="15">
        <f t="shared" si="228"/>
        <v>41862.584120370368</v>
      </c>
      <c r="T2927" s="15">
        <f t="shared" si="229"/>
        <v>41892.584120370368</v>
      </c>
      <c r="U2927">
        <f t="shared" si="230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8308</v>
      </c>
      <c r="R2928" t="s">
        <v>8311</v>
      </c>
      <c r="S2928" s="15">
        <f t="shared" si="228"/>
        <v>42043.765960648147</v>
      </c>
      <c r="T2928" s="15">
        <f t="shared" si="229"/>
        <v>42057.765960648147</v>
      </c>
      <c r="U2928">
        <f t="shared" si="230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8308</v>
      </c>
      <c r="R2929" t="s">
        <v>8311</v>
      </c>
      <c r="S2929" s="15">
        <f t="shared" si="228"/>
        <v>41805.669317129628</v>
      </c>
      <c r="T2929" s="15">
        <f t="shared" si="229"/>
        <v>41834.208333333336</v>
      </c>
      <c r="U2929">
        <f t="shared" si="230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8308</v>
      </c>
      <c r="R2930" t="s">
        <v>8311</v>
      </c>
      <c r="S2930" s="15">
        <f t="shared" si="228"/>
        <v>42402.998217592598</v>
      </c>
      <c r="T2930" s="15">
        <f t="shared" si="229"/>
        <v>42432.998217592598</v>
      </c>
      <c r="U2930">
        <f t="shared" si="230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8308</v>
      </c>
      <c r="R2931" t="s">
        <v>8311</v>
      </c>
      <c r="S2931" s="15">
        <f t="shared" si="228"/>
        <v>41753.564328703702</v>
      </c>
      <c r="T2931" s="15">
        <f t="shared" si="229"/>
        <v>41783.564328703702</v>
      </c>
      <c r="U2931">
        <f t="shared" si="230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8308</v>
      </c>
      <c r="R2932" t="s">
        <v>8311</v>
      </c>
      <c r="S2932" s="15">
        <f t="shared" si="228"/>
        <v>42100.584074074075</v>
      </c>
      <c r="T2932" s="15">
        <f t="shared" si="229"/>
        <v>42130.584074074075</v>
      </c>
      <c r="U2932">
        <f t="shared" si="230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8308</v>
      </c>
      <c r="R2933" t="s">
        <v>8311</v>
      </c>
      <c r="S2933" s="15">
        <f t="shared" si="228"/>
        <v>41871.291238425925</v>
      </c>
      <c r="T2933" s="15">
        <f t="shared" si="229"/>
        <v>41896.255555555559</v>
      </c>
      <c r="U2933">
        <f t="shared" si="230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8308</v>
      </c>
      <c r="R2934" t="s">
        <v>8311</v>
      </c>
      <c r="S2934" s="15">
        <f t="shared" si="228"/>
        <v>42024.164780092593</v>
      </c>
      <c r="T2934" s="15">
        <f t="shared" si="229"/>
        <v>42055.458333333328</v>
      </c>
      <c r="U2934">
        <f t="shared" si="230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8308</v>
      </c>
      <c r="R2935" t="s">
        <v>8311</v>
      </c>
      <c r="S2935" s="15">
        <f t="shared" si="228"/>
        <v>42494.956631944442</v>
      </c>
      <c r="T2935" s="15">
        <f t="shared" si="229"/>
        <v>42524.956631944442</v>
      </c>
      <c r="U2935">
        <f t="shared" si="230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8308</v>
      </c>
      <c r="R2936" t="s">
        <v>8311</v>
      </c>
      <c r="S2936" s="15">
        <f t="shared" si="228"/>
        <v>41774.636157407411</v>
      </c>
      <c r="T2936" s="15">
        <f t="shared" si="229"/>
        <v>41804.636157407411</v>
      </c>
      <c r="U2936">
        <f t="shared" si="230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8308</v>
      </c>
      <c r="R2937" t="s">
        <v>8311</v>
      </c>
      <c r="S2937" s="15">
        <f t="shared" si="228"/>
        <v>42552.583425925928</v>
      </c>
      <c r="T2937" s="15">
        <f t="shared" si="229"/>
        <v>42610.708333333328</v>
      </c>
      <c r="U2937">
        <f t="shared" si="230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8308</v>
      </c>
      <c r="R2938" t="s">
        <v>8311</v>
      </c>
      <c r="S2938" s="15">
        <f t="shared" si="228"/>
        <v>41911.650729166664</v>
      </c>
      <c r="T2938" s="15">
        <f t="shared" si="229"/>
        <v>41924.207638888889</v>
      </c>
      <c r="U2938">
        <f t="shared" si="230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8308</v>
      </c>
      <c r="R2939" t="s">
        <v>8311</v>
      </c>
      <c r="S2939" s="15">
        <f t="shared" si="228"/>
        <v>41802.457326388889</v>
      </c>
      <c r="T2939" s="15">
        <f t="shared" si="229"/>
        <v>41832.457326388889</v>
      </c>
      <c r="U2939">
        <f t="shared" si="230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8308</v>
      </c>
      <c r="R2940" t="s">
        <v>8311</v>
      </c>
      <c r="S2940" s="15">
        <f t="shared" si="228"/>
        <v>42003.703865740739</v>
      </c>
      <c r="T2940" s="15">
        <f t="shared" si="229"/>
        <v>42033.703865740739</v>
      </c>
      <c r="U2940">
        <f t="shared" si="230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8308</v>
      </c>
      <c r="R2941" t="s">
        <v>8311</v>
      </c>
      <c r="S2941" s="15">
        <f t="shared" si="228"/>
        <v>41844.809166666666</v>
      </c>
      <c r="T2941" s="15">
        <f t="shared" si="229"/>
        <v>41878.041666666664</v>
      </c>
      <c r="U2941">
        <f t="shared" si="230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8308</v>
      </c>
      <c r="R2942" t="s">
        <v>8311</v>
      </c>
      <c r="S2942" s="15">
        <f t="shared" si="228"/>
        <v>41981.773356481484</v>
      </c>
      <c r="T2942" s="15">
        <f t="shared" si="229"/>
        <v>42021.773356481484</v>
      </c>
      <c r="U2942">
        <f t="shared" si="230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8308</v>
      </c>
      <c r="R2943" t="s">
        <v>8309</v>
      </c>
      <c r="S2943" s="15">
        <f t="shared" si="228"/>
        <v>42033.960127314815</v>
      </c>
      <c r="T2943" s="15">
        <f t="shared" si="229"/>
        <v>42063.960127314815</v>
      </c>
      <c r="U2943">
        <f t="shared" si="230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8308</v>
      </c>
      <c r="R2944" t="s">
        <v>8309</v>
      </c>
      <c r="S2944" s="15">
        <f t="shared" si="228"/>
        <v>42333.803923611107</v>
      </c>
      <c r="T2944" s="15">
        <f t="shared" si="229"/>
        <v>42353.845833333333</v>
      </c>
      <c r="U2944">
        <f t="shared" si="230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8308</v>
      </c>
      <c r="R2945" t="s">
        <v>8309</v>
      </c>
      <c r="S2945" s="15">
        <f t="shared" si="228"/>
        <v>42076.129398148143</v>
      </c>
      <c r="T2945" s="15">
        <f t="shared" si="229"/>
        <v>42106.129398148143</v>
      </c>
      <c r="U2945">
        <f t="shared" si="230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ref="P2946:P3009" si="232">IFERROR(ROUND(E2946/L2946,2),0)</f>
        <v>100</v>
      </c>
      <c r="Q2946" s="10" t="s">
        <v>8308</v>
      </c>
      <c r="R2946" t="s">
        <v>8309</v>
      </c>
      <c r="S2946" s="15">
        <f t="shared" si="228"/>
        <v>42131.9143287037</v>
      </c>
      <c r="T2946" s="15">
        <f t="shared" si="229"/>
        <v>42161.9143287037</v>
      </c>
      <c r="U2946">
        <f t="shared" si="230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2"/>
        <v>0</v>
      </c>
      <c r="Q2947" s="10" t="s">
        <v>8308</v>
      </c>
      <c r="R2947" t="s">
        <v>8309</v>
      </c>
      <c r="S2947" s="15">
        <f t="shared" ref="S2947:S3010" si="233">(((J2947/60)/60)/24)+DATE(1970,1,)</f>
        <v>42117.139583333337</v>
      </c>
      <c r="T2947" s="15">
        <f t="shared" ref="T2947:T3010" si="234">(((I2947/60)/60)/24)+DATE(1970,1,)</f>
        <v>42147.139583333337</v>
      </c>
      <c r="U2947">
        <f t="shared" si="230"/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0" t="s">
        <v>8308</v>
      </c>
      <c r="R2948" t="s">
        <v>8309</v>
      </c>
      <c r="S2948" s="15">
        <f t="shared" si="233"/>
        <v>42566.531157407408</v>
      </c>
      <c r="T2948" s="15">
        <f t="shared" si="234"/>
        <v>42596.531157407408</v>
      </c>
      <c r="U2948">
        <f t="shared" si="230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0" t="s">
        <v>8308</v>
      </c>
      <c r="R2949" t="s">
        <v>8309</v>
      </c>
      <c r="S2949" s="15">
        <f t="shared" si="233"/>
        <v>42648.562118055561</v>
      </c>
      <c r="T2949" s="15">
        <f t="shared" si="234"/>
        <v>42697.715972222228</v>
      </c>
      <c r="U2949">
        <f t="shared" si="230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0" t="s">
        <v>8308</v>
      </c>
      <c r="R2950" t="s">
        <v>8309</v>
      </c>
      <c r="S2950" s="15">
        <f t="shared" si="233"/>
        <v>42096.649224537032</v>
      </c>
      <c r="T2950" s="15">
        <f t="shared" si="234"/>
        <v>42156.649224537032</v>
      </c>
      <c r="U2950">
        <f t="shared" si="230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0" t="s">
        <v>8308</v>
      </c>
      <c r="R2951" t="s">
        <v>8309</v>
      </c>
      <c r="S2951" s="15">
        <f t="shared" si="233"/>
        <v>42296.823113425926</v>
      </c>
      <c r="T2951" s="15">
        <f t="shared" si="234"/>
        <v>42326.864780092597</v>
      </c>
      <c r="U2951">
        <f t="shared" si="230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0" t="s">
        <v>8308</v>
      </c>
      <c r="R2952" t="s">
        <v>8309</v>
      </c>
      <c r="S2952" s="15">
        <f t="shared" si="233"/>
        <v>42361.36518518519</v>
      </c>
      <c r="T2952" s="15">
        <f t="shared" si="234"/>
        <v>42391.36518518519</v>
      </c>
      <c r="U2952">
        <f t="shared" si="230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0" t="s">
        <v>8308</v>
      </c>
      <c r="R2953" t="s">
        <v>8309</v>
      </c>
      <c r="S2953" s="15">
        <f t="shared" si="233"/>
        <v>41871.802928240737</v>
      </c>
      <c r="T2953" s="15">
        <f t="shared" si="234"/>
        <v>41916.802928240737</v>
      </c>
      <c r="U2953">
        <f t="shared" si="230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0" t="s">
        <v>8308</v>
      </c>
      <c r="R2954" t="s">
        <v>8309</v>
      </c>
      <c r="S2954" s="15">
        <f t="shared" si="233"/>
        <v>42627.690266203703</v>
      </c>
      <c r="T2954" s="15">
        <f t="shared" si="234"/>
        <v>42659.166666666672</v>
      </c>
      <c r="U2954">
        <f t="shared" si="230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0" t="s">
        <v>8308</v>
      </c>
      <c r="R2955" t="s">
        <v>8309</v>
      </c>
      <c r="S2955" s="15">
        <f t="shared" si="233"/>
        <v>42254.791909722218</v>
      </c>
      <c r="T2955" s="15">
        <f t="shared" si="234"/>
        <v>42284.791909722218</v>
      </c>
      <c r="U2955">
        <f t="shared" si="230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0" t="s">
        <v>8308</v>
      </c>
      <c r="R2956" t="s">
        <v>8309</v>
      </c>
      <c r="S2956" s="15">
        <f t="shared" si="233"/>
        <v>42789.583368055552</v>
      </c>
      <c r="T2956" s="15">
        <f t="shared" si="234"/>
        <v>42809.541701388895</v>
      </c>
      <c r="U2956">
        <f t="shared" si="230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0" t="s">
        <v>8308</v>
      </c>
      <c r="R2957" t="s">
        <v>8309</v>
      </c>
      <c r="S2957" s="15">
        <f t="shared" si="233"/>
        <v>42140.741307870368</v>
      </c>
      <c r="T2957" s="15">
        <f t="shared" si="234"/>
        <v>42170.741307870368</v>
      </c>
      <c r="U2957">
        <f t="shared" si="230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0" t="s">
        <v>8308</v>
      </c>
      <c r="R2958" t="s">
        <v>8309</v>
      </c>
      <c r="S2958" s="15">
        <f t="shared" si="233"/>
        <v>42463.958912037036</v>
      </c>
      <c r="T2958" s="15">
        <f t="shared" si="234"/>
        <v>42493.958912037036</v>
      </c>
      <c r="U2958">
        <f t="shared" si="230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0" t="s">
        <v>8308</v>
      </c>
      <c r="R2959" t="s">
        <v>8309</v>
      </c>
      <c r="S2959" s="15">
        <f t="shared" si="233"/>
        <v>42030.011249999996</v>
      </c>
      <c r="T2959" s="15">
        <f t="shared" si="234"/>
        <v>42089.969583333332</v>
      </c>
      <c r="U2959">
        <f t="shared" si="230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0" t="s">
        <v>8308</v>
      </c>
      <c r="R2960" t="s">
        <v>8309</v>
      </c>
      <c r="S2960" s="15">
        <f t="shared" si="233"/>
        <v>42437.779131944444</v>
      </c>
      <c r="T2960" s="15">
        <f t="shared" si="234"/>
        <v>42497.73746527778</v>
      </c>
      <c r="U2960">
        <f t="shared" si="230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0" t="s">
        <v>8308</v>
      </c>
      <c r="R2961" t="s">
        <v>8309</v>
      </c>
      <c r="S2961" s="15">
        <f t="shared" si="233"/>
        <v>42497.008391203708</v>
      </c>
      <c r="T2961" s="15">
        <f t="shared" si="234"/>
        <v>42527.008391203708</v>
      </c>
      <c r="U2961">
        <f t="shared" si="230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0" t="s">
        <v>8308</v>
      </c>
      <c r="R2962" t="s">
        <v>8309</v>
      </c>
      <c r="S2962" s="15">
        <f t="shared" si="233"/>
        <v>41862.757210648146</v>
      </c>
      <c r="T2962" s="15">
        <f t="shared" si="234"/>
        <v>41892.757210648146</v>
      </c>
      <c r="U2962">
        <f t="shared" si="230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0" t="s">
        <v>8308</v>
      </c>
      <c r="R2963" t="s">
        <v>8310</v>
      </c>
      <c r="S2963" s="15">
        <f t="shared" si="233"/>
        <v>42060.212488425925</v>
      </c>
      <c r="T2963" s="15">
        <f t="shared" si="234"/>
        <v>42088.166666666672</v>
      </c>
      <c r="U2963">
        <f t="shared" si="230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0" t="s">
        <v>8308</v>
      </c>
      <c r="R2964" t="s">
        <v>8310</v>
      </c>
      <c r="S2964" s="15">
        <f t="shared" si="233"/>
        <v>42035.24428240741</v>
      </c>
      <c r="T2964" s="15">
        <f t="shared" si="234"/>
        <v>42063.290972222225</v>
      </c>
      <c r="U2964">
        <f t="shared" si="230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0" t="s">
        <v>8308</v>
      </c>
      <c r="R2965" t="s">
        <v>8310</v>
      </c>
      <c r="S2965" s="15">
        <f t="shared" si="233"/>
        <v>42156.470185185186</v>
      </c>
      <c r="T2965" s="15">
        <f t="shared" si="234"/>
        <v>42186.470185185186</v>
      </c>
      <c r="U2965">
        <f t="shared" si="230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0" t="s">
        <v>8308</v>
      </c>
      <c r="R2966" t="s">
        <v>8310</v>
      </c>
      <c r="S2966" s="15">
        <f t="shared" si="233"/>
        <v>41826.909942129627</v>
      </c>
      <c r="T2966" s="15">
        <f t="shared" si="234"/>
        <v>41856.897222222222</v>
      </c>
      <c r="U2966">
        <f t="shared" si="230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0" t="s">
        <v>8308</v>
      </c>
      <c r="R2967" t="s">
        <v>8310</v>
      </c>
      <c r="S2967" s="15">
        <f t="shared" si="233"/>
        <v>42161.729548611111</v>
      </c>
      <c r="T2967" s="15">
        <f t="shared" si="234"/>
        <v>42191.729548611111</v>
      </c>
      <c r="U2967">
        <f t="shared" si="230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0" t="s">
        <v>8308</v>
      </c>
      <c r="R2968" t="s">
        <v>8310</v>
      </c>
      <c r="S2968" s="15">
        <f t="shared" si="233"/>
        <v>42232.738564814819</v>
      </c>
      <c r="T2968" s="15">
        <f t="shared" si="234"/>
        <v>42262.738564814819</v>
      </c>
      <c r="U2968">
        <f t="shared" si="230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0" t="s">
        <v>8308</v>
      </c>
      <c r="R2969" t="s">
        <v>8310</v>
      </c>
      <c r="S2969" s="15">
        <f t="shared" si="233"/>
        <v>42041.197824074072</v>
      </c>
      <c r="T2969" s="15">
        <f t="shared" si="234"/>
        <v>42071.156157407408</v>
      </c>
      <c r="U2969">
        <f t="shared" si="230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0" t="s">
        <v>8308</v>
      </c>
      <c r="R2970" t="s">
        <v>8310</v>
      </c>
      <c r="S2970" s="15">
        <f t="shared" si="233"/>
        <v>42584.523842592593</v>
      </c>
      <c r="T2970" s="15">
        <f t="shared" si="234"/>
        <v>42598.165972222225</v>
      </c>
      <c r="U2970">
        <f t="shared" si="230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0" t="s">
        <v>8308</v>
      </c>
      <c r="R2971" t="s">
        <v>8310</v>
      </c>
      <c r="S2971" s="15">
        <f t="shared" si="233"/>
        <v>42096.786493055552</v>
      </c>
      <c r="T2971" s="15">
        <f t="shared" si="234"/>
        <v>42126.952083333337</v>
      </c>
      <c r="U2971">
        <f t="shared" si="230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0" t="s">
        <v>8308</v>
      </c>
      <c r="R2972" t="s">
        <v>8310</v>
      </c>
      <c r="S2972" s="15">
        <f t="shared" si="233"/>
        <v>41807.669571759259</v>
      </c>
      <c r="T2972" s="15">
        <f t="shared" si="234"/>
        <v>41837.669571759259</v>
      </c>
      <c r="U2972">
        <f t="shared" si="230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0" t="s">
        <v>8308</v>
      </c>
      <c r="R2973" t="s">
        <v>8310</v>
      </c>
      <c r="S2973" s="15">
        <f t="shared" si="233"/>
        <v>41851.658310185187</v>
      </c>
      <c r="T2973" s="15">
        <f t="shared" si="234"/>
        <v>41881.658310185187</v>
      </c>
      <c r="U2973">
        <f t="shared" si="230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0" t="s">
        <v>8308</v>
      </c>
      <c r="R2974" t="s">
        <v>8310</v>
      </c>
      <c r="S2974" s="15">
        <f t="shared" si="233"/>
        <v>42693.110185185185</v>
      </c>
      <c r="T2974" s="15">
        <f t="shared" si="234"/>
        <v>42708.041666666672</v>
      </c>
      <c r="U2974">
        <f t="shared" si="230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0" t="s">
        <v>8308</v>
      </c>
      <c r="R2975" t="s">
        <v>8310</v>
      </c>
      <c r="S2975" s="15">
        <f t="shared" si="233"/>
        <v>42340.818379629629</v>
      </c>
      <c r="T2975" s="15">
        <f t="shared" si="234"/>
        <v>42369.166666666672</v>
      </c>
      <c r="U2975">
        <f t="shared" si="230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0" t="s">
        <v>8308</v>
      </c>
      <c r="R2976" t="s">
        <v>8310</v>
      </c>
      <c r="S2976" s="15">
        <f t="shared" si="233"/>
        <v>41879.061006944445</v>
      </c>
      <c r="T2976" s="15">
        <f t="shared" si="234"/>
        <v>41907.065972222219</v>
      </c>
      <c r="U2976">
        <f t="shared" si="230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0" t="s">
        <v>8308</v>
      </c>
      <c r="R2977" t="s">
        <v>8310</v>
      </c>
      <c r="S2977" s="15">
        <f t="shared" si="233"/>
        <v>41940.683865740742</v>
      </c>
      <c r="T2977" s="15">
        <f t="shared" si="234"/>
        <v>41969.125</v>
      </c>
      <c r="U2977">
        <f t="shared" si="230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0" t="s">
        <v>8308</v>
      </c>
      <c r="R2978" t="s">
        <v>8310</v>
      </c>
      <c r="S2978" s="15">
        <f t="shared" si="233"/>
        <v>42424.730671296296</v>
      </c>
      <c r="T2978" s="15">
        <f t="shared" si="234"/>
        <v>42441.5</v>
      </c>
      <c r="U2978">
        <f t="shared" si="230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0" t="s">
        <v>8308</v>
      </c>
      <c r="R2979" t="s">
        <v>8310</v>
      </c>
      <c r="S2979" s="15">
        <f t="shared" si="233"/>
        <v>42025.88118055556</v>
      </c>
      <c r="T2979" s="15">
        <f t="shared" si="234"/>
        <v>42085.093055555553</v>
      </c>
      <c r="U2979">
        <f t="shared" si="230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0" t="s">
        <v>8308</v>
      </c>
      <c r="R2980" t="s">
        <v>8310</v>
      </c>
      <c r="S2980" s="15">
        <f t="shared" si="233"/>
        <v>41921.640590277777</v>
      </c>
      <c r="T2980" s="15">
        <f t="shared" si="234"/>
        <v>41931.249305555553</v>
      </c>
      <c r="U2980">
        <f t="shared" si="230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0" t="s">
        <v>8308</v>
      </c>
      <c r="R2981" t="s">
        <v>8310</v>
      </c>
      <c r="S2981" s="15">
        <f t="shared" si="233"/>
        <v>41992.824340277773</v>
      </c>
      <c r="T2981" s="15">
        <f t="shared" si="234"/>
        <v>42009.25</v>
      </c>
      <c r="U2981">
        <f t="shared" si="230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0" t="s">
        <v>8308</v>
      </c>
      <c r="R2982" t="s">
        <v>8310</v>
      </c>
      <c r="S2982" s="15">
        <f t="shared" si="233"/>
        <v>42218.915856481486</v>
      </c>
      <c r="T2982" s="15">
        <f t="shared" si="234"/>
        <v>42239.083333333328</v>
      </c>
      <c r="U2982">
        <f t="shared" si="230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0" t="s">
        <v>8308</v>
      </c>
      <c r="R2983" t="s">
        <v>8309</v>
      </c>
      <c r="S2983" s="15">
        <f t="shared" si="233"/>
        <v>42224.559675925921</v>
      </c>
      <c r="T2983" s="15">
        <f t="shared" si="234"/>
        <v>42269.559675925921</v>
      </c>
      <c r="U2983">
        <f t="shared" si="230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0" t="s">
        <v>8308</v>
      </c>
      <c r="R2984" t="s">
        <v>8309</v>
      </c>
      <c r="S2984" s="15">
        <f t="shared" si="233"/>
        <v>42380.686840277776</v>
      </c>
      <c r="T2984" s="15">
        <f t="shared" si="234"/>
        <v>42410.686840277776</v>
      </c>
      <c r="U2984">
        <f t="shared" si="230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0" t="s">
        <v>8308</v>
      </c>
      <c r="R2985" t="s">
        <v>8309</v>
      </c>
      <c r="S2985" s="15">
        <f t="shared" si="233"/>
        <v>41893.632361111115</v>
      </c>
      <c r="T2985" s="15">
        <f t="shared" si="234"/>
        <v>41953.674027777779</v>
      </c>
      <c r="U2985">
        <f t="shared" si="230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0" t="s">
        <v>8308</v>
      </c>
      <c r="R2986" t="s">
        <v>8309</v>
      </c>
      <c r="S2986" s="15">
        <f t="shared" si="233"/>
        <v>42575.278715277775</v>
      </c>
      <c r="T2986" s="15">
        <f t="shared" si="234"/>
        <v>42605.278715277775</v>
      </c>
      <c r="U2986">
        <f t="shared" si="230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0" t="s">
        <v>8308</v>
      </c>
      <c r="R2987" t="s">
        <v>8309</v>
      </c>
      <c r="S2987" s="15">
        <f t="shared" si="233"/>
        <v>42653.973703703698</v>
      </c>
      <c r="T2987" s="15">
        <f t="shared" si="234"/>
        <v>42673.166666666672</v>
      </c>
      <c r="U2987">
        <f t="shared" si="230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0" t="s">
        <v>8308</v>
      </c>
      <c r="R2988" t="s">
        <v>8309</v>
      </c>
      <c r="S2988" s="15">
        <f t="shared" si="233"/>
        <v>42430.500069444446</v>
      </c>
      <c r="T2988" s="15">
        <f t="shared" si="234"/>
        <v>42490.458402777775</v>
      </c>
      <c r="U2988">
        <f t="shared" si="230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0" t="s">
        <v>8308</v>
      </c>
      <c r="R2989" t="s">
        <v>8309</v>
      </c>
      <c r="S2989" s="15">
        <f t="shared" si="233"/>
        <v>42626.307303240741</v>
      </c>
      <c r="T2989" s="15">
        <f t="shared" si="234"/>
        <v>42655</v>
      </c>
      <c r="U2989">
        <f t="shared" ref="U2989:U3052" si="235">YEAR(S2989)</f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0" t="s">
        <v>8308</v>
      </c>
      <c r="R2990" t="s">
        <v>8309</v>
      </c>
      <c r="S2990" s="15">
        <f t="shared" si="233"/>
        <v>42510.362048611118</v>
      </c>
      <c r="T2990" s="15">
        <f t="shared" si="234"/>
        <v>42540.362048611118</v>
      </c>
      <c r="U2990">
        <f t="shared" si="235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0" t="s">
        <v>8308</v>
      </c>
      <c r="R2991" t="s">
        <v>8309</v>
      </c>
      <c r="S2991" s="15">
        <f t="shared" si="233"/>
        <v>42336.02039351852</v>
      </c>
      <c r="T2991" s="15">
        <f t="shared" si="234"/>
        <v>42358.207638888889</v>
      </c>
      <c r="U2991">
        <f t="shared" si="235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0" t="s">
        <v>8308</v>
      </c>
      <c r="R2992" t="s">
        <v>8309</v>
      </c>
      <c r="S2992" s="15">
        <f t="shared" si="233"/>
        <v>42340.57430555555</v>
      </c>
      <c r="T2992" s="15">
        <f t="shared" si="234"/>
        <v>42375.57430555555</v>
      </c>
      <c r="U2992">
        <f t="shared" si="235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0" t="s">
        <v>8308</v>
      </c>
      <c r="R2993" t="s">
        <v>8309</v>
      </c>
      <c r="S2993" s="15">
        <f t="shared" si="233"/>
        <v>42739.837152777778</v>
      </c>
      <c r="T2993" s="15">
        <f t="shared" si="234"/>
        <v>42761.837152777778</v>
      </c>
      <c r="U2993">
        <f t="shared" si="235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0" t="s">
        <v>8308</v>
      </c>
      <c r="R2994" t="s">
        <v>8309</v>
      </c>
      <c r="S2994" s="15">
        <f t="shared" si="233"/>
        <v>42621.767476851848</v>
      </c>
      <c r="T2994" s="15">
        <f t="shared" si="234"/>
        <v>42651.767476851848</v>
      </c>
      <c r="U2994">
        <f t="shared" si="235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0" t="s">
        <v>8308</v>
      </c>
      <c r="R2995" t="s">
        <v>8309</v>
      </c>
      <c r="S2995" s="15">
        <f t="shared" si="233"/>
        <v>42389.838738425926</v>
      </c>
      <c r="T2995" s="15">
        <f t="shared" si="234"/>
        <v>42419.838738425926</v>
      </c>
      <c r="U2995">
        <f t="shared" si="235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0" t="s">
        <v>8308</v>
      </c>
      <c r="R2996" t="s">
        <v>8309</v>
      </c>
      <c r="S2996" s="15">
        <f t="shared" si="233"/>
        <v>41884.478842592594</v>
      </c>
      <c r="T2996" s="15">
        <f t="shared" si="234"/>
        <v>41914.478842592594</v>
      </c>
      <c r="U2996">
        <f t="shared" si="235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0" t="s">
        <v>8308</v>
      </c>
      <c r="R2997" t="s">
        <v>8309</v>
      </c>
      <c r="S2997" s="15">
        <f t="shared" si="233"/>
        <v>42723.665173611109</v>
      </c>
      <c r="T2997" s="15">
        <f t="shared" si="234"/>
        <v>42753.665173611109</v>
      </c>
      <c r="U2997">
        <f t="shared" si="235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0" t="s">
        <v>8308</v>
      </c>
      <c r="R2998" t="s">
        <v>8309</v>
      </c>
      <c r="S2998" s="15">
        <f t="shared" si="233"/>
        <v>42089.912500000006</v>
      </c>
      <c r="T2998" s="15">
        <f t="shared" si="234"/>
        <v>42149.912500000006</v>
      </c>
      <c r="U2998">
        <f t="shared" si="235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0" t="s">
        <v>8308</v>
      </c>
      <c r="R2999" t="s">
        <v>8309</v>
      </c>
      <c r="S2999" s="15">
        <f t="shared" si="233"/>
        <v>42774.733715277776</v>
      </c>
      <c r="T2999" s="15">
        <f t="shared" si="234"/>
        <v>42792.207638888889</v>
      </c>
      <c r="U2999">
        <f t="shared" si="235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0" t="s">
        <v>8308</v>
      </c>
      <c r="R3000" t="s">
        <v>8309</v>
      </c>
      <c r="S3000" s="15">
        <f t="shared" si="233"/>
        <v>41777.193622685183</v>
      </c>
      <c r="T3000" s="15">
        <f t="shared" si="234"/>
        <v>41805.184027777781</v>
      </c>
      <c r="U3000">
        <f t="shared" si="235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0" t="s">
        <v>8308</v>
      </c>
      <c r="R3001" t="s">
        <v>8309</v>
      </c>
      <c r="S3001" s="15">
        <f t="shared" si="233"/>
        <v>42779.740277777775</v>
      </c>
      <c r="T3001" s="15">
        <f t="shared" si="234"/>
        <v>42794.083333333328</v>
      </c>
      <c r="U3001">
        <f t="shared" si="235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0" t="s">
        <v>8308</v>
      </c>
      <c r="R3002" t="s">
        <v>8309</v>
      </c>
      <c r="S3002" s="15">
        <f t="shared" si="233"/>
        <v>42751.827199074076</v>
      </c>
      <c r="T3002" s="15">
        <f t="shared" si="234"/>
        <v>42765.75</v>
      </c>
      <c r="U3002">
        <f t="shared" si="235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0" t="s">
        <v>8308</v>
      </c>
      <c r="R3003" t="s">
        <v>8309</v>
      </c>
      <c r="S3003" s="15">
        <f t="shared" si="233"/>
        <v>42533.895625000005</v>
      </c>
      <c r="T3003" s="15">
        <f t="shared" si="234"/>
        <v>42563.895625000005</v>
      </c>
      <c r="U3003">
        <f t="shared" si="235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0" t="s">
        <v>8308</v>
      </c>
      <c r="R3004" t="s">
        <v>8309</v>
      </c>
      <c r="S3004" s="15">
        <f t="shared" si="233"/>
        <v>41238.83625</v>
      </c>
      <c r="T3004" s="15">
        <f t="shared" si="234"/>
        <v>41268.83625</v>
      </c>
      <c r="U3004">
        <f t="shared" si="235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0" t="s">
        <v>8308</v>
      </c>
      <c r="R3005" t="s">
        <v>8309</v>
      </c>
      <c r="S3005" s="15">
        <f t="shared" si="233"/>
        <v>42397.849259259259</v>
      </c>
      <c r="T3005" s="15">
        <f t="shared" si="234"/>
        <v>42429.249305555553</v>
      </c>
      <c r="U3005">
        <f t="shared" si="235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0" t="s">
        <v>8308</v>
      </c>
      <c r="R3006" t="s">
        <v>8309</v>
      </c>
      <c r="S3006" s="15">
        <f t="shared" si="233"/>
        <v>41927.881064814814</v>
      </c>
      <c r="T3006" s="15">
        <f t="shared" si="234"/>
        <v>41957.922731481478</v>
      </c>
      <c r="U3006">
        <f t="shared" si="235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0" t="s">
        <v>8308</v>
      </c>
      <c r="R3007" t="s">
        <v>8309</v>
      </c>
      <c r="S3007" s="15">
        <f t="shared" si="233"/>
        <v>41887.674826388888</v>
      </c>
      <c r="T3007" s="15">
        <f t="shared" si="234"/>
        <v>41917.674826388888</v>
      </c>
      <c r="U3007">
        <f t="shared" si="235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0" t="s">
        <v>8308</v>
      </c>
      <c r="R3008" t="s">
        <v>8309</v>
      </c>
      <c r="S3008" s="15">
        <f t="shared" si="233"/>
        <v>41956.756840277783</v>
      </c>
      <c r="T3008" s="15">
        <f t="shared" si="234"/>
        <v>41986.756840277783</v>
      </c>
      <c r="U3008">
        <f t="shared" si="235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0" t="s">
        <v>8308</v>
      </c>
      <c r="R3009" t="s">
        <v>8309</v>
      </c>
      <c r="S3009" s="15">
        <f t="shared" si="233"/>
        <v>42097.216238425928</v>
      </c>
      <c r="T3009" s="15">
        <f t="shared" si="234"/>
        <v>42118.216238425928</v>
      </c>
      <c r="U3009">
        <f t="shared" si="235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ref="P3010:P3073" si="237">IFERROR(ROUND(E3010/L3010,2),0)</f>
        <v>116.73</v>
      </c>
      <c r="Q3010" s="10" t="s">
        <v>8308</v>
      </c>
      <c r="R3010" t="s">
        <v>8309</v>
      </c>
      <c r="S3010" s="15">
        <f t="shared" si="233"/>
        <v>42359.212025462963</v>
      </c>
      <c r="T3010" s="15">
        <f t="shared" si="234"/>
        <v>42389.212025462963</v>
      </c>
      <c r="U3010">
        <f t="shared" si="235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7"/>
        <v>233.9</v>
      </c>
      <c r="Q3011" s="10" t="s">
        <v>8308</v>
      </c>
      <c r="R3011" t="s">
        <v>8309</v>
      </c>
      <c r="S3011" s="15">
        <f t="shared" ref="S3011:S3074" si="238">(((J3011/60)/60)/24)+DATE(1970,1,)</f>
        <v>41938.569907407407</v>
      </c>
      <c r="T3011" s="15">
        <f t="shared" ref="T3011:T3074" si="239">(((I3011/60)/60)/24)+DATE(1970,1,)</f>
        <v>41968.611574074079</v>
      </c>
      <c r="U3011">
        <f t="shared" si="235"/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0" t="s">
        <v>8308</v>
      </c>
      <c r="R3012" t="s">
        <v>8309</v>
      </c>
      <c r="S3012" s="15">
        <f t="shared" si="238"/>
        <v>41995.832395833335</v>
      </c>
      <c r="T3012" s="15">
        <f t="shared" si="239"/>
        <v>42055.832395833335</v>
      </c>
      <c r="U3012">
        <f t="shared" si="235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0" t="s">
        <v>8308</v>
      </c>
      <c r="R3013" t="s">
        <v>8309</v>
      </c>
      <c r="S3013" s="15">
        <f t="shared" si="238"/>
        <v>42333.468935185185</v>
      </c>
      <c r="T3013" s="15">
        <f t="shared" si="239"/>
        <v>42360.957638888889</v>
      </c>
      <c r="U3013">
        <f t="shared" si="235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0" t="s">
        <v>8308</v>
      </c>
      <c r="R3014" t="s">
        <v>8309</v>
      </c>
      <c r="S3014" s="15">
        <f t="shared" si="238"/>
        <v>42023.702893518523</v>
      </c>
      <c r="T3014" s="15">
        <f t="shared" si="239"/>
        <v>42044.702893518523</v>
      </c>
      <c r="U3014">
        <f t="shared" si="235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0" t="s">
        <v>8308</v>
      </c>
      <c r="R3015" t="s">
        <v>8309</v>
      </c>
      <c r="S3015" s="15">
        <f t="shared" si="238"/>
        <v>42145.836215277777</v>
      </c>
      <c r="T3015" s="15">
        <f t="shared" si="239"/>
        <v>42175.836215277777</v>
      </c>
      <c r="U3015">
        <f t="shared" si="235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0" t="s">
        <v>8308</v>
      </c>
      <c r="R3016" t="s">
        <v>8309</v>
      </c>
      <c r="S3016" s="15">
        <f t="shared" si="238"/>
        <v>41919.123611111114</v>
      </c>
      <c r="T3016" s="15">
        <f t="shared" si="239"/>
        <v>41947.208333333336</v>
      </c>
      <c r="U3016">
        <f t="shared" si="235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0" t="s">
        <v>8308</v>
      </c>
      <c r="R3017" t="s">
        <v>8309</v>
      </c>
      <c r="S3017" s="15">
        <f t="shared" si="238"/>
        <v>41784.72729166667</v>
      </c>
      <c r="T3017" s="15">
        <f t="shared" si="239"/>
        <v>41800.166666666664</v>
      </c>
      <c r="U3017">
        <f t="shared" si="235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0" t="s">
        <v>8308</v>
      </c>
      <c r="R3018" t="s">
        <v>8309</v>
      </c>
      <c r="S3018" s="15">
        <f t="shared" si="238"/>
        <v>41777.548055555555</v>
      </c>
      <c r="T3018" s="15">
        <f t="shared" si="239"/>
        <v>41837.548055555555</v>
      </c>
      <c r="U3018">
        <f t="shared" si="235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0" t="s">
        <v>8308</v>
      </c>
      <c r="R3019" t="s">
        <v>8309</v>
      </c>
      <c r="S3019" s="15">
        <f t="shared" si="238"/>
        <v>41840.850034722222</v>
      </c>
      <c r="T3019" s="15">
        <f t="shared" si="239"/>
        <v>41870.850034722222</v>
      </c>
      <c r="U3019">
        <f t="shared" si="235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0" t="s">
        <v>8308</v>
      </c>
      <c r="R3020" t="s">
        <v>8309</v>
      </c>
      <c r="S3020" s="15">
        <f t="shared" si="238"/>
        <v>42162.29833333334</v>
      </c>
      <c r="T3020" s="15">
        <f t="shared" si="239"/>
        <v>42204.916666666672</v>
      </c>
      <c r="U3020">
        <f t="shared" si="235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0" t="s">
        <v>8308</v>
      </c>
      <c r="R3021" t="s">
        <v>8309</v>
      </c>
      <c r="S3021" s="15">
        <f t="shared" si="238"/>
        <v>41757.833564814813</v>
      </c>
      <c r="T3021" s="15">
        <f t="shared" si="239"/>
        <v>41785.125</v>
      </c>
      <c r="U3021">
        <f t="shared" si="235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0" t="s">
        <v>8308</v>
      </c>
      <c r="R3022" t="s">
        <v>8309</v>
      </c>
      <c r="S3022" s="15">
        <f t="shared" si="238"/>
        <v>42169.846446759257</v>
      </c>
      <c r="T3022" s="15">
        <f t="shared" si="239"/>
        <v>42229.846446759257</v>
      </c>
      <c r="U3022">
        <f t="shared" si="235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0" t="s">
        <v>8308</v>
      </c>
      <c r="R3023" t="s">
        <v>8309</v>
      </c>
      <c r="S3023" s="15">
        <f t="shared" si="238"/>
        <v>42659.618854166663</v>
      </c>
      <c r="T3023" s="15">
        <f t="shared" si="239"/>
        <v>42695.249305555553</v>
      </c>
      <c r="U3023">
        <f t="shared" si="235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0" t="s">
        <v>8308</v>
      </c>
      <c r="R3024" t="s">
        <v>8309</v>
      </c>
      <c r="S3024" s="15">
        <f t="shared" si="238"/>
        <v>42563.95380787037</v>
      </c>
      <c r="T3024" s="15">
        <f t="shared" si="239"/>
        <v>42608.95380787037</v>
      </c>
      <c r="U3024">
        <f t="shared" si="235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0" t="s">
        <v>8308</v>
      </c>
      <c r="R3025" t="s">
        <v>8309</v>
      </c>
      <c r="S3025" s="15">
        <f t="shared" si="238"/>
        <v>42120.675763888896</v>
      </c>
      <c r="T3025" s="15">
        <f t="shared" si="239"/>
        <v>42165.675763888896</v>
      </c>
      <c r="U3025">
        <f t="shared" si="235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0" t="s">
        <v>8308</v>
      </c>
      <c r="R3026" t="s">
        <v>8309</v>
      </c>
      <c r="S3026" s="15">
        <f t="shared" si="238"/>
        <v>41157.993923611109</v>
      </c>
      <c r="T3026" s="15">
        <f t="shared" si="239"/>
        <v>41187.993923611109</v>
      </c>
      <c r="U3026">
        <f t="shared" si="235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0" t="s">
        <v>8308</v>
      </c>
      <c r="R3027" t="s">
        <v>8309</v>
      </c>
      <c r="S3027" s="15">
        <f t="shared" si="238"/>
        <v>41760.509409722225</v>
      </c>
      <c r="T3027" s="15">
        <f t="shared" si="239"/>
        <v>41788.666666666664</v>
      </c>
      <c r="U3027">
        <f t="shared" si="235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0" t="s">
        <v>8308</v>
      </c>
      <c r="R3028" t="s">
        <v>8309</v>
      </c>
      <c r="S3028" s="15">
        <f t="shared" si="238"/>
        <v>42782.459398148145</v>
      </c>
      <c r="T3028" s="15">
        <f t="shared" si="239"/>
        <v>42796.459398148145</v>
      </c>
      <c r="U3028">
        <f t="shared" si="235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0" t="s">
        <v>8308</v>
      </c>
      <c r="R3029" t="s">
        <v>8309</v>
      </c>
      <c r="S3029" s="15">
        <f t="shared" si="238"/>
        <v>42052.704293981486</v>
      </c>
      <c r="T3029" s="15">
        <f t="shared" si="239"/>
        <v>42082.662627314814</v>
      </c>
      <c r="U3029">
        <f t="shared" si="235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0" t="s">
        <v>8308</v>
      </c>
      <c r="R3030" t="s">
        <v>8309</v>
      </c>
      <c r="S3030" s="15">
        <f t="shared" si="238"/>
        <v>42566.264178240745</v>
      </c>
      <c r="T3030" s="15">
        <f t="shared" si="239"/>
        <v>42596.264178240745</v>
      </c>
      <c r="U3030">
        <f t="shared" si="235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0" t="s">
        <v>8308</v>
      </c>
      <c r="R3031" t="s">
        <v>8309</v>
      </c>
      <c r="S3031" s="15">
        <f t="shared" si="238"/>
        <v>41931.708877314813</v>
      </c>
      <c r="T3031" s="15">
        <f t="shared" si="239"/>
        <v>41960.190972222219</v>
      </c>
      <c r="U3031">
        <f t="shared" si="235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0" t="s">
        <v>8308</v>
      </c>
      <c r="R3032" t="s">
        <v>8309</v>
      </c>
      <c r="S3032" s="15">
        <f t="shared" si="238"/>
        <v>42232.747349537036</v>
      </c>
      <c r="T3032" s="15">
        <f t="shared" si="239"/>
        <v>42262.747349537036</v>
      </c>
      <c r="U3032">
        <f t="shared" si="235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0" t="s">
        <v>8308</v>
      </c>
      <c r="R3033" t="s">
        <v>8309</v>
      </c>
      <c r="S3033" s="15">
        <f t="shared" si="238"/>
        <v>42596.882488425923</v>
      </c>
      <c r="T3033" s="15">
        <f t="shared" si="239"/>
        <v>42656.882488425923</v>
      </c>
      <c r="U3033">
        <f t="shared" si="235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0" t="s">
        <v>8308</v>
      </c>
      <c r="R3034" t="s">
        <v>8309</v>
      </c>
      <c r="S3034" s="15">
        <f t="shared" si="238"/>
        <v>42227.044664351852</v>
      </c>
      <c r="T3034" s="15">
        <f t="shared" si="239"/>
        <v>42257.044664351852</v>
      </c>
      <c r="U3034">
        <f t="shared" si="235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0" t="s">
        <v>8308</v>
      </c>
      <c r="R3035" t="s">
        <v>8309</v>
      </c>
      <c r="S3035" s="15">
        <f t="shared" si="238"/>
        <v>42569.110243055555</v>
      </c>
      <c r="T3035" s="15">
        <f t="shared" si="239"/>
        <v>42599.110243055555</v>
      </c>
      <c r="U3035">
        <f t="shared" si="235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0" t="s">
        <v>8308</v>
      </c>
      <c r="R3036" t="s">
        <v>8309</v>
      </c>
      <c r="S3036" s="15">
        <f t="shared" si="238"/>
        <v>42643.535358796296</v>
      </c>
      <c r="T3036" s="15">
        <f t="shared" si="239"/>
        <v>42674.165972222225</v>
      </c>
      <c r="U3036">
        <f t="shared" si="235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0" t="s">
        <v>8308</v>
      </c>
      <c r="R3037" t="s">
        <v>8309</v>
      </c>
      <c r="S3037" s="15">
        <f t="shared" si="238"/>
        <v>41367.560289351852</v>
      </c>
      <c r="T3037" s="15">
        <f t="shared" si="239"/>
        <v>41397.560289351852</v>
      </c>
      <c r="U3037">
        <f t="shared" si="235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0" t="s">
        <v>8308</v>
      </c>
      <c r="R3038" t="s">
        <v>8309</v>
      </c>
      <c r="S3038" s="15">
        <f t="shared" si="238"/>
        <v>41465.785231481481</v>
      </c>
      <c r="T3038" s="15">
        <f t="shared" si="239"/>
        <v>41501.499305555553</v>
      </c>
      <c r="U3038">
        <f t="shared" si="235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0" t="s">
        <v>8308</v>
      </c>
      <c r="R3039" t="s">
        <v>8309</v>
      </c>
      <c r="S3039" s="15">
        <f t="shared" si="238"/>
        <v>40377.893206018518</v>
      </c>
      <c r="T3039" s="15">
        <f t="shared" si="239"/>
        <v>40452.207638888889</v>
      </c>
      <c r="U3039">
        <f t="shared" si="235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0" t="s">
        <v>8308</v>
      </c>
      <c r="R3040" t="s">
        <v>8309</v>
      </c>
      <c r="S3040" s="15">
        <f t="shared" si="238"/>
        <v>42372.252280092594</v>
      </c>
      <c r="T3040" s="15">
        <f t="shared" si="239"/>
        <v>42432.252280092594</v>
      </c>
      <c r="U3040">
        <f t="shared" si="235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0" t="s">
        <v>8308</v>
      </c>
      <c r="R3041" t="s">
        <v>8309</v>
      </c>
      <c r="S3041" s="15">
        <f t="shared" si="238"/>
        <v>41609.794421296298</v>
      </c>
      <c r="T3041" s="15">
        <f t="shared" si="239"/>
        <v>41636.332638888889</v>
      </c>
      <c r="U3041">
        <f t="shared" si="235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0" t="s">
        <v>8308</v>
      </c>
      <c r="R3042" t="s">
        <v>8309</v>
      </c>
      <c r="S3042" s="15">
        <f t="shared" si="238"/>
        <v>42176.791909722218</v>
      </c>
      <c r="T3042" s="15">
        <f t="shared" si="239"/>
        <v>42180.958333333328</v>
      </c>
      <c r="U3042">
        <f t="shared" si="235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0" t="s">
        <v>8308</v>
      </c>
      <c r="R3043" t="s">
        <v>8309</v>
      </c>
      <c r="S3043" s="15">
        <f t="shared" si="238"/>
        <v>42358.868611111116</v>
      </c>
      <c r="T3043" s="15">
        <f t="shared" si="239"/>
        <v>42388.868611111116</v>
      </c>
      <c r="U3043">
        <f t="shared" si="235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0" t="s">
        <v>8308</v>
      </c>
      <c r="R3044" t="s">
        <v>8309</v>
      </c>
      <c r="S3044" s="15">
        <f t="shared" si="238"/>
        <v>42252.688043981485</v>
      </c>
      <c r="T3044" s="15">
        <f t="shared" si="239"/>
        <v>42282.688043981485</v>
      </c>
      <c r="U3044">
        <f t="shared" si="235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0" t="s">
        <v>8308</v>
      </c>
      <c r="R3045" t="s">
        <v>8309</v>
      </c>
      <c r="S3045" s="15">
        <f t="shared" si="238"/>
        <v>42082.070590277777</v>
      </c>
      <c r="T3045" s="15">
        <f t="shared" si="239"/>
        <v>42109.118055555555</v>
      </c>
      <c r="U3045">
        <f t="shared" si="235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0" t="s">
        <v>8308</v>
      </c>
      <c r="R3046" t="s">
        <v>8309</v>
      </c>
      <c r="S3046" s="15">
        <f t="shared" si="238"/>
        <v>42386.7268287037</v>
      </c>
      <c r="T3046" s="15">
        <f t="shared" si="239"/>
        <v>42401.7268287037</v>
      </c>
      <c r="U3046">
        <f t="shared" si="235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0" t="s">
        <v>8308</v>
      </c>
      <c r="R3047" t="s">
        <v>8309</v>
      </c>
      <c r="S3047" s="15">
        <f t="shared" si="238"/>
        <v>41842.155729166669</v>
      </c>
      <c r="T3047" s="15">
        <f t="shared" si="239"/>
        <v>41872.155729166669</v>
      </c>
      <c r="U3047">
        <f t="shared" si="235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0" t="s">
        <v>8308</v>
      </c>
      <c r="R3048" t="s">
        <v>8309</v>
      </c>
      <c r="S3048" s="15">
        <f t="shared" si="238"/>
        <v>41861.803078703706</v>
      </c>
      <c r="T3048" s="15">
        <f t="shared" si="239"/>
        <v>41891.202777777777</v>
      </c>
      <c r="U3048">
        <f t="shared" si="235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0" t="s">
        <v>8308</v>
      </c>
      <c r="R3049" t="s">
        <v>8309</v>
      </c>
      <c r="S3049" s="15">
        <f t="shared" si="238"/>
        <v>42442.989050925928</v>
      </c>
      <c r="T3049" s="15">
        <f t="shared" si="239"/>
        <v>42486.552777777775</v>
      </c>
      <c r="U3049">
        <f t="shared" si="235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0" t="s">
        <v>8308</v>
      </c>
      <c r="R3050" t="s">
        <v>8309</v>
      </c>
      <c r="S3050" s="15">
        <f t="shared" si="238"/>
        <v>41974.901180555549</v>
      </c>
      <c r="T3050" s="15">
        <f t="shared" si="239"/>
        <v>42003.890277777777</v>
      </c>
      <c r="U3050">
        <f t="shared" si="235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0" t="s">
        <v>8308</v>
      </c>
      <c r="R3051" t="s">
        <v>8309</v>
      </c>
      <c r="S3051" s="15">
        <f t="shared" si="238"/>
        <v>42138.014525462961</v>
      </c>
      <c r="T3051" s="15">
        <f t="shared" si="239"/>
        <v>42168.014525462961</v>
      </c>
      <c r="U3051">
        <f t="shared" si="235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0" t="s">
        <v>8308</v>
      </c>
      <c r="R3052" t="s">
        <v>8309</v>
      </c>
      <c r="S3052" s="15">
        <f t="shared" si="238"/>
        <v>42464.16851851852</v>
      </c>
      <c r="T3052" s="15">
        <f t="shared" si="239"/>
        <v>42494.16851851852</v>
      </c>
      <c r="U3052">
        <f t="shared" si="235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0" t="s">
        <v>8308</v>
      </c>
      <c r="R3053" t="s">
        <v>8309</v>
      </c>
      <c r="S3053" s="15">
        <f t="shared" si="238"/>
        <v>42743.416030092587</v>
      </c>
      <c r="T3053" s="15">
        <f t="shared" si="239"/>
        <v>42773.416030092587</v>
      </c>
      <c r="U3053">
        <f t="shared" ref="U3053:U3116" si="240">YEAR(S3053)</f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0" t="s">
        <v>8308</v>
      </c>
      <c r="R3054" t="s">
        <v>8309</v>
      </c>
      <c r="S3054" s="15">
        <f t="shared" si="238"/>
        <v>42121.670069444444</v>
      </c>
      <c r="T3054" s="15">
        <f t="shared" si="239"/>
        <v>42151.665972222225</v>
      </c>
      <c r="U3054">
        <f t="shared" si="240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0" t="s">
        <v>8308</v>
      </c>
      <c r="R3055" t="s">
        <v>8309</v>
      </c>
      <c r="S3055" s="15">
        <f t="shared" si="238"/>
        <v>41861.761724537035</v>
      </c>
      <c r="T3055" s="15">
        <f t="shared" si="239"/>
        <v>41913.165972222225</v>
      </c>
      <c r="U3055">
        <f t="shared" si="240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0" t="s">
        <v>8308</v>
      </c>
      <c r="R3056" t="s">
        <v>8309</v>
      </c>
      <c r="S3056" s="15">
        <f t="shared" si="238"/>
        <v>42026.832800925928</v>
      </c>
      <c r="T3056" s="15">
        <f t="shared" si="239"/>
        <v>42064.044444444444</v>
      </c>
      <c r="U3056">
        <f t="shared" si="240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0" t="s">
        <v>8308</v>
      </c>
      <c r="R3057" t="s">
        <v>8309</v>
      </c>
      <c r="S3057" s="15">
        <f t="shared" si="238"/>
        <v>41952.95821759259</v>
      </c>
      <c r="T3057" s="15">
        <f t="shared" si="239"/>
        <v>42012.95821759259</v>
      </c>
      <c r="U3057">
        <f t="shared" si="240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0" t="s">
        <v>8308</v>
      </c>
      <c r="R3058" t="s">
        <v>8309</v>
      </c>
      <c r="S3058" s="15">
        <f t="shared" si="238"/>
        <v>41850.636388888888</v>
      </c>
      <c r="T3058" s="15">
        <f t="shared" si="239"/>
        <v>41910.636388888888</v>
      </c>
      <c r="U3058">
        <f t="shared" si="240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0" t="s">
        <v>8308</v>
      </c>
      <c r="R3059" t="s">
        <v>8309</v>
      </c>
      <c r="S3059" s="15">
        <f t="shared" si="238"/>
        <v>42432.650590277779</v>
      </c>
      <c r="T3059" s="15">
        <f t="shared" si="239"/>
        <v>42462.608923611115</v>
      </c>
      <c r="U3059">
        <f t="shared" si="240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0" t="s">
        <v>8308</v>
      </c>
      <c r="R3060" t="s">
        <v>8309</v>
      </c>
      <c r="S3060" s="15">
        <f t="shared" si="238"/>
        <v>42459.374305555553</v>
      </c>
      <c r="T3060" s="15">
        <f t="shared" si="239"/>
        <v>42509.374305555553</v>
      </c>
      <c r="U3060">
        <f t="shared" si="240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0" t="s">
        <v>8308</v>
      </c>
      <c r="R3061" t="s">
        <v>8309</v>
      </c>
      <c r="S3061" s="15">
        <f t="shared" si="238"/>
        <v>41828.935717592591</v>
      </c>
      <c r="T3061" s="15">
        <f t="shared" si="239"/>
        <v>41858.935717592591</v>
      </c>
      <c r="U3061">
        <f t="shared" si="240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0" t="s">
        <v>8308</v>
      </c>
      <c r="R3062" t="s">
        <v>8309</v>
      </c>
      <c r="S3062" s="15">
        <f t="shared" si="238"/>
        <v>42244.274699074071</v>
      </c>
      <c r="T3062" s="15">
        <f t="shared" si="239"/>
        <v>42274.274699074071</v>
      </c>
      <c r="U3062">
        <f t="shared" si="240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0" t="s">
        <v>8308</v>
      </c>
      <c r="R3063" t="s">
        <v>8309</v>
      </c>
      <c r="S3063" s="15">
        <f t="shared" si="238"/>
        <v>41833.784120370372</v>
      </c>
      <c r="T3063" s="15">
        <f t="shared" si="239"/>
        <v>41863.784120370372</v>
      </c>
      <c r="U3063">
        <f t="shared" si="240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0" t="s">
        <v>8308</v>
      </c>
      <c r="R3064" t="s">
        <v>8309</v>
      </c>
      <c r="S3064" s="15">
        <f t="shared" si="238"/>
        <v>42247.535787037035</v>
      </c>
      <c r="T3064" s="15">
        <f t="shared" si="239"/>
        <v>42276.75</v>
      </c>
      <c r="U3064">
        <f t="shared" si="240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0" t="s">
        <v>8308</v>
      </c>
      <c r="R3065" t="s">
        <v>8309</v>
      </c>
      <c r="S3065" s="15">
        <f t="shared" si="238"/>
        <v>42629.922893518517</v>
      </c>
      <c r="T3065" s="15">
        <f t="shared" si="239"/>
        <v>42664.922893518517</v>
      </c>
      <c r="U3065">
        <f t="shared" si="240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0" t="s">
        <v>8308</v>
      </c>
      <c r="R3066" t="s">
        <v>8309</v>
      </c>
      <c r="S3066" s="15">
        <f t="shared" si="238"/>
        <v>42298.130162037036</v>
      </c>
      <c r="T3066" s="15">
        <f t="shared" si="239"/>
        <v>42329.290972222225</v>
      </c>
      <c r="U3066">
        <f t="shared" si="240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0" t="s">
        <v>8308</v>
      </c>
      <c r="R3067" t="s">
        <v>8309</v>
      </c>
      <c r="S3067" s="15">
        <f t="shared" si="238"/>
        <v>41824.055231481485</v>
      </c>
      <c r="T3067" s="15">
        <f t="shared" si="239"/>
        <v>41849.055231481485</v>
      </c>
      <c r="U3067">
        <f t="shared" si="240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0" t="s">
        <v>8308</v>
      </c>
      <c r="R3068" t="s">
        <v>8309</v>
      </c>
      <c r="S3068" s="15">
        <f t="shared" si="238"/>
        <v>42530.228437500002</v>
      </c>
      <c r="T3068" s="15">
        <f t="shared" si="239"/>
        <v>42560.228437500002</v>
      </c>
      <c r="U3068">
        <f t="shared" si="240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0" t="s">
        <v>8308</v>
      </c>
      <c r="R3069" t="s">
        <v>8309</v>
      </c>
      <c r="S3069" s="15">
        <f t="shared" si="238"/>
        <v>42225.938414351855</v>
      </c>
      <c r="T3069" s="15">
        <f t="shared" si="239"/>
        <v>42255.938414351855</v>
      </c>
      <c r="U3069">
        <f t="shared" si="240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0" t="s">
        <v>8308</v>
      </c>
      <c r="R3070" t="s">
        <v>8309</v>
      </c>
      <c r="S3070" s="15">
        <f t="shared" si="238"/>
        <v>42262.691574074073</v>
      </c>
      <c r="T3070" s="15">
        <f t="shared" si="239"/>
        <v>42292.691574074073</v>
      </c>
      <c r="U3070">
        <f t="shared" si="240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0" t="s">
        <v>8308</v>
      </c>
      <c r="R3071" t="s">
        <v>8309</v>
      </c>
      <c r="S3071" s="15">
        <f t="shared" si="238"/>
        <v>41956.833726851852</v>
      </c>
      <c r="T3071" s="15">
        <f t="shared" si="239"/>
        <v>41986.833726851852</v>
      </c>
      <c r="U3071">
        <f t="shared" si="240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0" t="s">
        <v>8308</v>
      </c>
      <c r="R3072" t="s">
        <v>8309</v>
      </c>
      <c r="S3072" s="15">
        <f t="shared" si="238"/>
        <v>42689.733437499999</v>
      </c>
      <c r="T3072" s="15">
        <f t="shared" si="239"/>
        <v>42710.733437499999</v>
      </c>
      <c r="U3072">
        <f t="shared" si="240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0" t="s">
        <v>8308</v>
      </c>
      <c r="R3073" t="s">
        <v>8309</v>
      </c>
      <c r="S3073" s="15">
        <f t="shared" si="238"/>
        <v>42096.732418981483</v>
      </c>
      <c r="T3073" s="15">
        <f t="shared" si="239"/>
        <v>42114.249305555553</v>
      </c>
      <c r="U3073">
        <f t="shared" si="240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ref="P3074:P3137" si="242">IFERROR(ROUND(E3074/L3074,2),0)</f>
        <v>1</v>
      </c>
      <c r="Q3074" s="10" t="s">
        <v>8308</v>
      </c>
      <c r="R3074" t="s">
        <v>8309</v>
      </c>
      <c r="S3074" s="15">
        <f t="shared" si="238"/>
        <v>42657.690532407403</v>
      </c>
      <c r="T3074" s="15">
        <f t="shared" si="239"/>
        <v>42672.073611111111</v>
      </c>
      <c r="U3074">
        <f t="shared" si="240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2"/>
        <v>92.14</v>
      </c>
      <c r="Q3075" s="10" t="s">
        <v>8308</v>
      </c>
      <c r="R3075" t="s">
        <v>8309</v>
      </c>
      <c r="S3075" s="15">
        <f t="shared" ref="S3075:S3138" si="243">(((J3075/60)/60)/24)+DATE(1970,1,)</f>
        <v>42110.684027777781</v>
      </c>
      <c r="T3075" s="15">
        <f t="shared" ref="T3075:T3138" si="244">(((I3075/60)/60)/24)+DATE(1970,1,)</f>
        <v>42168.804861111115</v>
      </c>
      <c r="U3075">
        <f t="shared" si="240"/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0" t="s">
        <v>8308</v>
      </c>
      <c r="R3076" t="s">
        <v>8309</v>
      </c>
      <c r="S3076" s="15">
        <f t="shared" si="243"/>
        <v>42408.571284722217</v>
      </c>
      <c r="T3076" s="15">
        <f t="shared" si="244"/>
        <v>42438.571284722217</v>
      </c>
      <c r="U3076">
        <f t="shared" si="240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0" t="s">
        <v>8308</v>
      </c>
      <c r="R3077" t="s">
        <v>8309</v>
      </c>
      <c r="S3077" s="15">
        <f t="shared" si="243"/>
        <v>42550.102314814809</v>
      </c>
      <c r="T3077" s="15">
        <f t="shared" si="244"/>
        <v>42600.102314814809</v>
      </c>
      <c r="U3077">
        <f t="shared" si="240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0" t="s">
        <v>8308</v>
      </c>
      <c r="R3078" t="s">
        <v>8309</v>
      </c>
      <c r="S3078" s="15">
        <f t="shared" si="243"/>
        <v>42225.651886574073</v>
      </c>
      <c r="T3078" s="15">
        <f t="shared" si="244"/>
        <v>42285.651886574073</v>
      </c>
      <c r="U3078">
        <f t="shared" si="240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0" t="s">
        <v>8308</v>
      </c>
      <c r="R3079" t="s">
        <v>8309</v>
      </c>
      <c r="S3079" s="15">
        <f t="shared" si="243"/>
        <v>42765.956921296296</v>
      </c>
      <c r="T3079" s="15">
        <f t="shared" si="244"/>
        <v>42795.956921296296</v>
      </c>
      <c r="U3079">
        <f t="shared" si="240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0" t="s">
        <v>8308</v>
      </c>
      <c r="R3080" t="s">
        <v>8309</v>
      </c>
      <c r="S3080" s="15">
        <f t="shared" si="243"/>
        <v>42030.138831018514</v>
      </c>
      <c r="T3080" s="15">
        <f t="shared" si="244"/>
        <v>42060.138831018514</v>
      </c>
      <c r="U3080">
        <f t="shared" si="240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0" t="s">
        <v>8308</v>
      </c>
      <c r="R3081" t="s">
        <v>8309</v>
      </c>
      <c r="S3081" s="15">
        <f t="shared" si="243"/>
        <v>42054.713368055556</v>
      </c>
      <c r="T3081" s="15">
        <f t="shared" si="244"/>
        <v>42084.671701388885</v>
      </c>
      <c r="U3081">
        <f t="shared" si="240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0" t="s">
        <v>8308</v>
      </c>
      <c r="R3082" t="s">
        <v>8309</v>
      </c>
      <c r="S3082" s="15">
        <f t="shared" si="243"/>
        <v>41939.028287037036</v>
      </c>
      <c r="T3082" s="15">
        <f t="shared" si="244"/>
        <v>41999.0699537037</v>
      </c>
      <c r="U3082">
        <f t="shared" si="240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0" t="s">
        <v>8308</v>
      </c>
      <c r="R3083" t="s">
        <v>8309</v>
      </c>
      <c r="S3083" s="15">
        <f t="shared" si="243"/>
        <v>42236.181608796294</v>
      </c>
      <c r="T3083" s="15">
        <f t="shared" si="244"/>
        <v>42266.181608796294</v>
      </c>
      <c r="U3083">
        <f t="shared" si="240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0" t="s">
        <v>8308</v>
      </c>
      <c r="R3084" t="s">
        <v>8309</v>
      </c>
      <c r="S3084" s="15">
        <f t="shared" si="243"/>
        <v>42292.922986111109</v>
      </c>
      <c r="T3084" s="15">
        <f t="shared" si="244"/>
        <v>42322.96465277778</v>
      </c>
      <c r="U3084">
        <f t="shared" si="240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0" t="s">
        <v>8308</v>
      </c>
      <c r="R3085" t="s">
        <v>8309</v>
      </c>
      <c r="S3085" s="15">
        <f t="shared" si="243"/>
        <v>41852.563402777778</v>
      </c>
      <c r="T3085" s="15">
        <f t="shared" si="244"/>
        <v>41882.208333333336</v>
      </c>
      <c r="U3085">
        <f t="shared" si="240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0" t="s">
        <v>8308</v>
      </c>
      <c r="R3086" t="s">
        <v>8309</v>
      </c>
      <c r="S3086" s="15">
        <f t="shared" si="243"/>
        <v>42099.723738425921</v>
      </c>
      <c r="T3086" s="15">
        <f t="shared" si="244"/>
        <v>42128.783333333333</v>
      </c>
      <c r="U3086">
        <f t="shared" si="240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0" t="s">
        <v>8308</v>
      </c>
      <c r="R3087" t="s">
        <v>8309</v>
      </c>
      <c r="S3087" s="15">
        <f t="shared" si="243"/>
        <v>42245.883784722217</v>
      </c>
      <c r="T3087" s="15">
        <f t="shared" si="244"/>
        <v>42275.883784722217</v>
      </c>
      <c r="U3087">
        <f t="shared" si="240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0" t="s">
        <v>8308</v>
      </c>
      <c r="R3088" t="s">
        <v>8309</v>
      </c>
      <c r="S3088" s="15">
        <f t="shared" si="243"/>
        <v>42172.67082175926</v>
      </c>
      <c r="T3088" s="15">
        <f t="shared" si="244"/>
        <v>42232.67082175926</v>
      </c>
      <c r="U3088">
        <f t="shared" si="240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0" t="s">
        <v>8308</v>
      </c>
      <c r="R3089" t="s">
        <v>8309</v>
      </c>
      <c r="S3089" s="15">
        <f t="shared" si="243"/>
        <v>42664.150347222225</v>
      </c>
      <c r="T3089" s="15">
        <f t="shared" si="244"/>
        <v>42724.192013888889</v>
      </c>
      <c r="U3089">
        <f t="shared" si="240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0" t="s">
        <v>8308</v>
      </c>
      <c r="R3090" t="s">
        <v>8309</v>
      </c>
      <c r="S3090" s="15">
        <f t="shared" si="243"/>
        <v>41980.57230324074</v>
      </c>
      <c r="T3090" s="15">
        <f t="shared" si="244"/>
        <v>42011.570138888885</v>
      </c>
      <c r="U3090">
        <f t="shared" si="240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0" t="s">
        <v>8308</v>
      </c>
      <c r="R3091" t="s">
        <v>8309</v>
      </c>
      <c r="S3091" s="15">
        <f t="shared" si="243"/>
        <v>42527.542627314819</v>
      </c>
      <c r="T3091" s="15">
        <f t="shared" si="244"/>
        <v>42559.082638888889</v>
      </c>
      <c r="U3091">
        <f t="shared" si="240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0" t="s">
        <v>8308</v>
      </c>
      <c r="R3092" t="s">
        <v>8309</v>
      </c>
      <c r="S3092" s="15">
        <f t="shared" si="243"/>
        <v>42064.818807870368</v>
      </c>
      <c r="T3092" s="15">
        <f t="shared" si="244"/>
        <v>42124.777141203704</v>
      </c>
      <c r="U3092">
        <f t="shared" si="240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0" t="s">
        <v>8308</v>
      </c>
      <c r="R3093" t="s">
        <v>8309</v>
      </c>
      <c r="S3093" s="15">
        <f t="shared" si="243"/>
        <v>42565.948414351849</v>
      </c>
      <c r="T3093" s="15">
        <f t="shared" si="244"/>
        <v>42595.948414351849</v>
      </c>
      <c r="U3093">
        <f t="shared" si="240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0" t="s">
        <v>8308</v>
      </c>
      <c r="R3094" t="s">
        <v>8309</v>
      </c>
      <c r="S3094" s="15">
        <f t="shared" si="243"/>
        <v>42254.619351851856</v>
      </c>
      <c r="T3094" s="15">
        <f t="shared" si="244"/>
        <v>42291.916666666672</v>
      </c>
      <c r="U3094">
        <f t="shared" si="240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0" t="s">
        <v>8308</v>
      </c>
      <c r="R3095" t="s">
        <v>8309</v>
      </c>
      <c r="S3095" s="15">
        <f t="shared" si="243"/>
        <v>41759.909039351849</v>
      </c>
      <c r="T3095" s="15">
        <f t="shared" si="244"/>
        <v>41790.165972222225</v>
      </c>
      <c r="U3095">
        <f t="shared" si="240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0" t="s">
        <v>8308</v>
      </c>
      <c r="R3096" t="s">
        <v>8309</v>
      </c>
      <c r="S3096" s="15">
        <f t="shared" si="243"/>
        <v>42206.795787037037</v>
      </c>
      <c r="T3096" s="15">
        <f t="shared" si="244"/>
        <v>42266.795787037037</v>
      </c>
      <c r="U3096">
        <f t="shared" si="240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0" t="s">
        <v>8308</v>
      </c>
      <c r="R3097" t="s">
        <v>8309</v>
      </c>
      <c r="S3097" s="15">
        <f t="shared" si="243"/>
        <v>42522.025231481486</v>
      </c>
      <c r="T3097" s="15">
        <f t="shared" si="244"/>
        <v>42582.025231481486</v>
      </c>
      <c r="U3097">
        <f t="shared" si="240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0" t="s">
        <v>8308</v>
      </c>
      <c r="R3098" t="s">
        <v>8309</v>
      </c>
      <c r="S3098" s="15">
        <f t="shared" si="243"/>
        <v>42113.825532407413</v>
      </c>
      <c r="T3098" s="15">
        <f t="shared" si="244"/>
        <v>42143.825532407413</v>
      </c>
      <c r="U3098">
        <f t="shared" si="240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0" t="s">
        <v>8308</v>
      </c>
      <c r="R3099" t="s">
        <v>8309</v>
      </c>
      <c r="S3099" s="15">
        <f t="shared" si="243"/>
        <v>42628.503483796296</v>
      </c>
      <c r="T3099" s="15">
        <f t="shared" si="244"/>
        <v>42649.583333333328</v>
      </c>
      <c r="U3099">
        <f t="shared" si="240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0" t="s">
        <v>8308</v>
      </c>
      <c r="R3100" t="s">
        <v>8309</v>
      </c>
      <c r="S3100" s="15">
        <f t="shared" si="243"/>
        <v>42358.792233796295</v>
      </c>
      <c r="T3100" s="15">
        <f t="shared" si="244"/>
        <v>42407.01180555555</v>
      </c>
      <c r="U3100">
        <f t="shared" si="240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0" t="s">
        <v>8308</v>
      </c>
      <c r="R3101" t="s">
        <v>8309</v>
      </c>
      <c r="S3101" s="15">
        <f t="shared" si="243"/>
        <v>42381.189710648148</v>
      </c>
      <c r="T3101" s="15">
        <f t="shared" si="244"/>
        <v>42411.189710648148</v>
      </c>
      <c r="U3101">
        <f t="shared" si="240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0" t="s">
        <v>8308</v>
      </c>
      <c r="R3102" t="s">
        <v>8309</v>
      </c>
      <c r="S3102" s="15">
        <f t="shared" si="243"/>
        <v>41901.622395833336</v>
      </c>
      <c r="T3102" s="15">
        <f t="shared" si="244"/>
        <v>41931.622395833336</v>
      </c>
      <c r="U3102">
        <f t="shared" si="240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0" t="s">
        <v>8308</v>
      </c>
      <c r="R3103" t="s">
        <v>8309</v>
      </c>
      <c r="S3103" s="15">
        <f t="shared" si="243"/>
        <v>42170.383530092593</v>
      </c>
      <c r="T3103" s="15">
        <f t="shared" si="244"/>
        <v>42200.330555555556</v>
      </c>
      <c r="U3103">
        <f t="shared" si="240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0" t="s">
        <v>8308</v>
      </c>
      <c r="R3104" t="s">
        <v>8309</v>
      </c>
      <c r="S3104" s="15">
        <f t="shared" si="243"/>
        <v>42554.340486111112</v>
      </c>
      <c r="T3104" s="15">
        <f t="shared" si="244"/>
        <v>42604.340486111112</v>
      </c>
      <c r="U3104">
        <f t="shared" si="240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0" t="s">
        <v>8308</v>
      </c>
      <c r="R3105" t="s">
        <v>8309</v>
      </c>
      <c r="S3105" s="15">
        <f t="shared" si="243"/>
        <v>42106.156319444446</v>
      </c>
      <c r="T3105" s="15">
        <f t="shared" si="244"/>
        <v>42166.156319444446</v>
      </c>
      <c r="U3105">
        <f t="shared" si="240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0" t="s">
        <v>8308</v>
      </c>
      <c r="R3106" t="s">
        <v>8309</v>
      </c>
      <c r="S3106" s="15">
        <f t="shared" si="243"/>
        <v>42005.908692129626</v>
      </c>
      <c r="T3106" s="15">
        <f t="shared" si="244"/>
        <v>42037.083333333328</v>
      </c>
      <c r="U3106">
        <f t="shared" si="240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0" t="s">
        <v>8308</v>
      </c>
      <c r="R3107" t="s">
        <v>8309</v>
      </c>
      <c r="S3107" s="15">
        <f t="shared" si="243"/>
        <v>41875.718935185185</v>
      </c>
      <c r="T3107" s="15">
        <f t="shared" si="244"/>
        <v>41930.208333333336</v>
      </c>
      <c r="U3107">
        <f t="shared" si="240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0" t="s">
        <v>8308</v>
      </c>
      <c r="R3108" t="s">
        <v>8309</v>
      </c>
      <c r="S3108" s="15">
        <f t="shared" si="243"/>
        <v>42240.429120370376</v>
      </c>
      <c r="T3108" s="15">
        <f t="shared" si="244"/>
        <v>42262.916666666672</v>
      </c>
      <c r="U3108">
        <f t="shared" si="240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0" t="s">
        <v>8308</v>
      </c>
      <c r="R3109" t="s">
        <v>8309</v>
      </c>
      <c r="S3109" s="15">
        <f t="shared" si="243"/>
        <v>42127.814247685179</v>
      </c>
      <c r="T3109" s="15">
        <f t="shared" si="244"/>
        <v>42134.814247685179</v>
      </c>
      <c r="U3109">
        <f t="shared" si="240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0" t="s">
        <v>8308</v>
      </c>
      <c r="R3110" t="s">
        <v>8309</v>
      </c>
      <c r="S3110" s="15">
        <f t="shared" si="243"/>
        <v>42061.680486111116</v>
      </c>
      <c r="T3110" s="15">
        <f t="shared" si="244"/>
        <v>42121.638819444444</v>
      </c>
      <c r="U3110">
        <f t="shared" si="240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0" t="s">
        <v>8308</v>
      </c>
      <c r="R3111" t="s">
        <v>8309</v>
      </c>
      <c r="S3111" s="15">
        <f t="shared" si="243"/>
        <v>41843.125115740739</v>
      </c>
      <c r="T3111" s="15">
        <f t="shared" si="244"/>
        <v>41878.125115740739</v>
      </c>
      <c r="U3111">
        <f t="shared" si="240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0" t="s">
        <v>8308</v>
      </c>
      <c r="R3112" t="s">
        <v>8309</v>
      </c>
      <c r="S3112" s="15">
        <f t="shared" si="243"/>
        <v>42744.031469907408</v>
      </c>
      <c r="T3112" s="15">
        <f t="shared" si="244"/>
        <v>42784.031469907408</v>
      </c>
      <c r="U3112">
        <f t="shared" si="240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0" t="s">
        <v>8308</v>
      </c>
      <c r="R3113" t="s">
        <v>8309</v>
      </c>
      <c r="S3113" s="15">
        <f t="shared" si="243"/>
        <v>41884.595138888886</v>
      </c>
      <c r="T3113" s="15">
        <f t="shared" si="244"/>
        <v>41915.595138888886</v>
      </c>
      <c r="U3113">
        <f t="shared" si="240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0" t="s">
        <v>8308</v>
      </c>
      <c r="R3114" t="s">
        <v>8309</v>
      </c>
      <c r="S3114" s="15">
        <f t="shared" si="243"/>
        <v>42614.121921296297</v>
      </c>
      <c r="T3114" s="15">
        <f t="shared" si="244"/>
        <v>42674.121921296297</v>
      </c>
      <c r="U3114">
        <f t="shared" si="240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0" t="s">
        <v>8308</v>
      </c>
      <c r="R3115" t="s">
        <v>8309</v>
      </c>
      <c r="S3115" s="15">
        <f t="shared" si="243"/>
        <v>42080.731273148151</v>
      </c>
      <c r="T3115" s="15">
        <f t="shared" si="244"/>
        <v>42110.731273148151</v>
      </c>
      <c r="U3115">
        <f t="shared" si="240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0" t="s">
        <v>8308</v>
      </c>
      <c r="R3116" t="s">
        <v>8309</v>
      </c>
      <c r="S3116" s="15">
        <f t="shared" si="243"/>
        <v>41842.632523148146</v>
      </c>
      <c r="T3116" s="15">
        <f t="shared" si="244"/>
        <v>41902.632523148146</v>
      </c>
      <c r="U3116">
        <f t="shared" si="240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0" t="s">
        <v>8308</v>
      </c>
      <c r="R3117" t="s">
        <v>8309</v>
      </c>
      <c r="S3117" s="15">
        <f t="shared" si="243"/>
        <v>42495.447071759263</v>
      </c>
      <c r="T3117" s="15">
        <f t="shared" si="244"/>
        <v>42525.447071759263</v>
      </c>
      <c r="U3117">
        <f t="shared" ref="U3117:U3180" si="245">YEAR(S3117)</f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0" t="s">
        <v>8308</v>
      </c>
      <c r="R3118" t="s">
        <v>8309</v>
      </c>
      <c r="S3118" s="15">
        <f t="shared" si="243"/>
        <v>42080.515335648146</v>
      </c>
      <c r="T3118" s="15">
        <f t="shared" si="244"/>
        <v>42094.515335648146</v>
      </c>
      <c r="U3118">
        <f t="shared" si="245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0" t="s">
        <v>8308</v>
      </c>
      <c r="R3119" t="s">
        <v>8309</v>
      </c>
      <c r="S3119" s="15">
        <f t="shared" si="243"/>
        <v>42508.374537037031</v>
      </c>
      <c r="T3119" s="15">
        <f t="shared" si="244"/>
        <v>42516.55</v>
      </c>
      <c r="U3119">
        <f t="shared" si="245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0" t="s">
        <v>8308</v>
      </c>
      <c r="R3120" t="s">
        <v>8309</v>
      </c>
      <c r="S3120" s="15">
        <f t="shared" si="243"/>
        <v>42533.649571759262</v>
      </c>
      <c r="T3120" s="15">
        <f t="shared" si="244"/>
        <v>42552.649571759262</v>
      </c>
      <c r="U3120">
        <f t="shared" si="245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0" t="s">
        <v>8308</v>
      </c>
      <c r="R3121" t="s">
        <v>8309</v>
      </c>
      <c r="S3121" s="15">
        <f t="shared" si="243"/>
        <v>42059.04550925926</v>
      </c>
      <c r="T3121" s="15">
        <f t="shared" si="244"/>
        <v>42089.003842592589</v>
      </c>
      <c r="U3121">
        <f t="shared" si="245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0" t="s">
        <v>8308</v>
      </c>
      <c r="R3122" t="s">
        <v>8309</v>
      </c>
      <c r="S3122" s="15">
        <f t="shared" si="243"/>
        <v>42434.942083333335</v>
      </c>
      <c r="T3122" s="15">
        <f t="shared" si="244"/>
        <v>42494.900416666671</v>
      </c>
      <c r="U3122">
        <f t="shared" si="245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0" t="s">
        <v>8308</v>
      </c>
      <c r="R3123" t="s">
        <v>8309</v>
      </c>
      <c r="S3123" s="15">
        <f t="shared" si="243"/>
        <v>41847.679803240739</v>
      </c>
      <c r="T3123" s="15">
        <f t="shared" si="244"/>
        <v>41907.679803240739</v>
      </c>
      <c r="U3123">
        <f t="shared" si="245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0" t="s">
        <v>8308</v>
      </c>
      <c r="R3124" t="s">
        <v>8309</v>
      </c>
      <c r="S3124" s="15">
        <f t="shared" si="243"/>
        <v>42677.932083333333</v>
      </c>
      <c r="T3124" s="15">
        <f t="shared" si="244"/>
        <v>42682.973750000005</v>
      </c>
      <c r="U3124">
        <f t="shared" si="245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0" t="s">
        <v>8308</v>
      </c>
      <c r="R3125" t="s">
        <v>8309</v>
      </c>
      <c r="S3125" s="15">
        <f t="shared" si="243"/>
        <v>42529.993032407408</v>
      </c>
      <c r="T3125" s="15">
        <f t="shared" si="244"/>
        <v>42559.993032407408</v>
      </c>
      <c r="U3125">
        <f t="shared" si="245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0" t="s">
        <v>8308</v>
      </c>
      <c r="R3126" t="s">
        <v>8309</v>
      </c>
      <c r="S3126" s="15">
        <f t="shared" si="243"/>
        <v>41976.780104166668</v>
      </c>
      <c r="T3126" s="15">
        <f t="shared" si="244"/>
        <v>42036.780104166668</v>
      </c>
      <c r="U3126">
        <f t="shared" si="245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0" t="s">
        <v>8308</v>
      </c>
      <c r="R3127" t="s">
        <v>8309</v>
      </c>
      <c r="S3127" s="15">
        <f t="shared" si="243"/>
        <v>42345.20685185185</v>
      </c>
      <c r="T3127" s="15">
        <f t="shared" si="244"/>
        <v>42375.20685185185</v>
      </c>
      <c r="U3127">
        <f t="shared" si="245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0" t="s">
        <v>8308</v>
      </c>
      <c r="R3128" t="s">
        <v>8309</v>
      </c>
      <c r="S3128" s="15">
        <f t="shared" si="243"/>
        <v>42426.01807870371</v>
      </c>
      <c r="T3128" s="15">
        <f t="shared" si="244"/>
        <v>42455.976412037038</v>
      </c>
      <c r="U3128">
        <f t="shared" si="245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0" t="s">
        <v>8308</v>
      </c>
      <c r="R3129" t="s">
        <v>8309</v>
      </c>
      <c r="S3129" s="15">
        <f t="shared" si="243"/>
        <v>42033.856817129628</v>
      </c>
      <c r="T3129" s="15">
        <f t="shared" si="244"/>
        <v>42063.856817129628</v>
      </c>
      <c r="U3129">
        <f t="shared" si="245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0" t="s">
        <v>8308</v>
      </c>
      <c r="R3130" t="s">
        <v>8310</v>
      </c>
      <c r="S3130" s="15">
        <f t="shared" si="243"/>
        <v>42779.825706018513</v>
      </c>
      <c r="T3130" s="15">
        <f t="shared" si="244"/>
        <v>42809.784039351856</v>
      </c>
      <c r="U3130">
        <f t="shared" si="245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0" t="s">
        <v>8308</v>
      </c>
      <c r="R3131" t="s">
        <v>8310</v>
      </c>
      <c r="S3131" s="15">
        <f t="shared" si="243"/>
        <v>42802.842812499999</v>
      </c>
      <c r="T3131" s="15">
        <f t="shared" si="244"/>
        <v>42842.801145833335</v>
      </c>
      <c r="U3131">
        <f t="shared" si="245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0" t="s">
        <v>8308</v>
      </c>
      <c r="R3132" t="s">
        <v>8310</v>
      </c>
      <c r="S3132" s="15">
        <f t="shared" si="243"/>
        <v>42807.640231481477</v>
      </c>
      <c r="T3132" s="15">
        <f t="shared" si="244"/>
        <v>42838.207638888889</v>
      </c>
      <c r="U3132">
        <f t="shared" si="245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0" t="s">
        <v>8308</v>
      </c>
      <c r="R3133" t="s">
        <v>8310</v>
      </c>
      <c r="S3133" s="15">
        <f t="shared" si="243"/>
        <v>42802.579224537039</v>
      </c>
      <c r="T3133" s="15">
        <f t="shared" si="244"/>
        <v>42832.537557870368</v>
      </c>
      <c r="U3133">
        <f t="shared" si="245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0" t="s">
        <v>8308</v>
      </c>
      <c r="R3134" t="s">
        <v>8310</v>
      </c>
      <c r="S3134" s="15">
        <f t="shared" si="243"/>
        <v>42785.350231481483</v>
      </c>
      <c r="T3134" s="15">
        <f t="shared" si="244"/>
        <v>42845.308564814812</v>
      </c>
      <c r="U3134">
        <f t="shared" si="245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0" t="s">
        <v>8308</v>
      </c>
      <c r="R3135" t="s">
        <v>8310</v>
      </c>
      <c r="S3135" s="15">
        <f t="shared" si="243"/>
        <v>42787.565208333333</v>
      </c>
      <c r="T3135" s="15">
        <f t="shared" si="244"/>
        <v>42817.523541666669</v>
      </c>
      <c r="U3135">
        <f t="shared" si="245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0" t="s">
        <v>8308</v>
      </c>
      <c r="R3136" t="s">
        <v>8310</v>
      </c>
      <c r="S3136" s="15">
        <f t="shared" si="243"/>
        <v>42799.720127314817</v>
      </c>
      <c r="T3136" s="15">
        <f t="shared" si="244"/>
        <v>42820.678460648152</v>
      </c>
      <c r="U3136">
        <f t="shared" si="245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0" t="s">
        <v>8308</v>
      </c>
      <c r="R3137" t="s">
        <v>8310</v>
      </c>
      <c r="S3137" s="15">
        <f t="shared" si="243"/>
        <v>42806.151863425926</v>
      </c>
      <c r="T3137" s="15">
        <f t="shared" si="244"/>
        <v>42828.151863425926</v>
      </c>
      <c r="U3137">
        <f t="shared" si="245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ref="P3138:P3201" si="247">IFERROR(ROUND(E3138/L3138,2),0)</f>
        <v>29.05</v>
      </c>
      <c r="Q3138" s="10" t="s">
        <v>8308</v>
      </c>
      <c r="R3138" t="s">
        <v>8310</v>
      </c>
      <c r="S3138" s="15">
        <f t="shared" si="243"/>
        <v>42788.462430555555</v>
      </c>
      <c r="T3138" s="15">
        <f t="shared" si="244"/>
        <v>42824.957638888889</v>
      </c>
      <c r="U3138">
        <f t="shared" si="245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7"/>
        <v>50</v>
      </c>
      <c r="Q3139" s="10" t="s">
        <v>8308</v>
      </c>
      <c r="R3139" t="s">
        <v>8310</v>
      </c>
      <c r="S3139" s="15">
        <f t="shared" ref="S3139:S3202" si="248">(((J3139/60)/60)/24)+DATE(1970,1,)</f>
        <v>42806.885057870371</v>
      </c>
      <c r="T3139" s="15">
        <f t="shared" ref="T3139:T3202" si="249">(((I3139/60)/60)/24)+DATE(1970,1,)</f>
        <v>42857.8</v>
      </c>
      <c r="U3139">
        <f t="shared" si="245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0" t="s">
        <v>8308</v>
      </c>
      <c r="R3140" t="s">
        <v>8310</v>
      </c>
      <c r="S3140" s="15">
        <f t="shared" si="248"/>
        <v>42808.645914351851</v>
      </c>
      <c r="T3140" s="15">
        <f t="shared" si="249"/>
        <v>42827.645914351851</v>
      </c>
      <c r="U3140">
        <f t="shared" si="245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0" t="s">
        <v>8308</v>
      </c>
      <c r="R3141" t="s">
        <v>8310</v>
      </c>
      <c r="S3141" s="15">
        <f t="shared" si="248"/>
        <v>42784.270370370374</v>
      </c>
      <c r="T3141" s="15">
        <f t="shared" si="249"/>
        <v>42818.189583333333</v>
      </c>
      <c r="U3141">
        <f t="shared" si="245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0" t="s">
        <v>8308</v>
      </c>
      <c r="R3142" t="s">
        <v>8310</v>
      </c>
      <c r="S3142" s="15">
        <f t="shared" si="248"/>
        <v>42801.718784722223</v>
      </c>
      <c r="T3142" s="15">
        <f t="shared" si="249"/>
        <v>42831.677118055552</v>
      </c>
      <c r="U3142">
        <f t="shared" si="245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0" t="s">
        <v>8308</v>
      </c>
      <c r="R3143" t="s">
        <v>8310</v>
      </c>
      <c r="S3143" s="15">
        <f t="shared" si="248"/>
        <v>42799.753333333334</v>
      </c>
      <c r="T3143" s="15">
        <f t="shared" si="249"/>
        <v>42840.833333333328</v>
      </c>
      <c r="U3143">
        <f t="shared" si="245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0" t="s">
        <v>8308</v>
      </c>
      <c r="R3144" t="s">
        <v>8310</v>
      </c>
      <c r="S3144" s="15">
        <f t="shared" si="248"/>
        <v>42782.513182870374</v>
      </c>
      <c r="T3144" s="15">
        <f t="shared" si="249"/>
        <v>42812.471516203703</v>
      </c>
      <c r="U3144">
        <f t="shared" si="245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0" t="s">
        <v>8308</v>
      </c>
      <c r="R3145" t="s">
        <v>8310</v>
      </c>
      <c r="S3145" s="15">
        <f t="shared" si="248"/>
        <v>42807.358287037037</v>
      </c>
      <c r="T3145" s="15">
        <f t="shared" si="249"/>
        <v>42833.358287037037</v>
      </c>
      <c r="U3145">
        <f t="shared" si="245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0" t="s">
        <v>8308</v>
      </c>
      <c r="R3146" t="s">
        <v>8310</v>
      </c>
      <c r="S3146" s="15">
        <f t="shared" si="248"/>
        <v>42795.538275462968</v>
      </c>
      <c r="T3146" s="15">
        <f t="shared" si="249"/>
        <v>42812.25</v>
      </c>
      <c r="U3146">
        <f t="shared" si="245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0" t="s">
        <v>8308</v>
      </c>
      <c r="R3147" t="s">
        <v>8310</v>
      </c>
      <c r="S3147" s="15">
        <f t="shared" si="248"/>
        <v>42761.040902777779</v>
      </c>
      <c r="T3147" s="15">
        <f t="shared" si="249"/>
        <v>42820.999236111107</v>
      </c>
      <c r="U3147">
        <f t="shared" si="245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0" t="s">
        <v>8308</v>
      </c>
      <c r="R3148" t="s">
        <v>8310</v>
      </c>
      <c r="S3148" s="15">
        <f t="shared" si="248"/>
        <v>42795.682476851856</v>
      </c>
      <c r="T3148" s="15">
        <f t="shared" si="249"/>
        <v>42840.640810185185</v>
      </c>
      <c r="U3148">
        <f t="shared" si="245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0" t="s">
        <v>8308</v>
      </c>
      <c r="R3149" t="s">
        <v>8310</v>
      </c>
      <c r="S3149" s="15">
        <f t="shared" si="248"/>
        <v>41908.969386574077</v>
      </c>
      <c r="T3149" s="15">
        <f t="shared" si="249"/>
        <v>41949.011053240742</v>
      </c>
      <c r="U3149">
        <f t="shared" si="245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0" t="s">
        <v>8308</v>
      </c>
      <c r="R3150" t="s">
        <v>8310</v>
      </c>
      <c r="S3150" s="15">
        <f t="shared" si="248"/>
        <v>41890.665324074071</v>
      </c>
      <c r="T3150" s="15">
        <f t="shared" si="249"/>
        <v>41912.166666666664</v>
      </c>
      <c r="U3150">
        <f t="shared" si="245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0" t="s">
        <v>8308</v>
      </c>
      <c r="R3151" t="s">
        <v>8310</v>
      </c>
      <c r="S3151" s="15">
        <f t="shared" si="248"/>
        <v>41225.017361111109</v>
      </c>
      <c r="T3151" s="15">
        <f t="shared" si="249"/>
        <v>41249.083333333336</v>
      </c>
      <c r="U3151">
        <f t="shared" si="245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0" t="s">
        <v>8308</v>
      </c>
      <c r="R3152" t="s">
        <v>8310</v>
      </c>
      <c r="S3152" s="15">
        <f t="shared" si="248"/>
        <v>40477.263923611114</v>
      </c>
      <c r="T3152" s="15">
        <f t="shared" si="249"/>
        <v>40567.166666666664</v>
      </c>
      <c r="U3152">
        <f t="shared" si="245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0" t="s">
        <v>8308</v>
      </c>
      <c r="R3153" t="s">
        <v>8310</v>
      </c>
      <c r="S3153" s="15">
        <f t="shared" si="248"/>
        <v>41861.83997685185</v>
      </c>
      <c r="T3153" s="15">
        <f t="shared" si="249"/>
        <v>41891.83997685185</v>
      </c>
      <c r="U3153">
        <f t="shared" si="245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0" t="s">
        <v>8308</v>
      </c>
      <c r="R3154" t="s">
        <v>8310</v>
      </c>
      <c r="S3154" s="15">
        <f t="shared" si="248"/>
        <v>41549.867673611108</v>
      </c>
      <c r="T3154" s="15">
        <f t="shared" si="249"/>
        <v>41579.867673611108</v>
      </c>
      <c r="U3154">
        <f t="shared" si="245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0" t="s">
        <v>8308</v>
      </c>
      <c r="R3155" t="s">
        <v>8310</v>
      </c>
      <c r="S3155" s="15">
        <f t="shared" si="248"/>
        <v>40632.154363425929</v>
      </c>
      <c r="T3155" s="15">
        <f t="shared" si="249"/>
        <v>40663.207638888889</v>
      </c>
      <c r="U3155">
        <f t="shared" si="245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0" t="s">
        <v>8308</v>
      </c>
      <c r="R3156" t="s">
        <v>8310</v>
      </c>
      <c r="S3156" s="15">
        <f t="shared" si="248"/>
        <v>40969.875671296293</v>
      </c>
      <c r="T3156" s="15">
        <f t="shared" si="249"/>
        <v>40999.834004629629</v>
      </c>
      <c r="U3156">
        <f t="shared" si="245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0" t="s">
        <v>8308</v>
      </c>
      <c r="R3157" t="s">
        <v>8310</v>
      </c>
      <c r="S3157" s="15">
        <f t="shared" si="248"/>
        <v>41232.499131944445</v>
      </c>
      <c r="T3157" s="15">
        <f t="shared" si="249"/>
        <v>41262.499131944445</v>
      </c>
      <c r="U3157">
        <f t="shared" si="245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0" t="s">
        <v>8308</v>
      </c>
      <c r="R3158" t="s">
        <v>8310</v>
      </c>
      <c r="S3158" s="15">
        <f t="shared" si="248"/>
        <v>41025.953055555554</v>
      </c>
      <c r="T3158" s="15">
        <f t="shared" si="249"/>
        <v>41060.953055555554</v>
      </c>
      <c r="U3158">
        <f t="shared" si="245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0" t="s">
        <v>8308</v>
      </c>
      <c r="R3159" t="s">
        <v>8310</v>
      </c>
      <c r="S3159" s="15">
        <f t="shared" si="248"/>
        <v>41828.788252314815</v>
      </c>
      <c r="T3159" s="15">
        <f t="shared" si="249"/>
        <v>41838.208333333336</v>
      </c>
      <c r="U3159">
        <f t="shared" si="245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0" t="s">
        <v>8308</v>
      </c>
      <c r="R3160" t="s">
        <v>8310</v>
      </c>
      <c r="S3160" s="15">
        <f t="shared" si="248"/>
        <v>41446.839722222219</v>
      </c>
      <c r="T3160" s="15">
        <f t="shared" si="249"/>
        <v>41476.839722222219</v>
      </c>
      <c r="U3160">
        <f t="shared" si="245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0" t="s">
        <v>8308</v>
      </c>
      <c r="R3161" t="s">
        <v>8310</v>
      </c>
      <c r="S3161" s="15">
        <f t="shared" si="248"/>
        <v>40883.066678240742</v>
      </c>
      <c r="T3161" s="15">
        <f t="shared" si="249"/>
        <v>40925.958333333336</v>
      </c>
      <c r="U3161">
        <f t="shared" si="245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0" t="s">
        <v>8308</v>
      </c>
      <c r="R3162" t="s">
        <v>8310</v>
      </c>
      <c r="S3162" s="15">
        <f t="shared" si="248"/>
        <v>41840.26489583333</v>
      </c>
      <c r="T3162" s="15">
        <f t="shared" si="249"/>
        <v>41863.207638888889</v>
      </c>
      <c r="U3162">
        <f t="shared" si="245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0" t="s">
        <v>8308</v>
      </c>
      <c r="R3163" t="s">
        <v>8310</v>
      </c>
      <c r="S3163" s="15">
        <f t="shared" si="248"/>
        <v>41896.536134259259</v>
      </c>
      <c r="T3163" s="15">
        <f t="shared" si="249"/>
        <v>41926.536134259259</v>
      </c>
      <c r="U3163">
        <f t="shared" si="245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0" t="s">
        <v>8308</v>
      </c>
      <c r="R3164" t="s">
        <v>8310</v>
      </c>
      <c r="S3164" s="15">
        <f t="shared" si="248"/>
        <v>41798.685902777775</v>
      </c>
      <c r="T3164" s="15">
        <f t="shared" si="249"/>
        <v>41826.083333333336</v>
      </c>
      <c r="U3164">
        <f t="shared" si="245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0" t="s">
        <v>8308</v>
      </c>
      <c r="R3165" t="s">
        <v>8310</v>
      </c>
      <c r="S3165" s="15">
        <f t="shared" si="248"/>
        <v>41774.753761574073</v>
      </c>
      <c r="T3165" s="15">
        <f t="shared" si="249"/>
        <v>41804.753761574073</v>
      </c>
      <c r="U3165">
        <f t="shared" si="245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0" t="s">
        <v>8308</v>
      </c>
      <c r="R3166" t="s">
        <v>8310</v>
      </c>
      <c r="S3166" s="15">
        <f t="shared" si="248"/>
        <v>41765.80572916667</v>
      </c>
      <c r="T3166" s="15">
        <f t="shared" si="249"/>
        <v>41798.80572916667</v>
      </c>
      <c r="U3166">
        <f t="shared" si="245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0" t="s">
        <v>8308</v>
      </c>
      <c r="R3167" t="s">
        <v>8310</v>
      </c>
      <c r="S3167" s="15">
        <f t="shared" si="248"/>
        <v>40643.159259259257</v>
      </c>
      <c r="T3167" s="15">
        <f t="shared" si="249"/>
        <v>40665.165972222225</v>
      </c>
      <c r="U3167">
        <f t="shared" si="245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0" t="s">
        <v>8308</v>
      </c>
      <c r="R3168" t="s">
        <v>8310</v>
      </c>
      <c r="S3168" s="15">
        <f t="shared" si="248"/>
        <v>41939.69158564815</v>
      </c>
      <c r="T3168" s="15">
        <f t="shared" si="249"/>
        <v>41968.332638888889</v>
      </c>
      <c r="U3168">
        <f t="shared" si="245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0" t="s">
        <v>8308</v>
      </c>
      <c r="R3169" t="s">
        <v>8310</v>
      </c>
      <c r="S3169" s="15">
        <f t="shared" si="248"/>
        <v>41838.175706018519</v>
      </c>
      <c r="T3169" s="15">
        <f t="shared" si="249"/>
        <v>41852.175706018519</v>
      </c>
      <c r="U3169">
        <f t="shared" si="245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0" t="s">
        <v>8308</v>
      </c>
      <c r="R3170" t="s">
        <v>8310</v>
      </c>
      <c r="S3170" s="15">
        <f t="shared" si="248"/>
        <v>41771.105937500004</v>
      </c>
      <c r="T3170" s="15">
        <f t="shared" si="249"/>
        <v>41802.916666666664</v>
      </c>
      <c r="U3170">
        <f t="shared" si="245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0" t="s">
        <v>8308</v>
      </c>
      <c r="R3171" t="s">
        <v>8310</v>
      </c>
      <c r="S3171" s="15">
        <f t="shared" si="248"/>
        <v>41590.737974537034</v>
      </c>
      <c r="T3171" s="15">
        <f t="shared" si="249"/>
        <v>41620.207638888889</v>
      </c>
      <c r="U3171">
        <f t="shared" si="245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0" t="s">
        <v>8308</v>
      </c>
      <c r="R3172" t="s">
        <v>8310</v>
      </c>
      <c r="S3172" s="15">
        <f t="shared" si="248"/>
        <v>41788.080370370371</v>
      </c>
      <c r="T3172" s="15">
        <f t="shared" si="249"/>
        <v>41821.166666666664</v>
      </c>
      <c r="U3172">
        <f t="shared" si="245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0" t="s">
        <v>8308</v>
      </c>
      <c r="R3173" t="s">
        <v>8310</v>
      </c>
      <c r="S3173" s="15">
        <f t="shared" si="248"/>
        <v>42465.608310185184</v>
      </c>
      <c r="T3173" s="15">
        <f t="shared" si="249"/>
        <v>42495.608310185184</v>
      </c>
      <c r="U3173">
        <f t="shared" si="245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0" t="s">
        <v>8308</v>
      </c>
      <c r="R3174" t="s">
        <v>8310</v>
      </c>
      <c r="S3174" s="15">
        <f t="shared" si="248"/>
        <v>40922.729953703703</v>
      </c>
      <c r="T3174" s="15">
        <f t="shared" si="249"/>
        <v>40952.729953703703</v>
      </c>
      <c r="U3174">
        <f t="shared" si="245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0" t="s">
        <v>8308</v>
      </c>
      <c r="R3175" t="s">
        <v>8310</v>
      </c>
      <c r="S3175" s="15">
        <f t="shared" si="248"/>
        <v>41877.878379629627</v>
      </c>
      <c r="T3175" s="15">
        <f t="shared" si="249"/>
        <v>41907.878379629627</v>
      </c>
      <c r="U3175">
        <f t="shared" si="245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0" t="s">
        <v>8308</v>
      </c>
      <c r="R3176" t="s">
        <v>8310</v>
      </c>
      <c r="S3176" s="15">
        <f t="shared" si="248"/>
        <v>41861.864675925928</v>
      </c>
      <c r="T3176" s="15">
        <f t="shared" si="249"/>
        <v>41875.864675925928</v>
      </c>
      <c r="U3176">
        <f t="shared" si="245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0" t="s">
        <v>8308</v>
      </c>
      <c r="R3177" t="s">
        <v>8310</v>
      </c>
      <c r="S3177" s="15">
        <f t="shared" si="248"/>
        <v>40530.886886574073</v>
      </c>
      <c r="T3177" s="15">
        <f t="shared" si="249"/>
        <v>40590.886886574073</v>
      </c>
      <c r="U3177">
        <f t="shared" si="245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0" t="s">
        <v>8308</v>
      </c>
      <c r="R3178" t="s">
        <v>8310</v>
      </c>
      <c r="S3178" s="15">
        <f t="shared" si="248"/>
        <v>41476.930914351848</v>
      </c>
      <c r="T3178" s="15">
        <f t="shared" si="249"/>
        <v>41503.625</v>
      </c>
      <c r="U3178">
        <f t="shared" si="245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0" t="s">
        <v>8308</v>
      </c>
      <c r="R3179" t="s">
        <v>8310</v>
      </c>
      <c r="S3179" s="15">
        <f t="shared" si="248"/>
        <v>41780.666770833333</v>
      </c>
      <c r="T3179" s="15">
        <f t="shared" si="249"/>
        <v>41810.666770833333</v>
      </c>
      <c r="U3179">
        <f t="shared" si="245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0" t="s">
        <v>8308</v>
      </c>
      <c r="R3180" t="s">
        <v>8310</v>
      </c>
      <c r="S3180" s="15">
        <f t="shared" si="248"/>
        <v>41805.605034722219</v>
      </c>
      <c r="T3180" s="15">
        <f t="shared" si="249"/>
        <v>41835.605034722219</v>
      </c>
      <c r="U3180">
        <f t="shared" si="245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0" t="s">
        <v>8308</v>
      </c>
      <c r="R3181" t="s">
        <v>8310</v>
      </c>
      <c r="S3181" s="15">
        <f t="shared" si="248"/>
        <v>41374.702210648145</v>
      </c>
      <c r="T3181" s="15">
        <f t="shared" si="249"/>
        <v>41399.702210648145</v>
      </c>
      <c r="U3181">
        <f t="shared" ref="U3181:U3244" si="250">YEAR(S3181)</f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0" t="s">
        <v>8308</v>
      </c>
      <c r="R3182" t="s">
        <v>8310</v>
      </c>
      <c r="S3182" s="15">
        <f t="shared" si="248"/>
        <v>41779.412604166668</v>
      </c>
      <c r="T3182" s="15">
        <f t="shared" si="249"/>
        <v>41809.412604166668</v>
      </c>
      <c r="U3182">
        <f t="shared" si="250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0" t="s">
        <v>8308</v>
      </c>
      <c r="R3183" t="s">
        <v>8310</v>
      </c>
      <c r="S3183" s="15">
        <f t="shared" si="248"/>
        <v>41778.310034722221</v>
      </c>
      <c r="T3183" s="15">
        <f t="shared" si="249"/>
        <v>41804.666666666664</v>
      </c>
      <c r="U3183">
        <f t="shared" si="250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0" t="s">
        <v>8308</v>
      </c>
      <c r="R3184" t="s">
        <v>8310</v>
      </c>
      <c r="S3184" s="15">
        <f t="shared" si="248"/>
        <v>40882.949317129627</v>
      </c>
      <c r="T3184" s="15">
        <f t="shared" si="249"/>
        <v>40938.708333333336</v>
      </c>
      <c r="U3184">
        <f t="shared" si="250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0" t="s">
        <v>8308</v>
      </c>
      <c r="R3185" t="s">
        <v>8310</v>
      </c>
      <c r="S3185" s="15">
        <f t="shared" si="248"/>
        <v>41490.79478009259</v>
      </c>
      <c r="T3185" s="15">
        <f t="shared" si="249"/>
        <v>41508.79478009259</v>
      </c>
      <c r="U3185">
        <f t="shared" si="250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0" t="s">
        <v>8308</v>
      </c>
      <c r="R3186" t="s">
        <v>8310</v>
      </c>
      <c r="S3186" s="15">
        <f t="shared" si="248"/>
        <v>41790.993414351848</v>
      </c>
      <c r="T3186" s="15">
        <f t="shared" si="249"/>
        <v>41820.993414351848</v>
      </c>
      <c r="U3186">
        <f t="shared" si="250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0" t="s">
        <v>8308</v>
      </c>
      <c r="R3187" t="s">
        <v>8310</v>
      </c>
      <c r="S3187" s="15">
        <f t="shared" si="248"/>
        <v>41828.977326388893</v>
      </c>
      <c r="T3187" s="15">
        <f t="shared" si="249"/>
        <v>41835.977326388893</v>
      </c>
      <c r="U3187">
        <f t="shared" si="250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0" t="s">
        <v>8308</v>
      </c>
      <c r="R3188" t="s">
        <v>8310</v>
      </c>
      <c r="S3188" s="15">
        <f t="shared" si="248"/>
        <v>41867.924050925925</v>
      </c>
      <c r="T3188" s="15">
        <f t="shared" si="249"/>
        <v>41897.875</v>
      </c>
      <c r="U3188">
        <f t="shared" si="250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0" t="s">
        <v>8308</v>
      </c>
      <c r="R3189" t="s">
        <v>8310</v>
      </c>
      <c r="S3189" s="15">
        <f t="shared" si="248"/>
        <v>41834.666354166664</v>
      </c>
      <c r="T3189" s="15">
        <f t="shared" si="249"/>
        <v>41854.666354166664</v>
      </c>
      <c r="U3189">
        <f t="shared" si="250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0" t="s">
        <v>8308</v>
      </c>
      <c r="R3190" t="s">
        <v>8311</v>
      </c>
      <c r="S3190" s="15">
        <f t="shared" si="248"/>
        <v>42143.415532407409</v>
      </c>
      <c r="T3190" s="15">
        <f t="shared" si="249"/>
        <v>42164.415532407409</v>
      </c>
      <c r="U3190">
        <f t="shared" si="250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0" t="s">
        <v>8308</v>
      </c>
      <c r="R3191" t="s">
        <v>8311</v>
      </c>
      <c r="S3191" s="15">
        <f t="shared" si="248"/>
        <v>42117.346435185187</v>
      </c>
      <c r="T3191" s="15">
        <f t="shared" si="249"/>
        <v>42147.346435185187</v>
      </c>
      <c r="U3191">
        <f t="shared" si="250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0" t="s">
        <v>8308</v>
      </c>
      <c r="R3192" t="s">
        <v>8311</v>
      </c>
      <c r="S3192" s="15">
        <f t="shared" si="248"/>
        <v>42682.151331018518</v>
      </c>
      <c r="T3192" s="15">
        <f t="shared" si="249"/>
        <v>42712.192997685182</v>
      </c>
      <c r="U3192">
        <f t="shared" si="250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0" t="s">
        <v>8308</v>
      </c>
      <c r="R3193" t="s">
        <v>8311</v>
      </c>
      <c r="S3193" s="15">
        <f t="shared" si="248"/>
        <v>42537.755428240736</v>
      </c>
      <c r="T3193" s="15">
        <f t="shared" si="249"/>
        <v>42597.755428240736</v>
      </c>
      <c r="U3193">
        <f t="shared" si="250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0" t="s">
        <v>8308</v>
      </c>
      <c r="R3194" t="s">
        <v>8311</v>
      </c>
      <c r="S3194" s="15">
        <f t="shared" si="248"/>
        <v>42017.94049768518</v>
      </c>
      <c r="T3194" s="15">
        <f t="shared" si="249"/>
        <v>42062.916666666672</v>
      </c>
      <c r="U3194">
        <f t="shared" si="250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0" t="s">
        <v>8308</v>
      </c>
      <c r="R3195" t="s">
        <v>8311</v>
      </c>
      <c r="S3195" s="15">
        <f t="shared" si="248"/>
        <v>42009.968240740738</v>
      </c>
      <c r="T3195" s="15">
        <f t="shared" si="249"/>
        <v>42054.968240740738</v>
      </c>
      <c r="U3195">
        <f t="shared" si="250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0" t="s">
        <v>8308</v>
      </c>
      <c r="R3196" t="s">
        <v>8311</v>
      </c>
      <c r="S3196" s="15">
        <f t="shared" si="248"/>
        <v>42181.062476851846</v>
      </c>
      <c r="T3196" s="15">
        <f t="shared" si="249"/>
        <v>42211.062476851846</v>
      </c>
      <c r="U3196">
        <f t="shared" si="250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0" t="s">
        <v>8308</v>
      </c>
      <c r="R3197" t="s">
        <v>8311</v>
      </c>
      <c r="S3197" s="15">
        <f t="shared" si="248"/>
        <v>42016.594236111108</v>
      </c>
      <c r="T3197" s="15">
        <f t="shared" si="249"/>
        <v>42046.594236111108</v>
      </c>
      <c r="U3197">
        <f t="shared" si="250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0" t="s">
        <v>8308</v>
      </c>
      <c r="R3198" t="s">
        <v>8311</v>
      </c>
      <c r="S3198" s="15">
        <f t="shared" si="248"/>
        <v>42156.598090277781</v>
      </c>
      <c r="T3198" s="15">
        <f t="shared" si="249"/>
        <v>42216.583333333328</v>
      </c>
      <c r="U3198">
        <f t="shared" si="250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0" t="s">
        <v>8308</v>
      </c>
      <c r="R3199" t="s">
        <v>8311</v>
      </c>
      <c r="S3199" s="15">
        <f t="shared" si="248"/>
        <v>42008.493263888886</v>
      </c>
      <c r="T3199" s="15">
        <f t="shared" si="249"/>
        <v>42038.493263888886</v>
      </c>
      <c r="U3199">
        <f t="shared" si="250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0" t="s">
        <v>8308</v>
      </c>
      <c r="R3200" t="s">
        <v>8311</v>
      </c>
      <c r="S3200" s="15">
        <f t="shared" si="248"/>
        <v>42012.424502314811</v>
      </c>
      <c r="T3200" s="15">
        <f t="shared" si="249"/>
        <v>42050.424502314811</v>
      </c>
      <c r="U3200">
        <f t="shared" si="250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0" t="s">
        <v>8308</v>
      </c>
      <c r="R3201" t="s">
        <v>8311</v>
      </c>
      <c r="S3201" s="15">
        <f t="shared" si="248"/>
        <v>41857.761782407404</v>
      </c>
      <c r="T3201" s="15">
        <f t="shared" si="249"/>
        <v>41887.875</v>
      </c>
      <c r="U3201">
        <f t="shared" si="250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ref="P3202:P3265" si="252">IFERROR(ROUND(E3202/L3202,2),0)</f>
        <v>1</v>
      </c>
      <c r="Q3202" s="10" t="s">
        <v>8308</v>
      </c>
      <c r="R3202" t="s">
        <v>8311</v>
      </c>
      <c r="S3202" s="15">
        <f t="shared" si="248"/>
        <v>42459.320613425924</v>
      </c>
      <c r="T3202" s="15">
        <f t="shared" si="249"/>
        <v>42489.231944444444</v>
      </c>
      <c r="U3202">
        <f t="shared" si="250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2"/>
        <v>12.5</v>
      </c>
      <c r="Q3203" s="10" t="s">
        <v>8308</v>
      </c>
      <c r="R3203" t="s">
        <v>8311</v>
      </c>
      <c r="S3203" s="15">
        <f t="shared" ref="S3203:S3266" si="253">(((J3203/60)/60)/24)+DATE(1970,1,)</f>
        <v>41860.767094907409</v>
      </c>
      <c r="T3203" s="15">
        <f t="shared" ref="T3203:T3266" si="254">(((I3203/60)/60)/24)+DATE(1970,1,)</f>
        <v>41881.767094907409</v>
      </c>
      <c r="U3203">
        <f t="shared" si="250"/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0" t="s">
        <v>8308</v>
      </c>
      <c r="R3204" t="s">
        <v>8311</v>
      </c>
      <c r="S3204" s="15">
        <f t="shared" si="253"/>
        <v>42292.853541666671</v>
      </c>
      <c r="T3204" s="15">
        <f t="shared" si="254"/>
        <v>42351.249305555553</v>
      </c>
      <c r="U3204">
        <f t="shared" si="250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0" t="s">
        <v>8308</v>
      </c>
      <c r="R3205" t="s">
        <v>8311</v>
      </c>
      <c r="S3205" s="15">
        <f t="shared" si="253"/>
        <v>42241.988680555558</v>
      </c>
      <c r="T3205" s="15">
        <f t="shared" si="254"/>
        <v>42271.988680555558</v>
      </c>
      <c r="U3205">
        <f t="shared" si="250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0" t="s">
        <v>8308</v>
      </c>
      <c r="R3206" t="s">
        <v>8311</v>
      </c>
      <c r="S3206" s="15">
        <f t="shared" si="253"/>
        <v>42171.686099537037</v>
      </c>
      <c r="T3206" s="15">
        <f t="shared" si="254"/>
        <v>42201.676388888889</v>
      </c>
      <c r="U3206">
        <f t="shared" si="250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0" t="s">
        <v>8308</v>
      </c>
      <c r="R3207" t="s">
        <v>8311</v>
      </c>
      <c r="S3207" s="15">
        <f t="shared" si="253"/>
        <v>42094.374675925923</v>
      </c>
      <c r="T3207" s="15">
        <f t="shared" si="254"/>
        <v>42124.374675925923</v>
      </c>
      <c r="U3207">
        <f t="shared" si="250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0" t="s">
        <v>8308</v>
      </c>
      <c r="R3208" t="s">
        <v>8311</v>
      </c>
      <c r="S3208" s="15">
        <f t="shared" si="253"/>
        <v>42235.276053240741</v>
      </c>
      <c r="T3208" s="15">
        <f t="shared" si="254"/>
        <v>42265.276053240741</v>
      </c>
      <c r="U3208">
        <f t="shared" si="250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0" t="s">
        <v>8308</v>
      </c>
      <c r="R3209" t="s">
        <v>8311</v>
      </c>
      <c r="S3209" s="15">
        <f t="shared" si="253"/>
        <v>42056.277858796297</v>
      </c>
      <c r="T3209" s="15">
        <f t="shared" si="254"/>
        <v>42116.236192129625</v>
      </c>
      <c r="U3209">
        <f t="shared" si="250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0" t="s">
        <v>8308</v>
      </c>
      <c r="R3210" t="s">
        <v>8310</v>
      </c>
      <c r="S3210" s="15">
        <f t="shared" si="253"/>
        <v>41826.605057870373</v>
      </c>
      <c r="T3210" s="15">
        <f t="shared" si="254"/>
        <v>41847.605057870373</v>
      </c>
      <c r="U3210">
        <f t="shared" si="250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0" t="s">
        <v>8308</v>
      </c>
      <c r="R3211" t="s">
        <v>8310</v>
      </c>
      <c r="S3211" s="15">
        <f t="shared" si="253"/>
        <v>41777.637245370373</v>
      </c>
      <c r="T3211" s="15">
        <f t="shared" si="254"/>
        <v>41809.958333333336</v>
      </c>
      <c r="U3211">
        <f t="shared" si="250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0" t="s">
        <v>8308</v>
      </c>
      <c r="R3212" t="s">
        <v>8310</v>
      </c>
      <c r="S3212" s="15">
        <f t="shared" si="253"/>
        <v>41012.936562499999</v>
      </c>
      <c r="T3212" s="15">
        <f t="shared" si="254"/>
        <v>41060.165972222225</v>
      </c>
      <c r="U3212">
        <f t="shared" si="250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0" t="s">
        <v>8308</v>
      </c>
      <c r="R3213" t="s">
        <v>8310</v>
      </c>
      <c r="S3213" s="15">
        <f t="shared" si="253"/>
        <v>41833.586574074077</v>
      </c>
      <c r="T3213" s="15">
        <f t="shared" si="254"/>
        <v>41865.083333333336</v>
      </c>
      <c r="U3213">
        <f t="shared" si="250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0" t="s">
        <v>8308</v>
      </c>
      <c r="R3214" t="s">
        <v>8310</v>
      </c>
      <c r="S3214" s="15">
        <f t="shared" si="253"/>
        <v>41828.795729166668</v>
      </c>
      <c r="T3214" s="15">
        <f t="shared" si="254"/>
        <v>41858.795729166668</v>
      </c>
      <c r="U3214">
        <f t="shared" si="250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0" t="s">
        <v>8308</v>
      </c>
      <c r="R3215" t="s">
        <v>8310</v>
      </c>
      <c r="S3215" s="15">
        <f t="shared" si="253"/>
        <v>42170.763414351852</v>
      </c>
      <c r="T3215" s="15">
        <f t="shared" si="254"/>
        <v>42210.763414351852</v>
      </c>
      <c r="U3215">
        <f t="shared" si="250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0" t="s">
        <v>8308</v>
      </c>
      <c r="R3216" t="s">
        <v>8310</v>
      </c>
      <c r="S3216" s="15">
        <f t="shared" si="253"/>
        <v>42336.792511574073</v>
      </c>
      <c r="T3216" s="15">
        <f t="shared" si="254"/>
        <v>42373.996527777781</v>
      </c>
      <c r="U3216">
        <f t="shared" si="250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0" t="s">
        <v>8308</v>
      </c>
      <c r="R3217" t="s">
        <v>8310</v>
      </c>
      <c r="S3217" s="15">
        <f t="shared" si="253"/>
        <v>42218.665173611109</v>
      </c>
      <c r="T3217" s="15">
        <f t="shared" si="254"/>
        <v>42256.165972222225</v>
      </c>
      <c r="U3217">
        <f t="shared" si="250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0" t="s">
        <v>8308</v>
      </c>
      <c r="R3218" t="s">
        <v>8310</v>
      </c>
      <c r="S3218" s="15">
        <f t="shared" si="253"/>
        <v>42164.462627314817</v>
      </c>
      <c r="T3218" s="15">
        <f t="shared" si="254"/>
        <v>42195.604166666672</v>
      </c>
      <c r="U3218">
        <f t="shared" si="250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0" t="s">
        <v>8308</v>
      </c>
      <c r="R3219" t="s">
        <v>8310</v>
      </c>
      <c r="S3219" s="15">
        <f t="shared" si="253"/>
        <v>42647.546111111107</v>
      </c>
      <c r="T3219" s="15">
        <f t="shared" si="254"/>
        <v>42677.546111111107</v>
      </c>
      <c r="U3219">
        <f t="shared" si="250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0" t="s">
        <v>8308</v>
      </c>
      <c r="R3220" t="s">
        <v>8310</v>
      </c>
      <c r="S3220" s="15">
        <f t="shared" si="253"/>
        <v>41970.002152777779</v>
      </c>
      <c r="T3220" s="15">
        <f t="shared" si="254"/>
        <v>42003</v>
      </c>
      <c r="U3220">
        <f t="shared" si="250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0" t="s">
        <v>8308</v>
      </c>
      <c r="R3221" t="s">
        <v>8310</v>
      </c>
      <c r="S3221" s="15">
        <f t="shared" si="253"/>
        <v>42049.983182870375</v>
      </c>
      <c r="T3221" s="15">
        <f t="shared" si="254"/>
        <v>42084.941516203704</v>
      </c>
      <c r="U3221">
        <f t="shared" si="250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0" t="s">
        <v>8308</v>
      </c>
      <c r="R3222" t="s">
        <v>8310</v>
      </c>
      <c r="S3222" s="15">
        <f t="shared" si="253"/>
        <v>42771.833379629628</v>
      </c>
      <c r="T3222" s="15">
        <f t="shared" si="254"/>
        <v>42805.875</v>
      </c>
      <c r="U3222">
        <f t="shared" si="250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0" t="s">
        <v>8308</v>
      </c>
      <c r="R3223" t="s">
        <v>8310</v>
      </c>
      <c r="S3223" s="15">
        <f t="shared" si="253"/>
        <v>42154.696793981479</v>
      </c>
      <c r="T3223" s="15">
        <f t="shared" si="254"/>
        <v>42189.696793981479</v>
      </c>
      <c r="U3223">
        <f t="shared" si="250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0" t="s">
        <v>8308</v>
      </c>
      <c r="R3224" t="s">
        <v>8310</v>
      </c>
      <c r="S3224" s="15">
        <f t="shared" si="253"/>
        <v>42269.582141203704</v>
      </c>
      <c r="T3224" s="15">
        <f t="shared" si="254"/>
        <v>42300.895138888889</v>
      </c>
      <c r="U3224">
        <f t="shared" si="250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0" t="s">
        <v>8308</v>
      </c>
      <c r="R3225" t="s">
        <v>8310</v>
      </c>
      <c r="S3225" s="15">
        <f t="shared" si="253"/>
        <v>42205.835370370376</v>
      </c>
      <c r="T3225" s="15">
        <f t="shared" si="254"/>
        <v>42235.835370370376</v>
      </c>
      <c r="U3225">
        <f t="shared" si="250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0" t="s">
        <v>8308</v>
      </c>
      <c r="R3226" t="s">
        <v>8310</v>
      </c>
      <c r="S3226" s="15">
        <f t="shared" si="253"/>
        <v>42696.850844907407</v>
      </c>
      <c r="T3226" s="15">
        <f t="shared" si="254"/>
        <v>42744.208333333328</v>
      </c>
      <c r="U3226">
        <f t="shared" si="250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0" t="s">
        <v>8308</v>
      </c>
      <c r="R3227" t="s">
        <v>8310</v>
      </c>
      <c r="S3227" s="15">
        <f t="shared" si="253"/>
        <v>42502.559467592597</v>
      </c>
      <c r="T3227" s="15">
        <f t="shared" si="254"/>
        <v>42523.875</v>
      </c>
      <c r="U3227">
        <f t="shared" si="250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0" t="s">
        <v>8308</v>
      </c>
      <c r="R3228" t="s">
        <v>8310</v>
      </c>
      <c r="S3228" s="15">
        <f t="shared" si="253"/>
        <v>42276.583472222221</v>
      </c>
      <c r="T3228" s="15">
        <f t="shared" si="254"/>
        <v>42306.583472222221</v>
      </c>
      <c r="U3228">
        <f t="shared" si="250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0" t="s">
        <v>8308</v>
      </c>
      <c r="R3229" t="s">
        <v>8310</v>
      </c>
      <c r="S3229" s="15">
        <f t="shared" si="253"/>
        <v>42721.882361111115</v>
      </c>
      <c r="T3229" s="15">
        <f t="shared" si="254"/>
        <v>42751.882361111115</v>
      </c>
      <c r="U3229">
        <f t="shared" si="250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0" t="s">
        <v>8308</v>
      </c>
      <c r="R3230" t="s">
        <v>8310</v>
      </c>
      <c r="S3230" s="15">
        <f t="shared" si="253"/>
        <v>42322.70930555556</v>
      </c>
      <c r="T3230" s="15">
        <f t="shared" si="254"/>
        <v>42354.207638888889</v>
      </c>
      <c r="U3230">
        <f t="shared" si="250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0" t="s">
        <v>8308</v>
      </c>
      <c r="R3231" t="s">
        <v>8310</v>
      </c>
      <c r="S3231" s="15">
        <f t="shared" si="253"/>
        <v>41932.291643518518</v>
      </c>
      <c r="T3231" s="15">
        <f t="shared" si="254"/>
        <v>41962.333310185189</v>
      </c>
      <c r="U3231">
        <f t="shared" si="250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0" t="s">
        <v>8308</v>
      </c>
      <c r="R3232" t="s">
        <v>8310</v>
      </c>
      <c r="S3232" s="15">
        <f t="shared" si="253"/>
        <v>41897.168125000004</v>
      </c>
      <c r="T3232" s="15">
        <f t="shared" si="254"/>
        <v>41912.165972222225</v>
      </c>
      <c r="U3232">
        <f t="shared" si="250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0" t="s">
        <v>8308</v>
      </c>
      <c r="R3233" t="s">
        <v>8310</v>
      </c>
      <c r="S3233" s="15">
        <f t="shared" si="253"/>
        <v>42445.943831018521</v>
      </c>
      <c r="T3233" s="15">
        <f t="shared" si="254"/>
        <v>42475.943831018521</v>
      </c>
      <c r="U3233">
        <f t="shared" si="250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0" t="s">
        <v>8308</v>
      </c>
      <c r="R3234" t="s">
        <v>8310</v>
      </c>
      <c r="S3234" s="15">
        <f t="shared" si="253"/>
        <v>42462.81385416667</v>
      </c>
      <c r="T3234" s="15">
        <f t="shared" si="254"/>
        <v>42493.165972222225</v>
      </c>
      <c r="U3234">
        <f t="shared" si="250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0" t="s">
        <v>8308</v>
      </c>
      <c r="R3235" t="s">
        <v>8310</v>
      </c>
      <c r="S3235" s="15">
        <f t="shared" si="253"/>
        <v>42765.805034722223</v>
      </c>
      <c r="T3235" s="15">
        <f t="shared" si="254"/>
        <v>42795.805034722223</v>
      </c>
      <c r="U3235">
        <f t="shared" si="250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0" t="s">
        <v>8308</v>
      </c>
      <c r="R3236" t="s">
        <v>8310</v>
      </c>
      <c r="S3236" s="15">
        <f t="shared" si="253"/>
        <v>42733.789444444439</v>
      </c>
      <c r="T3236" s="15">
        <f t="shared" si="254"/>
        <v>42766.979861111111</v>
      </c>
      <c r="U3236">
        <f t="shared" si="250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0" t="s">
        <v>8308</v>
      </c>
      <c r="R3237" t="s">
        <v>8310</v>
      </c>
      <c r="S3237" s="15">
        <f t="shared" si="253"/>
        <v>42521.347812499997</v>
      </c>
      <c r="T3237" s="15">
        <f t="shared" si="254"/>
        <v>42551.347812499997</v>
      </c>
      <c r="U3237">
        <f t="shared" si="250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0" t="s">
        <v>8308</v>
      </c>
      <c r="R3238" t="s">
        <v>8310</v>
      </c>
      <c r="S3238" s="15">
        <f t="shared" si="253"/>
        <v>42701.917048611111</v>
      </c>
      <c r="T3238" s="15">
        <f t="shared" si="254"/>
        <v>42731.917048611111</v>
      </c>
      <c r="U3238">
        <f t="shared" si="250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0" t="s">
        <v>8308</v>
      </c>
      <c r="R3239" t="s">
        <v>8310</v>
      </c>
      <c r="S3239" s="15">
        <f t="shared" si="253"/>
        <v>42251.474351851852</v>
      </c>
      <c r="T3239" s="15">
        <f t="shared" si="254"/>
        <v>42275.165972222225</v>
      </c>
      <c r="U3239">
        <f t="shared" si="250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0" t="s">
        <v>8308</v>
      </c>
      <c r="R3240" t="s">
        <v>8310</v>
      </c>
      <c r="S3240" s="15">
        <f t="shared" si="253"/>
        <v>42155.510393518518</v>
      </c>
      <c r="T3240" s="15">
        <f t="shared" si="254"/>
        <v>42185.510393518518</v>
      </c>
      <c r="U3240">
        <f t="shared" si="250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0" t="s">
        <v>8308</v>
      </c>
      <c r="R3241" t="s">
        <v>8310</v>
      </c>
      <c r="S3241" s="15">
        <f t="shared" si="253"/>
        <v>42277.089039351849</v>
      </c>
      <c r="T3241" s="15">
        <f t="shared" si="254"/>
        <v>42301.999305555553</v>
      </c>
      <c r="U3241">
        <f t="shared" si="250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0" t="s">
        <v>8308</v>
      </c>
      <c r="R3242" t="s">
        <v>8310</v>
      </c>
      <c r="S3242" s="15">
        <f t="shared" si="253"/>
        <v>42753.693842592591</v>
      </c>
      <c r="T3242" s="15">
        <f t="shared" si="254"/>
        <v>42781.958333333328</v>
      </c>
      <c r="U3242">
        <f t="shared" si="250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0" t="s">
        <v>8308</v>
      </c>
      <c r="R3243" t="s">
        <v>8310</v>
      </c>
      <c r="S3243" s="15">
        <f t="shared" si="253"/>
        <v>41892.324884259258</v>
      </c>
      <c r="T3243" s="15">
        <f t="shared" si="254"/>
        <v>41925.290972222225</v>
      </c>
      <c r="U3243">
        <f t="shared" si="250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0" t="s">
        <v>8308</v>
      </c>
      <c r="R3244" t="s">
        <v>8310</v>
      </c>
      <c r="S3244" s="15">
        <f t="shared" si="253"/>
        <v>41870.755694444444</v>
      </c>
      <c r="T3244" s="15">
        <f t="shared" si="254"/>
        <v>41900.755694444444</v>
      </c>
      <c r="U3244">
        <f t="shared" si="250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0" t="s">
        <v>8308</v>
      </c>
      <c r="R3245" t="s">
        <v>8310</v>
      </c>
      <c r="S3245" s="15">
        <f t="shared" si="253"/>
        <v>42261.096782407403</v>
      </c>
      <c r="T3245" s="15">
        <f t="shared" si="254"/>
        <v>42285</v>
      </c>
      <c r="U3245">
        <f t="shared" ref="U3245:U3308" si="255">YEAR(S3245)</f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0" t="s">
        <v>8308</v>
      </c>
      <c r="R3246" t="s">
        <v>8310</v>
      </c>
      <c r="S3246" s="15">
        <f t="shared" si="253"/>
        <v>42674.694236111114</v>
      </c>
      <c r="T3246" s="15">
        <f t="shared" si="254"/>
        <v>42704.735902777778</v>
      </c>
      <c r="U3246">
        <f t="shared" si="255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0" t="s">
        <v>8308</v>
      </c>
      <c r="R3247" t="s">
        <v>8310</v>
      </c>
      <c r="S3247" s="15">
        <f t="shared" si="253"/>
        <v>42134.60020833333</v>
      </c>
      <c r="T3247" s="15">
        <f t="shared" si="254"/>
        <v>42166.083333333328</v>
      </c>
      <c r="U3247">
        <f t="shared" si="255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0" t="s">
        <v>8308</v>
      </c>
      <c r="R3248" t="s">
        <v>8310</v>
      </c>
      <c r="S3248" s="15">
        <f t="shared" si="253"/>
        <v>42229.472222222219</v>
      </c>
      <c r="T3248" s="15">
        <f t="shared" si="254"/>
        <v>42258.165972222225</v>
      </c>
      <c r="U3248">
        <f t="shared" si="255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0" t="s">
        <v>8308</v>
      </c>
      <c r="R3249" t="s">
        <v>8310</v>
      </c>
      <c r="S3249" s="15">
        <f t="shared" si="253"/>
        <v>42166.434166666666</v>
      </c>
      <c r="T3249" s="15">
        <f t="shared" si="254"/>
        <v>42196.434166666666</v>
      </c>
      <c r="U3249">
        <f t="shared" si="255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0" t="s">
        <v>8308</v>
      </c>
      <c r="R3250" t="s">
        <v>8310</v>
      </c>
      <c r="S3250" s="15">
        <f t="shared" si="253"/>
        <v>42067.888391203705</v>
      </c>
      <c r="T3250" s="15">
        <f t="shared" si="254"/>
        <v>42097.846724537041</v>
      </c>
      <c r="U3250">
        <f t="shared" si="255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0" t="s">
        <v>8308</v>
      </c>
      <c r="R3251" t="s">
        <v>8310</v>
      </c>
      <c r="S3251" s="15">
        <f t="shared" si="253"/>
        <v>42144.746689814812</v>
      </c>
      <c r="T3251" s="15">
        <f t="shared" si="254"/>
        <v>42174.746689814812</v>
      </c>
      <c r="U3251">
        <f t="shared" si="255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0" t="s">
        <v>8308</v>
      </c>
      <c r="R3252" t="s">
        <v>8310</v>
      </c>
      <c r="S3252" s="15">
        <f t="shared" si="253"/>
        <v>41917.742175925923</v>
      </c>
      <c r="T3252" s="15">
        <f t="shared" si="254"/>
        <v>41947.783842592595</v>
      </c>
      <c r="U3252">
        <f t="shared" si="255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0" t="s">
        <v>8308</v>
      </c>
      <c r="R3253" t="s">
        <v>8310</v>
      </c>
      <c r="S3253" s="15">
        <f t="shared" si="253"/>
        <v>42145.731087962966</v>
      </c>
      <c r="T3253" s="15">
        <f t="shared" si="254"/>
        <v>42175.731087962966</v>
      </c>
      <c r="U3253">
        <f t="shared" si="255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0" t="s">
        <v>8308</v>
      </c>
      <c r="R3254" t="s">
        <v>8310</v>
      </c>
      <c r="S3254" s="15">
        <f t="shared" si="253"/>
        <v>42589.472685185188</v>
      </c>
      <c r="T3254" s="15">
        <f t="shared" si="254"/>
        <v>42619.472685185188</v>
      </c>
      <c r="U3254">
        <f t="shared" si="255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0" t="s">
        <v>8308</v>
      </c>
      <c r="R3255" t="s">
        <v>8310</v>
      </c>
      <c r="S3255" s="15">
        <f t="shared" si="253"/>
        <v>42601.576712962968</v>
      </c>
      <c r="T3255" s="15">
        <f t="shared" si="254"/>
        <v>42620.15625</v>
      </c>
      <c r="U3255">
        <f t="shared" si="255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0" t="s">
        <v>8308</v>
      </c>
      <c r="R3256" t="s">
        <v>8310</v>
      </c>
      <c r="S3256" s="15">
        <f t="shared" si="253"/>
        <v>42058.085752314815</v>
      </c>
      <c r="T3256" s="15">
        <f t="shared" si="254"/>
        <v>42088.044085648144</v>
      </c>
      <c r="U3256">
        <f t="shared" si="255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0" t="s">
        <v>8308</v>
      </c>
      <c r="R3257" t="s">
        <v>8310</v>
      </c>
      <c r="S3257" s="15">
        <f t="shared" si="253"/>
        <v>41888.768229166664</v>
      </c>
      <c r="T3257" s="15">
        <f t="shared" si="254"/>
        <v>41918.768229166664</v>
      </c>
      <c r="U3257">
        <f t="shared" si="255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0" t="s">
        <v>8308</v>
      </c>
      <c r="R3258" t="s">
        <v>8310</v>
      </c>
      <c r="S3258" s="15">
        <f t="shared" si="253"/>
        <v>42143.573807870373</v>
      </c>
      <c r="T3258" s="15">
        <f t="shared" si="254"/>
        <v>42165.165972222225</v>
      </c>
      <c r="U3258">
        <f t="shared" si="255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0" t="s">
        <v>8308</v>
      </c>
      <c r="R3259" t="s">
        <v>8310</v>
      </c>
      <c r="S3259" s="15">
        <f t="shared" si="253"/>
        <v>42757.559629629628</v>
      </c>
      <c r="T3259" s="15">
        <f t="shared" si="254"/>
        <v>42787.559629629628</v>
      </c>
      <c r="U3259">
        <f t="shared" si="255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0" t="s">
        <v>8308</v>
      </c>
      <c r="R3260" t="s">
        <v>8310</v>
      </c>
      <c r="S3260" s="15">
        <f t="shared" si="253"/>
        <v>41981.887280092589</v>
      </c>
      <c r="T3260" s="15">
        <f t="shared" si="254"/>
        <v>42011.887280092589</v>
      </c>
      <c r="U3260">
        <f t="shared" si="255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0" t="s">
        <v>8308</v>
      </c>
      <c r="R3261" t="s">
        <v>8310</v>
      </c>
      <c r="S3261" s="15">
        <f t="shared" si="253"/>
        <v>42613.760937500003</v>
      </c>
      <c r="T3261" s="15">
        <f t="shared" si="254"/>
        <v>42643.165972222225</v>
      </c>
      <c r="U3261">
        <f t="shared" si="255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0" t="s">
        <v>8308</v>
      </c>
      <c r="R3262" t="s">
        <v>8310</v>
      </c>
      <c r="S3262" s="15">
        <f t="shared" si="253"/>
        <v>42302.672662037032</v>
      </c>
      <c r="T3262" s="15">
        <f t="shared" si="254"/>
        <v>42337.714328703703</v>
      </c>
      <c r="U3262">
        <f t="shared" si="255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0" t="s">
        <v>8308</v>
      </c>
      <c r="R3263" t="s">
        <v>8310</v>
      </c>
      <c r="S3263" s="15">
        <f t="shared" si="253"/>
        <v>42170.725416666668</v>
      </c>
      <c r="T3263" s="15">
        <f t="shared" si="254"/>
        <v>42200.725416666668</v>
      </c>
      <c r="U3263">
        <f t="shared" si="255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0" t="s">
        <v>8308</v>
      </c>
      <c r="R3264" t="s">
        <v>8310</v>
      </c>
      <c r="S3264" s="15">
        <f t="shared" si="253"/>
        <v>41963.315532407403</v>
      </c>
      <c r="T3264" s="15">
        <f t="shared" si="254"/>
        <v>41994.166666666672</v>
      </c>
      <c r="U3264">
        <f t="shared" si="255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0" t="s">
        <v>8308</v>
      </c>
      <c r="R3265" t="s">
        <v>8310</v>
      </c>
      <c r="S3265" s="15">
        <f t="shared" si="253"/>
        <v>42283.516064814816</v>
      </c>
      <c r="T3265" s="15">
        <f t="shared" si="254"/>
        <v>42306.875</v>
      </c>
      <c r="U3265">
        <f t="shared" si="255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ref="P3266:P3329" si="257">IFERROR(ROUND(E3266/L3266,2),0)</f>
        <v>52.55</v>
      </c>
      <c r="Q3266" s="10" t="s">
        <v>8308</v>
      </c>
      <c r="R3266" t="s">
        <v>8310</v>
      </c>
      <c r="S3266" s="15">
        <f t="shared" si="253"/>
        <v>42015.800208333334</v>
      </c>
      <c r="T3266" s="15">
        <f t="shared" si="254"/>
        <v>42031.916666666672</v>
      </c>
      <c r="U3266">
        <f t="shared" si="255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7"/>
        <v>70.290000000000006</v>
      </c>
      <c r="Q3267" s="10" t="s">
        <v>8308</v>
      </c>
      <c r="R3267" t="s">
        <v>8310</v>
      </c>
      <c r="S3267" s="15">
        <f t="shared" ref="S3267:S3330" si="258">(((J3267/60)/60)/24)+DATE(1970,1,)</f>
        <v>42310.711979166663</v>
      </c>
      <c r="T3267" s="15">
        <f t="shared" ref="T3267:T3330" si="259">(((I3267/60)/60)/24)+DATE(1970,1,)</f>
        <v>42340.708333333328</v>
      </c>
      <c r="U3267">
        <f t="shared" si="255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0" t="s">
        <v>8308</v>
      </c>
      <c r="R3268" t="s">
        <v>8310</v>
      </c>
      <c r="S3268" s="15">
        <f t="shared" si="258"/>
        <v>42135.536134259266</v>
      </c>
      <c r="T3268" s="15">
        <f t="shared" si="259"/>
        <v>42166.875</v>
      </c>
      <c r="U3268">
        <f t="shared" si="255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0" t="s">
        <v>8308</v>
      </c>
      <c r="R3269" t="s">
        <v>8310</v>
      </c>
      <c r="S3269" s="15">
        <f t="shared" si="258"/>
        <v>42171.757638888885</v>
      </c>
      <c r="T3269" s="15">
        <f t="shared" si="259"/>
        <v>42201.757638888885</v>
      </c>
      <c r="U3269">
        <f t="shared" si="255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0" t="s">
        <v>8308</v>
      </c>
      <c r="R3270" t="s">
        <v>8310</v>
      </c>
      <c r="S3270" s="15">
        <f t="shared" si="258"/>
        <v>42589.90425925926</v>
      </c>
      <c r="T3270" s="15">
        <f t="shared" si="259"/>
        <v>42605.90425925926</v>
      </c>
      <c r="U3270">
        <f t="shared" si="255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0" t="s">
        <v>8308</v>
      </c>
      <c r="R3271" t="s">
        <v>8310</v>
      </c>
      <c r="S3271" s="15">
        <f t="shared" si="258"/>
        <v>42136.395798611105</v>
      </c>
      <c r="T3271" s="15">
        <f t="shared" si="259"/>
        <v>42170.458333333328</v>
      </c>
      <c r="U3271">
        <f t="shared" si="255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0" t="s">
        <v>8308</v>
      </c>
      <c r="R3272" t="s">
        <v>8310</v>
      </c>
      <c r="S3272" s="15">
        <f t="shared" si="258"/>
        <v>42166.533159722225</v>
      </c>
      <c r="T3272" s="15">
        <f t="shared" si="259"/>
        <v>42196.533159722225</v>
      </c>
      <c r="U3272">
        <f t="shared" si="255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0" t="s">
        <v>8308</v>
      </c>
      <c r="R3273" t="s">
        <v>8310</v>
      </c>
      <c r="S3273" s="15">
        <f t="shared" si="258"/>
        <v>41914.437210648146</v>
      </c>
      <c r="T3273" s="15">
        <f t="shared" si="259"/>
        <v>41944.478877314818</v>
      </c>
      <c r="U3273">
        <f t="shared" si="255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0" t="s">
        <v>8308</v>
      </c>
      <c r="R3274" t="s">
        <v>8310</v>
      </c>
      <c r="S3274" s="15">
        <f t="shared" si="258"/>
        <v>42283.500104166669</v>
      </c>
      <c r="T3274" s="15">
        <f t="shared" si="259"/>
        <v>42313.541770833333</v>
      </c>
      <c r="U3274">
        <f t="shared" si="255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0" t="s">
        <v>8308</v>
      </c>
      <c r="R3275" t="s">
        <v>8310</v>
      </c>
      <c r="S3275" s="15">
        <f t="shared" si="258"/>
        <v>42610.801412037035</v>
      </c>
      <c r="T3275" s="15">
        <f t="shared" si="259"/>
        <v>42626.791666666672</v>
      </c>
      <c r="U3275">
        <f t="shared" si="255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0" t="s">
        <v>8308</v>
      </c>
      <c r="R3276" t="s">
        <v>8310</v>
      </c>
      <c r="S3276" s="15">
        <f t="shared" si="258"/>
        <v>42399.704537037032</v>
      </c>
      <c r="T3276" s="15">
        <f t="shared" si="259"/>
        <v>42443.875</v>
      </c>
      <c r="U3276">
        <f t="shared" si="255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0" t="s">
        <v>8308</v>
      </c>
      <c r="R3277" t="s">
        <v>8310</v>
      </c>
      <c r="S3277" s="15">
        <f t="shared" si="258"/>
        <v>42016.88045138889</v>
      </c>
      <c r="T3277" s="15">
        <f t="shared" si="259"/>
        <v>42043.1875</v>
      </c>
      <c r="U3277">
        <f t="shared" si="255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0" t="s">
        <v>8308</v>
      </c>
      <c r="R3278" t="s">
        <v>8310</v>
      </c>
      <c r="S3278" s="15">
        <f t="shared" si="258"/>
        <v>42425.949988425928</v>
      </c>
      <c r="T3278" s="15">
        <f t="shared" si="259"/>
        <v>42460.165972222225</v>
      </c>
      <c r="U3278">
        <f t="shared" si="255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0" t="s">
        <v>8308</v>
      </c>
      <c r="R3279" t="s">
        <v>8310</v>
      </c>
      <c r="S3279" s="15">
        <f t="shared" si="258"/>
        <v>41930.682939814818</v>
      </c>
      <c r="T3279" s="15">
        <f t="shared" si="259"/>
        <v>41960.724606481483</v>
      </c>
      <c r="U3279">
        <f t="shared" si="255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0" t="s">
        <v>8308</v>
      </c>
      <c r="R3280" t="s">
        <v>8310</v>
      </c>
      <c r="S3280" s="15">
        <f t="shared" si="258"/>
        <v>42123.848414351851</v>
      </c>
      <c r="T3280" s="15">
        <f t="shared" si="259"/>
        <v>42153.848414351851</v>
      </c>
      <c r="U3280">
        <f t="shared" si="255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0" t="s">
        <v>8308</v>
      </c>
      <c r="R3281" t="s">
        <v>8310</v>
      </c>
      <c r="S3281" s="15">
        <f t="shared" si="258"/>
        <v>42430.102534722217</v>
      </c>
      <c r="T3281" s="15">
        <f t="shared" si="259"/>
        <v>42460.06086805556</v>
      </c>
      <c r="U3281">
        <f t="shared" si="255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0" t="s">
        <v>8308</v>
      </c>
      <c r="R3282" t="s">
        <v>8310</v>
      </c>
      <c r="S3282" s="15">
        <f t="shared" si="258"/>
        <v>42120.756921296299</v>
      </c>
      <c r="T3282" s="15">
        <f t="shared" si="259"/>
        <v>42155.208333333328</v>
      </c>
      <c r="U3282">
        <f t="shared" si="255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0" t="s">
        <v>8308</v>
      </c>
      <c r="R3283" t="s">
        <v>8310</v>
      </c>
      <c r="S3283" s="15">
        <f t="shared" si="258"/>
        <v>42218.019733796296</v>
      </c>
      <c r="T3283" s="15">
        <f t="shared" si="259"/>
        <v>42248.019733796296</v>
      </c>
      <c r="U3283">
        <f t="shared" si="255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0" t="s">
        <v>8308</v>
      </c>
      <c r="R3284" t="s">
        <v>8310</v>
      </c>
      <c r="S3284" s="15">
        <f t="shared" si="258"/>
        <v>42444.19430555556</v>
      </c>
      <c r="T3284" s="15">
        <f t="shared" si="259"/>
        <v>42488.19430555556</v>
      </c>
      <c r="U3284">
        <f t="shared" si="255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0" t="s">
        <v>8308</v>
      </c>
      <c r="R3285" t="s">
        <v>8310</v>
      </c>
      <c r="S3285" s="15">
        <f t="shared" si="258"/>
        <v>42378.74418981481</v>
      </c>
      <c r="T3285" s="15">
        <f t="shared" si="259"/>
        <v>42409.875</v>
      </c>
      <c r="U3285">
        <f t="shared" si="255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0" t="s">
        <v>8308</v>
      </c>
      <c r="R3286" t="s">
        <v>8310</v>
      </c>
      <c r="S3286" s="15">
        <f t="shared" si="258"/>
        <v>42379.884872685187</v>
      </c>
      <c r="T3286" s="15">
        <f t="shared" si="259"/>
        <v>42397.249305555553</v>
      </c>
      <c r="U3286">
        <f t="shared" si="255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0" t="s">
        <v>8308</v>
      </c>
      <c r="R3287" t="s">
        <v>8310</v>
      </c>
      <c r="S3287" s="15">
        <f t="shared" si="258"/>
        <v>42761.942430555559</v>
      </c>
      <c r="T3287" s="15">
        <f t="shared" si="259"/>
        <v>42793.208333333328</v>
      </c>
      <c r="U3287">
        <f t="shared" si="255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0" t="s">
        <v>8308</v>
      </c>
      <c r="R3288" t="s">
        <v>8310</v>
      </c>
      <c r="S3288" s="15">
        <f t="shared" si="258"/>
        <v>42566.840069444443</v>
      </c>
      <c r="T3288" s="15">
        <f t="shared" si="259"/>
        <v>42596.840069444443</v>
      </c>
      <c r="U3288">
        <f t="shared" si="255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0" t="s">
        <v>8308</v>
      </c>
      <c r="R3289" t="s">
        <v>8310</v>
      </c>
      <c r="S3289" s="15">
        <f t="shared" si="258"/>
        <v>42310.750324074077</v>
      </c>
      <c r="T3289" s="15">
        <f t="shared" si="259"/>
        <v>42335.750324074077</v>
      </c>
      <c r="U3289">
        <f t="shared" si="255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0" t="s">
        <v>8308</v>
      </c>
      <c r="R3290" t="s">
        <v>8310</v>
      </c>
      <c r="S3290" s="15">
        <f t="shared" si="258"/>
        <v>42504.774479166663</v>
      </c>
      <c r="T3290" s="15">
        <f t="shared" si="259"/>
        <v>42540.958333333328</v>
      </c>
      <c r="U3290">
        <f t="shared" si="255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0" t="s">
        <v>8308</v>
      </c>
      <c r="R3291" t="s">
        <v>8310</v>
      </c>
      <c r="S3291" s="15">
        <f t="shared" si="258"/>
        <v>42757.368078703701</v>
      </c>
      <c r="T3291" s="15">
        <f t="shared" si="259"/>
        <v>42785.368078703701</v>
      </c>
      <c r="U3291">
        <f t="shared" si="255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0" t="s">
        <v>8308</v>
      </c>
      <c r="R3292" t="s">
        <v>8310</v>
      </c>
      <c r="S3292" s="15">
        <f t="shared" si="258"/>
        <v>42774.51494212963</v>
      </c>
      <c r="T3292" s="15">
        <f t="shared" si="259"/>
        <v>42804.51494212963</v>
      </c>
      <c r="U3292">
        <f t="shared" si="255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0" t="s">
        <v>8308</v>
      </c>
      <c r="R3293" t="s">
        <v>8310</v>
      </c>
      <c r="S3293" s="15">
        <f t="shared" si="258"/>
        <v>42231.702546296292</v>
      </c>
      <c r="T3293" s="15">
        <f t="shared" si="259"/>
        <v>42263.165972222225</v>
      </c>
      <c r="U3293">
        <f t="shared" si="255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0" t="s">
        <v>8308</v>
      </c>
      <c r="R3294" t="s">
        <v>8310</v>
      </c>
      <c r="S3294" s="15">
        <f t="shared" si="258"/>
        <v>42281.770231481481</v>
      </c>
      <c r="T3294" s="15">
        <f t="shared" si="259"/>
        <v>42341.811898148153</v>
      </c>
      <c r="U3294">
        <f t="shared" si="255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0" t="s">
        <v>8308</v>
      </c>
      <c r="R3295" t="s">
        <v>8310</v>
      </c>
      <c r="S3295" s="15">
        <f t="shared" si="258"/>
        <v>42767.425370370373</v>
      </c>
      <c r="T3295" s="15">
        <f t="shared" si="259"/>
        <v>42797.425370370373</v>
      </c>
      <c r="U3295">
        <f t="shared" si="255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0" t="s">
        <v>8308</v>
      </c>
      <c r="R3296" t="s">
        <v>8310</v>
      </c>
      <c r="S3296" s="15">
        <f t="shared" si="258"/>
        <v>42140.541134259256</v>
      </c>
      <c r="T3296" s="15">
        <f t="shared" si="259"/>
        <v>42170.541134259256</v>
      </c>
      <c r="U3296">
        <f t="shared" si="255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0" t="s">
        <v>8308</v>
      </c>
      <c r="R3297" t="s">
        <v>8310</v>
      </c>
      <c r="S3297" s="15">
        <f t="shared" si="258"/>
        <v>42608.442465277782</v>
      </c>
      <c r="T3297" s="15">
        <f t="shared" si="259"/>
        <v>42638.442465277782</v>
      </c>
      <c r="U3297">
        <f t="shared" si="255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0" t="s">
        <v>8308</v>
      </c>
      <c r="R3298" t="s">
        <v>8310</v>
      </c>
      <c r="S3298" s="15">
        <f t="shared" si="258"/>
        <v>42308.756620370375</v>
      </c>
      <c r="T3298" s="15">
        <f t="shared" si="259"/>
        <v>42329.916666666672</v>
      </c>
      <c r="U3298">
        <f t="shared" si="255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0" t="s">
        <v>8308</v>
      </c>
      <c r="R3299" t="s">
        <v>8310</v>
      </c>
      <c r="S3299" s="15">
        <f t="shared" si="258"/>
        <v>42192.771481481483</v>
      </c>
      <c r="T3299" s="15">
        <f t="shared" si="259"/>
        <v>42211.957638888889</v>
      </c>
      <c r="U3299">
        <f t="shared" si="255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0" t="s">
        <v>8308</v>
      </c>
      <c r="R3300" t="s">
        <v>8310</v>
      </c>
      <c r="S3300" s="15">
        <f t="shared" si="258"/>
        <v>42238.957962962959</v>
      </c>
      <c r="T3300" s="15">
        <f t="shared" si="259"/>
        <v>42259</v>
      </c>
      <c r="U3300">
        <f t="shared" si="255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0" t="s">
        <v>8308</v>
      </c>
      <c r="R3301" t="s">
        <v>8310</v>
      </c>
      <c r="S3301" s="15">
        <f t="shared" si="258"/>
        <v>42260.917395833334</v>
      </c>
      <c r="T3301" s="15">
        <f t="shared" si="259"/>
        <v>42290.917395833334</v>
      </c>
      <c r="U3301">
        <f t="shared" si="255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0" t="s">
        <v>8308</v>
      </c>
      <c r="R3302" t="s">
        <v>8310</v>
      </c>
      <c r="S3302" s="15">
        <f t="shared" si="258"/>
        <v>42101.743773148148</v>
      </c>
      <c r="T3302" s="15">
        <f t="shared" si="259"/>
        <v>42122.743773148148</v>
      </c>
      <c r="U3302">
        <f t="shared" si="255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0" t="s">
        <v>8308</v>
      </c>
      <c r="R3303" t="s">
        <v>8310</v>
      </c>
      <c r="S3303" s="15">
        <f t="shared" si="258"/>
        <v>42537.73583333334</v>
      </c>
      <c r="T3303" s="15">
        <f t="shared" si="259"/>
        <v>42582.290972222225</v>
      </c>
      <c r="U3303">
        <f t="shared" si="255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0" t="s">
        <v>8308</v>
      </c>
      <c r="R3304" t="s">
        <v>8310</v>
      </c>
      <c r="S3304" s="15">
        <f t="shared" si="258"/>
        <v>42680.35157407407</v>
      </c>
      <c r="T3304" s="15">
        <f t="shared" si="259"/>
        <v>42710.35157407407</v>
      </c>
      <c r="U3304">
        <f t="shared" si="255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0" t="s">
        <v>8308</v>
      </c>
      <c r="R3305" t="s">
        <v>8310</v>
      </c>
      <c r="S3305" s="15">
        <f t="shared" si="258"/>
        <v>42055.65143518518</v>
      </c>
      <c r="T3305" s="15">
        <f t="shared" si="259"/>
        <v>42090.609768518523</v>
      </c>
      <c r="U3305">
        <f t="shared" si="255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0" t="s">
        <v>8308</v>
      </c>
      <c r="R3306" t="s">
        <v>8310</v>
      </c>
      <c r="S3306" s="15">
        <f t="shared" si="258"/>
        <v>42695.624444444446</v>
      </c>
      <c r="T3306" s="15">
        <f t="shared" si="259"/>
        <v>42725.624444444446</v>
      </c>
      <c r="U3306">
        <f t="shared" si="255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0" t="s">
        <v>8308</v>
      </c>
      <c r="R3307" t="s">
        <v>8310</v>
      </c>
      <c r="S3307" s="15">
        <f t="shared" si="258"/>
        <v>42185.855879629627</v>
      </c>
      <c r="T3307" s="15">
        <f t="shared" si="259"/>
        <v>42215.855879629627</v>
      </c>
      <c r="U3307">
        <f t="shared" si="255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0" t="s">
        <v>8308</v>
      </c>
      <c r="R3308" t="s">
        <v>8310</v>
      </c>
      <c r="S3308" s="15">
        <f t="shared" si="258"/>
        <v>42492.219236111108</v>
      </c>
      <c r="T3308" s="15">
        <f t="shared" si="259"/>
        <v>42530.125</v>
      </c>
      <c r="U3308">
        <f t="shared" si="255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0" t="s">
        <v>8308</v>
      </c>
      <c r="R3309" t="s">
        <v>8310</v>
      </c>
      <c r="S3309" s="15">
        <f t="shared" si="258"/>
        <v>42474.057164351849</v>
      </c>
      <c r="T3309" s="15">
        <f t="shared" si="259"/>
        <v>42504.057164351849</v>
      </c>
      <c r="U3309">
        <f t="shared" ref="U3309:U3372" si="260">YEAR(S3309)</f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0" t="s">
        <v>8308</v>
      </c>
      <c r="R3310" t="s">
        <v>8310</v>
      </c>
      <c r="S3310" s="15">
        <f t="shared" si="258"/>
        <v>42451.876909722225</v>
      </c>
      <c r="T3310" s="15">
        <f t="shared" si="259"/>
        <v>42472.876909722225</v>
      </c>
      <c r="U3310">
        <f t="shared" si="260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0" t="s">
        <v>8308</v>
      </c>
      <c r="R3311" t="s">
        <v>8310</v>
      </c>
      <c r="S3311" s="15">
        <f t="shared" si="258"/>
        <v>42627.650208333333</v>
      </c>
      <c r="T3311" s="15">
        <f t="shared" si="259"/>
        <v>42658.650208333333</v>
      </c>
      <c r="U3311">
        <f t="shared" si="260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0" t="s">
        <v>8308</v>
      </c>
      <c r="R3312" t="s">
        <v>8310</v>
      </c>
      <c r="S3312" s="15">
        <f t="shared" si="258"/>
        <v>42252.928530092591</v>
      </c>
      <c r="T3312" s="15">
        <f t="shared" si="259"/>
        <v>42282.928530092591</v>
      </c>
      <c r="U3312">
        <f t="shared" si="260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0" t="s">
        <v>8308</v>
      </c>
      <c r="R3313" t="s">
        <v>8310</v>
      </c>
      <c r="S3313" s="15">
        <f t="shared" si="258"/>
        <v>42263.29178240741</v>
      </c>
      <c r="T3313" s="15">
        <f t="shared" si="259"/>
        <v>42293.29178240741</v>
      </c>
      <c r="U3313">
        <f t="shared" si="260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0" t="s">
        <v>8308</v>
      </c>
      <c r="R3314" t="s">
        <v>8310</v>
      </c>
      <c r="S3314" s="15">
        <f t="shared" si="258"/>
        <v>42663.809560185182</v>
      </c>
      <c r="T3314" s="15">
        <f t="shared" si="259"/>
        <v>42684.916666666672</v>
      </c>
      <c r="U3314">
        <f t="shared" si="260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0" t="s">
        <v>8308</v>
      </c>
      <c r="R3315" t="s">
        <v>8310</v>
      </c>
      <c r="S3315" s="15">
        <f t="shared" si="258"/>
        <v>42381.244409722218</v>
      </c>
      <c r="T3315" s="15">
        <f t="shared" si="259"/>
        <v>42395.041666666672</v>
      </c>
      <c r="U3315">
        <f t="shared" si="260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0" t="s">
        <v>8308</v>
      </c>
      <c r="R3316" t="s">
        <v>8310</v>
      </c>
      <c r="S3316" s="15">
        <f t="shared" si="258"/>
        <v>42104.267488425925</v>
      </c>
      <c r="T3316" s="15">
        <f t="shared" si="259"/>
        <v>42131.836805555555</v>
      </c>
      <c r="U3316">
        <f t="shared" si="260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0" t="s">
        <v>8308</v>
      </c>
      <c r="R3317" t="s">
        <v>8310</v>
      </c>
      <c r="S3317" s="15">
        <f t="shared" si="258"/>
        <v>42465.303715277783</v>
      </c>
      <c r="T3317" s="15">
        <f t="shared" si="259"/>
        <v>42495.303715277783</v>
      </c>
      <c r="U3317">
        <f t="shared" si="260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0" t="s">
        <v>8308</v>
      </c>
      <c r="R3318" t="s">
        <v>8310</v>
      </c>
      <c r="S3318" s="15">
        <f t="shared" si="258"/>
        <v>41825.871238425927</v>
      </c>
      <c r="T3318" s="15">
        <f t="shared" si="259"/>
        <v>41858.57916666667</v>
      </c>
      <c r="U3318">
        <f t="shared" si="260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0" t="s">
        <v>8308</v>
      </c>
      <c r="R3319" t="s">
        <v>8310</v>
      </c>
      <c r="S3319" s="15">
        <f t="shared" si="258"/>
        <v>42498.039629629624</v>
      </c>
      <c r="T3319" s="15">
        <f t="shared" si="259"/>
        <v>42528.039629629624</v>
      </c>
      <c r="U3319">
        <f t="shared" si="260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0" t="s">
        <v>8308</v>
      </c>
      <c r="R3320" t="s">
        <v>8310</v>
      </c>
      <c r="S3320" s="15">
        <f t="shared" si="258"/>
        <v>42430.302002314813</v>
      </c>
      <c r="T3320" s="15">
        <f t="shared" si="259"/>
        <v>42470.104166666672</v>
      </c>
      <c r="U3320">
        <f t="shared" si="260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0" t="s">
        <v>8308</v>
      </c>
      <c r="R3321" t="s">
        <v>8310</v>
      </c>
      <c r="S3321" s="15">
        <f t="shared" si="258"/>
        <v>41989.585486111115</v>
      </c>
      <c r="T3321" s="15">
        <f t="shared" si="259"/>
        <v>42034.585486111115</v>
      </c>
      <c r="U3321">
        <f t="shared" si="260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0" t="s">
        <v>8308</v>
      </c>
      <c r="R3322" t="s">
        <v>8310</v>
      </c>
      <c r="S3322" s="15">
        <f t="shared" si="258"/>
        <v>42512.045798611114</v>
      </c>
      <c r="T3322" s="15">
        <f t="shared" si="259"/>
        <v>42542.045798611114</v>
      </c>
      <c r="U3322">
        <f t="shared" si="260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0" t="s">
        <v>8308</v>
      </c>
      <c r="R3323" t="s">
        <v>8310</v>
      </c>
      <c r="S3323" s="15">
        <f t="shared" si="258"/>
        <v>41913.100289351853</v>
      </c>
      <c r="T3323" s="15">
        <f t="shared" si="259"/>
        <v>41927.165972222225</v>
      </c>
      <c r="U3323">
        <f t="shared" si="260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0" t="s">
        <v>8308</v>
      </c>
      <c r="R3324" t="s">
        <v>8310</v>
      </c>
      <c r="S3324" s="15">
        <f t="shared" si="258"/>
        <v>42520.010370370372</v>
      </c>
      <c r="T3324" s="15">
        <f t="shared" si="259"/>
        <v>42542.163194444445</v>
      </c>
      <c r="U3324">
        <f t="shared" si="260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0" t="s">
        <v>8308</v>
      </c>
      <c r="R3325" t="s">
        <v>8310</v>
      </c>
      <c r="S3325" s="15">
        <f t="shared" si="258"/>
        <v>42607.36583333333</v>
      </c>
      <c r="T3325" s="15">
        <f t="shared" si="259"/>
        <v>42637.36583333333</v>
      </c>
      <c r="U3325">
        <f t="shared" si="260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0" t="s">
        <v>8308</v>
      </c>
      <c r="R3326" t="s">
        <v>8310</v>
      </c>
      <c r="S3326" s="15">
        <f t="shared" si="258"/>
        <v>42511.58321759259</v>
      </c>
      <c r="T3326" s="15">
        <f t="shared" si="259"/>
        <v>42525.58321759259</v>
      </c>
      <c r="U3326">
        <f t="shared" si="260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0" t="s">
        <v>8308</v>
      </c>
      <c r="R3327" t="s">
        <v>8310</v>
      </c>
      <c r="S3327" s="15">
        <f t="shared" si="258"/>
        <v>42063.785613425927</v>
      </c>
      <c r="T3327" s="15">
        <f t="shared" si="259"/>
        <v>42098.743946759263</v>
      </c>
      <c r="U3327">
        <f t="shared" si="260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0" t="s">
        <v>8308</v>
      </c>
      <c r="R3328" t="s">
        <v>8310</v>
      </c>
      <c r="S3328" s="15">
        <f t="shared" si="258"/>
        <v>42040.714178240742</v>
      </c>
      <c r="T3328" s="15">
        <f t="shared" si="259"/>
        <v>42070.67251157407</v>
      </c>
      <c r="U3328">
        <f t="shared" si="260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0" t="s">
        <v>8308</v>
      </c>
      <c r="R3329" t="s">
        <v>8310</v>
      </c>
      <c r="S3329" s="15">
        <f t="shared" si="258"/>
        <v>42467.374606481477</v>
      </c>
      <c r="T3329" s="15">
        <f t="shared" si="259"/>
        <v>42497.374606481477</v>
      </c>
      <c r="U3329">
        <f t="shared" si="260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ref="P3330:P3393" si="262">IFERROR(ROUND(E3330/L3330,2),0)</f>
        <v>292.77999999999997</v>
      </c>
      <c r="Q3330" s="10" t="s">
        <v>8308</v>
      </c>
      <c r="R3330" t="s">
        <v>8310</v>
      </c>
      <c r="S3330" s="15">
        <f t="shared" si="258"/>
        <v>41821.57503472222</v>
      </c>
      <c r="T3330" s="15">
        <f t="shared" si="259"/>
        <v>41824.041666666664</v>
      </c>
      <c r="U3330">
        <f t="shared" si="260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2"/>
        <v>44.92</v>
      </c>
      <c r="Q3331" s="10" t="s">
        <v>8308</v>
      </c>
      <c r="R3331" t="s">
        <v>8310</v>
      </c>
      <c r="S3331" s="15">
        <f t="shared" ref="S3331:S3394" si="263">(((J3331/60)/60)/24)+DATE(1970,1,)</f>
        <v>41836.323009259257</v>
      </c>
      <c r="T3331" s="15">
        <f t="shared" ref="T3331:T3394" si="264">(((I3331/60)/60)/24)+DATE(1970,1,)</f>
        <v>41846.958333333336</v>
      </c>
      <c r="U3331">
        <f t="shared" si="260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0" t="s">
        <v>8308</v>
      </c>
      <c r="R3332" t="s">
        <v>8310</v>
      </c>
      <c r="S3332" s="15">
        <f t="shared" si="263"/>
        <v>42064.887361111112</v>
      </c>
      <c r="T3332" s="15">
        <f t="shared" si="264"/>
        <v>42094.845694444448</v>
      </c>
      <c r="U3332">
        <f t="shared" si="260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0" t="s">
        <v>8308</v>
      </c>
      <c r="R3333" t="s">
        <v>8310</v>
      </c>
      <c r="S3333" s="15">
        <f t="shared" si="263"/>
        <v>42247.697754629626</v>
      </c>
      <c r="T3333" s="15">
        <f t="shared" si="264"/>
        <v>42282.697754629626</v>
      </c>
      <c r="U3333">
        <f t="shared" si="260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0" t="s">
        <v>8308</v>
      </c>
      <c r="R3334" t="s">
        <v>8310</v>
      </c>
      <c r="S3334" s="15">
        <f t="shared" si="263"/>
        <v>41808.860300925924</v>
      </c>
      <c r="T3334" s="15">
        <f t="shared" si="264"/>
        <v>41838.860300925924</v>
      </c>
      <c r="U3334">
        <f t="shared" si="260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0" t="s">
        <v>8308</v>
      </c>
      <c r="R3335" t="s">
        <v>8310</v>
      </c>
      <c r="S3335" s="15">
        <f t="shared" si="263"/>
        <v>42147.676851851851</v>
      </c>
      <c r="T3335" s="15">
        <f t="shared" si="264"/>
        <v>42169.676851851851</v>
      </c>
      <c r="U3335">
        <f t="shared" si="260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0" t="s">
        <v>8308</v>
      </c>
      <c r="R3336" t="s">
        <v>8310</v>
      </c>
      <c r="S3336" s="15">
        <f t="shared" si="263"/>
        <v>42184.521087962959</v>
      </c>
      <c r="T3336" s="15">
        <f t="shared" si="264"/>
        <v>42214.521087962959</v>
      </c>
      <c r="U3336">
        <f t="shared" si="260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0" t="s">
        <v>8308</v>
      </c>
      <c r="R3337" t="s">
        <v>8310</v>
      </c>
      <c r="S3337" s="15">
        <f t="shared" si="263"/>
        <v>41826.674143518518</v>
      </c>
      <c r="T3337" s="15">
        <f t="shared" si="264"/>
        <v>41853.958333333336</v>
      </c>
      <c r="U3337">
        <f t="shared" si="260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0" t="s">
        <v>8308</v>
      </c>
      <c r="R3338" t="s">
        <v>8310</v>
      </c>
      <c r="S3338" s="15">
        <f t="shared" si="263"/>
        <v>42436.398680555561</v>
      </c>
      <c r="T3338" s="15">
        <f t="shared" si="264"/>
        <v>42464.35701388889</v>
      </c>
      <c r="U3338">
        <f t="shared" si="260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0" t="s">
        <v>8308</v>
      </c>
      <c r="R3339" t="s">
        <v>8310</v>
      </c>
      <c r="S3339" s="15">
        <f t="shared" si="263"/>
        <v>41900.282025462962</v>
      </c>
      <c r="T3339" s="15">
        <f t="shared" si="264"/>
        <v>41921.875</v>
      </c>
      <c r="U3339">
        <f t="shared" si="260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0" t="s">
        <v>8308</v>
      </c>
      <c r="R3340" t="s">
        <v>8310</v>
      </c>
      <c r="S3340" s="15">
        <f t="shared" si="263"/>
        <v>42768.574999999997</v>
      </c>
      <c r="T3340" s="15">
        <f t="shared" si="264"/>
        <v>42789.574999999997</v>
      </c>
      <c r="U3340">
        <f t="shared" si="260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0" t="s">
        <v>8308</v>
      </c>
      <c r="R3341" t="s">
        <v>8310</v>
      </c>
      <c r="S3341" s="15">
        <f t="shared" si="263"/>
        <v>42548.665717592594</v>
      </c>
      <c r="T3341" s="15">
        <f t="shared" si="264"/>
        <v>42578.665717592594</v>
      </c>
      <c r="U3341">
        <f t="shared" si="260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0" t="s">
        <v>8308</v>
      </c>
      <c r="R3342" t="s">
        <v>8310</v>
      </c>
      <c r="S3342" s="15">
        <f t="shared" si="263"/>
        <v>42684.974004629628</v>
      </c>
      <c r="T3342" s="15">
        <f t="shared" si="264"/>
        <v>42709.974004629628</v>
      </c>
      <c r="U3342">
        <f t="shared" si="260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0" t="s">
        <v>8308</v>
      </c>
      <c r="R3343" t="s">
        <v>8310</v>
      </c>
      <c r="S3343" s="15">
        <f t="shared" si="263"/>
        <v>42509.798854166671</v>
      </c>
      <c r="T3343" s="15">
        <f t="shared" si="264"/>
        <v>42532.708333333328</v>
      </c>
      <c r="U3343">
        <f t="shared" si="260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0" t="s">
        <v>8308</v>
      </c>
      <c r="R3344" t="s">
        <v>8310</v>
      </c>
      <c r="S3344" s="15">
        <f t="shared" si="263"/>
        <v>42061.296412037031</v>
      </c>
      <c r="T3344" s="15">
        <f t="shared" si="264"/>
        <v>42094.207638888889</v>
      </c>
      <c r="U3344">
        <f t="shared" si="260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0" t="s">
        <v>8308</v>
      </c>
      <c r="R3345" t="s">
        <v>8310</v>
      </c>
      <c r="S3345" s="15">
        <f t="shared" si="263"/>
        <v>42451.916481481487</v>
      </c>
      <c r="T3345" s="15">
        <f t="shared" si="264"/>
        <v>42472.554166666669</v>
      </c>
      <c r="U3345">
        <f t="shared" si="260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0" t="s">
        <v>8308</v>
      </c>
      <c r="R3346" t="s">
        <v>8310</v>
      </c>
      <c r="S3346" s="15">
        <f t="shared" si="263"/>
        <v>41850.200150462959</v>
      </c>
      <c r="T3346" s="15">
        <f t="shared" si="264"/>
        <v>41880.200150462959</v>
      </c>
      <c r="U3346">
        <f t="shared" si="260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0" t="s">
        <v>8308</v>
      </c>
      <c r="R3347" t="s">
        <v>8310</v>
      </c>
      <c r="S3347" s="15">
        <f t="shared" si="263"/>
        <v>42052.106111111112</v>
      </c>
      <c r="T3347" s="15">
        <f t="shared" si="264"/>
        <v>42111.025694444441</v>
      </c>
      <c r="U3347">
        <f t="shared" si="260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0" t="s">
        <v>8308</v>
      </c>
      <c r="R3348" t="s">
        <v>8310</v>
      </c>
      <c r="S3348" s="15">
        <f t="shared" si="263"/>
        <v>42053.024421296301</v>
      </c>
      <c r="T3348" s="15">
        <f t="shared" si="264"/>
        <v>42060.024421296301</v>
      </c>
      <c r="U3348">
        <f t="shared" si="260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0" t="s">
        <v>8308</v>
      </c>
      <c r="R3349" t="s">
        <v>8310</v>
      </c>
      <c r="S3349" s="15">
        <f t="shared" si="263"/>
        <v>42483.551550925928</v>
      </c>
      <c r="T3349" s="15">
        <f t="shared" si="264"/>
        <v>42497.875</v>
      </c>
      <c r="U3349">
        <f t="shared" si="260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0" t="s">
        <v>8308</v>
      </c>
      <c r="R3350" t="s">
        <v>8310</v>
      </c>
      <c r="S3350" s="15">
        <f t="shared" si="263"/>
        <v>42465.558796296296</v>
      </c>
      <c r="T3350" s="15">
        <f t="shared" si="264"/>
        <v>42489.165972222225</v>
      </c>
      <c r="U3350">
        <f t="shared" si="260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0" t="s">
        <v>8308</v>
      </c>
      <c r="R3351" t="s">
        <v>8310</v>
      </c>
      <c r="S3351" s="15">
        <f t="shared" si="263"/>
        <v>42512.110787037032</v>
      </c>
      <c r="T3351" s="15">
        <f t="shared" si="264"/>
        <v>42533.708333333328</v>
      </c>
      <c r="U3351">
        <f t="shared" si="260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0" t="s">
        <v>8308</v>
      </c>
      <c r="R3352" t="s">
        <v>8310</v>
      </c>
      <c r="S3352" s="15">
        <f t="shared" si="263"/>
        <v>42301.701516203699</v>
      </c>
      <c r="T3352" s="15">
        <f t="shared" si="264"/>
        <v>42336.958333333328</v>
      </c>
      <c r="U3352">
        <f t="shared" si="260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0" t="s">
        <v>8308</v>
      </c>
      <c r="R3353" t="s">
        <v>8310</v>
      </c>
      <c r="S3353" s="15">
        <f t="shared" si="263"/>
        <v>41805.395428240743</v>
      </c>
      <c r="T3353" s="15">
        <f t="shared" si="264"/>
        <v>41842.458333333336</v>
      </c>
      <c r="U3353">
        <f t="shared" si="260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0" t="s">
        <v>8308</v>
      </c>
      <c r="R3354" t="s">
        <v>8310</v>
      </c>
      <c r="S3354" s="15">
        <f t="shared" si="263"/>
        <v>42494.992800925931</v>
      </c>
      <c r="T3354" s="15">
        <f t="shared" si="264"/>
        <v>42551.958333333328</v>
      </c>
      <c r="U3354">
        <f t="shared" si="260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0" t="s">
        <v>8308</v>
      </c>
      <c r="R3355" t="s">
        <v>8310</v>
      </c>
      <c r="S3355" s="15">
        <f t="shared" si="263"/>
        <v>42478.432291666672</v>
      </c>
      <c r="T3355" s="15">
        <f t="shared" si="264"/>
        <v>42491.958333333328</v>
      </c>
      <c r="U3355">
        <f t="shared" si="260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0" t="s">
        <v>8308</v>
      </c>
      <c r="R3356" t="s">
        <v>8310</v>
      </c>
      <c r="S3356" s="15">
        <f t="shared" si="263"/>
        <v>42269.7269212963</v>
      </c>
      <c r="T3356" s="15">
        <f t="shared" si="264"/>
        <v>42305.167361111111</v>
      </c>
      <c r="U3356">
        <f t="shared" si="260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0" t="s">
        <v>8308</v>
      </c>
      <c r="R3357" t="s">
        <v>8310</v>
      </c>
      <c r="S3357" s="15">
        <f t="shared" si="263"/>
        <v>42488.619525462964</v>
      </c>
      <c r="T3357" s="15">
        <f t="shared" si="264"/>
        <v>42499.470138888893</v>
      </c>
      <c r="U3357">
        <f t="shared" si="260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0" t="s">
        <v>8308</v>
      </c>
      <c r="R3358" t="s">
        <v>8310</v>
      </c>
      <c r="S3358" s="15">
        <f t="shared" si="263"/>
        <v>42535.815648148149</v>
      </c>
      <c r="T3358" s="15">
        <f t="shared" si="264"/>
        <v>42565.815648148149</v>
      </c>
      <c r="U3358">
        <f t="shared" si="260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0" t="s">
        <v>8308</v>
      </c>
      <c r="R3359" t="s">
        <v>8310</v>
      </c>
      <c r="S3359" s="15">
        <f t="shared" si="263"/>
        <v>41821.417939814812</v>
      </c>
      <c r="T3359" s="15">
        <f t="shared" si="264"/>
        <v>41851.417939814812</v>
      </c>
      <c r="U3359">
        <f t="shared" si="260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0" t="s">
        <v>8308</v>
      </c>
      <c r="R3360" t="s">
        <v>8310</v>
      </c>
      <c r="S3360" s="15">
        <f t="shared" si="263"/>
        <v>41931.311099537037</v>
      </c>
      <c r="T3360" s="15">
        <f t="shared" si="264"/>
        <v>41961.352766203709</v>
      </c>
      <c r="U3360">
        <f t="shared" si="260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0" t="s">
        <v>8308</v>
      </c>
      <c r="R3361" t="s">
        <v>8310</v>
      </c>
      <c r="S3361" s="15">
        <f t="shared" si="263"/>
        <v>42745.057106481487</v>
      </c>
      <c r="T3361" s="15">
        <f t="shared" si="264"/>
        <v>42790.057106481487</v>
      </c>
      <c r="U3361">
        <f t="shared" si="260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0" t="s">
        <v>8308</v>
      </c>
      <c r="R3362" t="s">
        <v>8310</v>
      </c>
      <c r="S3362" s="15">
        <f t="shared" si="263"/>
        <v>42696.082673611112</v>
      </c>
      <c r="T3362" s="15">
        <f t="shared" si="264"/>
        <v>42717.665972222225</v>
      </c>
      <c r="U3362">
        <f t="shared" si="260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0" t="s">
        <v>8308</v>
      </c>
      <c r="R3363" t="s">
        <v>8310</v>
      </c>
      <c r="S3363" s="15">
        <f t="shared" si="263"/>
        <v>41865.025347222225</v>
      </c>
      <c r="T3363" s="15">
        <f t="shared" si="264"/>
        <v>41882.665972222225</v>
      </c>
      <c r="U3363">
        <f t="shared" si="260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0" t="s">
        <v>8308</v>
      </c>
      <c r="R3364" t="s">
        <v>8310</v>
      </c>
      <c r="S3364" s="15">
        <f t="shared" si="263"/>
        <v>42055.091631944444</v>
      </c>
      <c r="T3364" s="15">
        <f t="shared" si="264"/>
        <v>42069.204861111109</v>
      </c>
      <c r="U3364">
        <f t="shared" si="260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0" t="s">
        <v>8308</v>
      </c>
      <c r="R3365" t="s">
        <v>8310</v>
      </c>
      <c r="S3365" s="15">
        <f t="shared" si="263"/>
        <v>41850.771354166667</v>
      </c>
      <c r="T3365" s="15">
        <f t="shared" si="264"/>
        <v>41869.666666666664</v>
      </c>
      <c r="U3365">
        <f t="shared" si="260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0" t="s">
        <v>8308</v>
      </c>
      <c r="R3366" t="s">
        <v>8310</v>
      </c>
      <c r="S3366" s="15">
        <f t="shared" si="263"/>
        <v>42421.977418981478</v>
      </c>
      <c r="T3366" s="15">
        <f t="shared" si="264"/>
        <v>42443.875</v>
      </c>
      <c r="U3366">
        <f t="shared" si="260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0" t="s">
        <v>8308</v>
      </c>
      <c r="R3367" t="s">
        <v>8310</v>
      </c>
      <c r="S3367" s="15">
        <f t="shared" si="263"/>
        <v>42320.101759259262</v>
      </c>
      <c r="T3367" s="15">
        <f t="shared" si="264"/>
        <v>42350.101759259262</v>
      </c>
      <c r="U3367">
        <f t="shared" si="260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0" t="s">
        <v>8308</v>
      </c>
      <c r="R3368" t="s">
        <v>8310</v>
      </c>
      <c r="S3368" s="15">
        <f t="shared" si="263"/>
        <v>42106.067557870367</v>
      </c>
      <c r="T3368" s="15">
        <f t="shared" si="264"/>
        <v>42136.067557870367</v>
      </c>
      <c r="U3368">
        <f t="shared" si="260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0" t="s">
        <v>8308</v>
      </c>
      <c r="R3369" t="s">
        <v>8310</v>
      </c>
      <c r="S3369" s="15">
        <f t="shared" si="263"/>
        <v>42191.933958333335</v>
      </c>
      <c r="T3369" s="15">
        <f t="shared" si="264"/>
        <v>42216.933958333335</v>
      </c>
      <c r="U3369">
        <f t="shared" si="260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0" t="s">
        <v>8308</v>
      </c>
      <c r="R3370" t="s">
        <v>8310</v>
      </c>
      <c r="S3370" s="15">
        <f t="shared" si="263"/>
        <v>41968.199756944443</v>
      </c>
      <c r="T3370" s="15">
        <f t="shared" si="264"/>
        <v>42004.208333333328</v>
      </c>
      <c r="U3370">
        <f t="shared" si="260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0" t="s">
        <v>8308</v>
      </c>
      <c r="R3371" t="s">
        <v>8310</v>
      </c>
      <c r="S3371" s="15">
        <f t="shared" si="263"/>
        <v>42689.041435185187</v>
      </c>
      <c r="T3371" s="15">
        <f t="shared" si="264"/>
        <v>42749.041435185187</v>
      </c>
      <c r="U3371">
        <f t="shared" si="260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0" t="s">
        <v>8308</v>
      </c>
      <c r="R3372" t="s">
        <v>8310</v>
      </c>
      <c r="S3372" s="15">
        <f t="shared" si="263"/>
        <v>42689.334317129629</v>
      </c>
      <c r="T3372" s="15">
        <f t="shared" si="264"/>
        <v>42720.333333333328</v>
      </c>
      <c r="U3372">
        <f t="shared" si="260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0" t="s">
        <v>8308</v>
      </c>
      <c r="R3373" t="s">
        <v>8310</v>
      </c>
      <c r="S3373" s="15">
        <f t="shared" si="263"/>
        <v>42311.874594907407</v>
      </c>
      <c r="T3373" s="15">
        <f t="shared" si="264"/>
        <v>42339.874594907407</v>
      </c>
      <c r="U3373">
        <f t="shared" ref="U3373:U3436" si="265">YEAR(S3373)</f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0" t="s">
        <v>8308</v>
      </c>
      <c r="R3374" t="s">
        <v>8310</v>
      </c>
      <c r="S3374" s="15">
        <f t="shared" si="263"/>
        <v>41854.548101851848</v>
      </c>
      <c r="T3374" s="15">
        <f t="shared" si="264"/>
        <v>41875.207638888889</v>
      </c>
      <c r="U3374">
        <f t="shared" si="265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0" t="s">
        <v>8308</v>
      </c>
      <c r="R3375" t="s">
        <v>8310</v>
      </c>
      <c r="S3375" s="15">
        <f t="shared" si="263"/>
        <v>42178.854629629626</v>
      </c>
      <c r="T3375" s="15">
        <f t="shared" si="264"/>
        <v>42202.666666666672</v>
      </c>
      <c r="U3375">
        <f t="shared" si="265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0" t="s">
        <v>8308</v>
      </c>
      <c r="R3376" t="s">
        <v>8310</v>
      </c>
      <c r="S3376" s="15">
        <f t="shared" si="263"/>
        <v>42274.731666666667</v>
      </c>
      <c r="T3376" s="15">
        <f t="shared" si="264"/>
        <v>42304.731666666667</v>
      </c>
      <c r="U3376">
        <f t="shared" si="265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0" t="s">
        <v>8308</v>
      </c>
      <c r="R3377" t="s">
        <v>8310</v>
      </c>
      <c r="S3377" s="15">
        <f t="shared" si="263"/>
        <v>41764.610798611109</v>
      </c>
      <c r="T3377" s="15">
        <f t="shared" si="264"/>
        <v>41776.610798611109</v>
      </c>
      <c r="U3377">
        <f t="shared" si="265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0" t="s">
        <v>8308</v>
      </c>
      <c r="R3378" t="s">
        <v>8310</v>
      </c>
      <c r="S3378" s="15">
        <f t="shared" si="263"/>
        <v>42058.701319444444</v>
      </c>
      <c r="T3378" s="15">
        <f t="shared" si="264"/>
        <v>42118.659652777773</v>
      </c>
      <c r="U3378">
        <f t="shared" si="265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0" t="s">
        <v>8308</v>
      </c>
      <c r="R3379" t="s">
        <v>8310</v>
      </c>
      <c r="S3379" s="15">
        <f t="shared" si="263"/>
        <v>42052.732627314821</v>
      </c>
      <c r="T3379" s="15">
        <f t="shared" si="264"/>
        <v>42082.705555555556</v>
      </c>
      <c r="U3379">
        <f t="shared" si="265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0" t="s">
        <v>8308</v>
      </c>
      <c r="R3380" t="s">
        <v>8310</v>
      </c>
      <c r="S3380" s="15">
        <f t="shared" si="263"/>
        <v>41857.355393518519</v>
      </c>
      <c r="T3380" s="15">
        <f t="shared" si="264"/>
        <v>41881.547222222223</v>
      </c>
      <c r="U3380">
        <f t="shared" si="265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0" t="s">
        <v>8308</v>
      </c>
      <c r="R3381" t="s">
        <v>8310</v>
      </c>
      <c r="S3381" s="15">
        <f t="shared" si="263"/>
        <v>42224.513888888891</v>
      </c>
      <c r="T3381" s="15">
        <f t="shared" si="264"/>
        <v>42241.958333333328</v>
      </c>
      <c r="U3381">
        <f t="shared" si="265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0" t="s">
        <v>8308</v>
      </c>
      <c r="R3382" t="s">
        <v>8310</v>
      </c>
      <c r="S3382" s="15">
        <f t="shared" si="263"/>
        <v>41936.95344907407</v>
      </c>
      <c r="T3382" s="15">
        <f t="shared" si="264"/>
        <v>41971.995115740734</v>
      </c>
      <c r="U3382">
        <f t="shared" si="265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0" t="s">
        <v>8308</v>
      </c>
      <c r="R3383" t="s">
        <v>8310</v>
      </c>
      <c r="S3383" s="15">
        <f t="shared" si="263"/>
        <v>42043.184988425928</v>
      </c>
      <c r="T3383" s="15">
        <f t="shared" si="264"/>
        <v>42073.143321759257</v>
      </c>
      <c r="U3383">
        <f t="shared" si="265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0" t="s">
        <v>8308</v>
      </c>
      <c r="R3384" t="s">
        <v>8310</v>
      </c>
      <c r="S3384" s="15">
        <f t="shared" si="263"/>
        <v>42558.431203703702</v>
      </c>
      <c r="T3384" s="15">
        <f t="shared" si="264"/>
        <v>42582.957638888889</v>
      </c>
      <c r="U3384">
        <f t="shared" si="265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0" t="s">
        <v>8308</v>
      </c>
      <c r="R3385" t="s">
        <v>8310</v>
      </c>
      <c r="S3385" s="15">
        <f t="shared" si="263"/>
        <v>42523.782638888893</v>
      </c>
      <c r="T3385" s="15">
        <f t="shared" si="264"/>
        <v>42543.782638888893</v>
      </c>
      <c r="U3385">
        <f t="shared" si="265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0" t="s">
        <v>8308</v>
      </c>
      <c r="R3386" t="s">
        <v>8310</v>
      </c>
      <c r="S3386" s="15">
        <f t="shared" si="263"/>
        <v>42291.087592592594</v>
      </c>
      <c r="T3386" s="15">
        <f t="shared" si="264"/>
        <v>42328.125</v>
      </c>
      <c r="U3386">
        <f t="shared" si="265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0" t="s">
        <v>8308</v>
      </c>
      <c r="R3387" t="s">
        <v>8310</v>
      </c>
      <c r="S3387" s="15">
        <f t="shared" si="263"/>
        <v>41952.8675</v>
      </c>
      <c r="T3387" s="15">
        <f t="shared" si="264"/>
        <v>41982.8675</v>
      </c>
      <c r="U3387">
        <f t="shared" si="265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0" t="s">
        <v>8308</v>
      </c>
      <c r="R3388" t="s">
        <v>8310</v>
      </c>
      <c r="S3388" s="15">
        <f t="shared" si="263"/>
        <v>41945.644745370373</v>
      </c>
      <c r="T3388" s="15">
        <f t="shared" si="264"/>
        <v>41975.644745370373</v>
      </c>
      <c r="U3388">
        <f t="shared" si="265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0" t="s">
        <v>8308</v>
      </c>
      <c r="R3389" t="s">
        <v>8310</v>
      </c>
      <c r="S3389" s="15">
        <f t="shared" si="263"/>
        <v>41946.762592592589</v>
      </c>
      <c r="T3389" s="15">
        <f t="shared" si="264"/>
        <v>41986.762592592597</v>
      </c>
      <c r="U3389">
        <f t="shared" si="265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0" t="s">
        <v>8308</v>
      </c>
      <c r="R3390" t="s">
        <v>8310</v>
      </c>
      <c r="S3390" s="15">
        <f t="shared" si="263"/>
        <v>42142.461122685185</v>
      </c>
      <c r="T3390" s="15">
        <f t="shared" si="264"/>
        <v>42172.461122685185</v>
      </c>
      <c r="U3390">
        <f t="shared" si="265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0" t="s">
        <v>8308</v>
      </c>
      <c r="R3391" t="s">
        <v>8310</v>
      </c>
      <c r="S3391" s="15">
        <f t="shared" si="263"/>
        <v>42493.563449074078</v>
      </c>
      <c r="T3391" s="15">
        <f t="shared" si="264"/>
        <v>42523.563449074078</v>
      </c>
      <c r="U3391">
        <f t="shared" si="265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0" t="s">
        <v>8308</v>
      </c>
      <c r="R3392" t="s">
        <v>8310</v>
      </c>
      <c r="S3392" s="15">
        <f t="shared" si="263"/>
        <v>41814.774826388886</v>
      </c>
      <c r="T3392" s="15">
        <f t="shared" si="264"/>
        <v>41829.774826388886</v>
      </c>
      <c r="U3392">
        <f t="shared" si="265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0" t="s">
        <v>8308</v>
      </c>
      <c r="R3393" t="s">
        <v>8310</v>
      </c>
      <c r="S3393" s="15">
        <f t="shared" si="263"/>
        <v>41829.545694444445</v>
      </c>
      <c r="T3393" s="15">
        <f t="shared" si="264"/>
        <v>41858.936111111114</v>
      </c>
      <c r="U3393">
        <f t="shared" si="265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ref="P3394:P3457" si="267">IFERROR(ROUND(E3394/L3394,2),0)</f>
        <v>41.67</v>
      </c>
      <c r="Q3394" s="10" t="s">
        <v>8308</v>
      </c>
      <c r="R3394" t="s">
        <v>8310</v>
      </c>
      <c r="S3394" s="15">
        <f t="shared" si="263"/>
        <v>42445.845543981486</v>
      </c>
      <c r="T3394" s="15">
        <f t="shared" si="264"/>
        <v>42495.845543981486</v>
      </c>
      <c r="U3394">
        <f t="shared" si="265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7"/>
        <v>36.07</v>
      </c>
      <c r="Q3395" s="10" t="s">
        <v>8308</v>
      </c>
      <c r="R3395" t="s">
        <v>8310</v>
      </c>
      <c r="S3395" s="15">
        <f t="shared" ref="S3395:S3458" si="268">(((J3395/60)/60)/24)+DATE(1970,1,)</f>
        <v>41922.921643518523</v>
      </c>
      <c r="T3395" s="15">
        <f t="shared" ref="T3395:T3458" si="269">(((I3395/60)/60)/24)+DATE(1970,1,)</f>
        <v>41948.031944444447</v>
      </c>
      <c r="U3395">
        <f t="shared" si="265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0" t="s">
        <v>8308</v>
      </c>
      <c r="R3396" t="s">
        <v>8310</v>
      </c>
      <c r="S3396" s="15">
        <f t="shared" si="268"/>
        <v>41816.59542824074</v>
      </c>
      <c r="T3396" s="15">
        <f t="shared" si="269"/>
        <v>41846.59542824074</v>
      </c>
      <c r="U3396">
        <f t="shared" si="265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0" t="s">
        <v>8308</v>
      </c>
      <c r="R3397" t="s">
        <v>8310</v>
      </c>
      <c r="S3397" s="15">
        <f t="shared" si="268"/>
        <v>42139.712314814817</v>
      </c>
      <c r="T3397" s="15">
        <f t="shared" si="269"/>
        <v>42153.756944444445</v>
      </c>
      <c r="U3397">
        <f t="shared" si="265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0" t="s">
        <v>8308</v>
      </c>
      <c r="R3398" t="s">
        <v>8310</v>
      </c>
      <c r="S3398" s="15">
        <f t="shared" si="268"/>
        <v>41763.44663194444</v>
      </c>
      <c r="T3398" s="15">
        <f t="shared" si="269"/>
        <v>41790.165972222225</v>
      </c>
      <c r="U3398">
        <f t="shared" si="265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0" t="s">
        <v>8308</v>
      </c>
      <c r="R3399" t="s">
        <v>8310</v>
      </c>
      <c r="S3399" s="15">
        <f t="shared" si="268"/>
        <v>42377.478344907402</v>
      </c>
      <c r="T3399" s="15">
        <f t="shared" si="269"/>
        <v>42417.916666666672</v>
      </c>
      <c r="U3399">
        <f t="shared" si="265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0" t="s">
        <v>8308</v>
      </c>
      <c r="R3400" t="s">
        <v>8310</v>
      </c>
      <c r="S3400" s="15">
        <f t="shared" si="268"/>
        <v>41940.75203703704</v>
      </c>
      <c r="T3400" s="15">
        <f t="shared" si="269"/>
        <v>41963.708333333328</v>
      </c>
      <c r="U3400">
        <f t="shared" si="265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0" t="s">
        <v>8308</v>
      </c>
      <c r="R3401" t="s">
        <v>8310</v>
      </c>
      <c r="S3401" s="15">
        <f t="shared" si="268"/>
        <v>42025.920428240745</v>
      </c>
      <c r="T3401" s="15">
        <f t="shared" si="269"/>
        <v>42055.920428240745</v>
      </c>
      <c r="U3401">
        <f t="shared" si="265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0" t="s">
        <v>8308</v>
      </c>
      <c r="R3402" t="s">
        <v>8310</v>
      </c>
      <c r="S3402" s="15">
        <f t="shared" si="268"/>
        <v>41833.953865740739</v>
      </c>
      <c r="T3402" s="15">
        <f t="shared" si="269"/>
        <v>41878.953865740739</v>
      </c>
      <c r="U3402">
        <f t="shared" si="265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0" t="s">
        <v>8308</v>
      </c>
      <c r="R3403" t="s">
        <v>8310</v>
      </c>
      <c r="S3403" s="15">
        <f t="shared" si="268"/>
        <v>42192.723912037036</v>
      </c>
      <c r="T3403" s="15">
        <f t="shared" si="269"/>
        <v>42222.723912037036</v>
      </c>
      <c r="U3403">
        <f t="shared" si="265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0" t="s">
        <v>8308</v>
      </c>
      <c r="R3404" t="s">
        <v>8310</v>
      </c>
      <c r="S3404" s="15">
        <f t="shared" si="268"/>
        <v>42289.61855324074</v>
      </c>
      <c r="T3404" s="15">
        <f t="shared" si="269"/>
        <v>42319.104861111111</v>
      </c>
      <c r="U3404">
        <f t="shared" si="265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0" t="s">
        <v>8308</v>
      </c>
      <c r="R3405" t="s">
        <v>8310</v>
      </c>
      <c r="S3405" s="15">
        <f t="shared" si="268"/>
        <v>42149.462083333332</v>
      </c>
      <c r="T3405" s="15">
        <f t="shared" si="269"/>
        <v>42179.462083333332</v>
      </c>
      <c r="U3405">
        <f t="shared" si="265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0" t="s">
        <v>8308</v>
      </c>
      <c r="R3406" t="s">
        <v>8310</v>
      </c>
      <c r="S3406" s="15">
        <f t="shared" si="268"/>
        <v>42151.503495370373</v>
      </c>
      <c r="T3406" s="15">
        <f t="shared" si="269"/>
        <v>42171.503495370373</v>
      </c>
      <c r="U3406">
        <f t="shared" si="265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0" t="s">
        <v>8308</v>
      </c>
      <c r="R3407" t="s">
        <v>8310</v>
      </c>
      <c r="S3407" s="15">
        <f t="shared" si="268"/>
        <v>42409.017199074078</v>
      </c>
      <c r="T3407" s="15">
        <f t="shared" si="269"/>
        <v>42429.999305555553</v>
      </c>
      <c r="U3407">
        <f t="shared" si="265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0" t="s">
        <v>8308</v>
      </c>
      <c r="R3408" t="s">
        <v>8310</v>
      </c>
      <c r="S3408" s="15">
        <f t="shared" si="268"/>
        <v>41790.492777777778</v>
      </c>
      <c r="T3408" s="15">
        <f t="shared" si="269"/>
        <v>41835.492777777778</v>
      </c>
      <c r="U3408">
        <f t="shared" si="265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0" t="s">
        <v>8308</v>
      </c>
      <c r="R3409" t="s">
        <v>8310</v>
      </c>
      <c r="S3409" s="15">
        <f t="shared" si="268"/>
        <v>41795.422326388885</v>
      </c>
      <c r="T3409" s="15">
        <f t="shared" si="269"/>
        <v>41825.422326388885</v>
      </c>
      <c r="U3409">
        <f t="shared" si="265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0" t="s">
        <v>8308</v>
      </c>
      <c r="R3410" t="s">
        <v>8310</v>
      </c>
      <c r="S3410" s="15">
        <f t="shared" si="268"/>
        <v>41807.991944444446</v>
      </c>
      <c r="T3410" s="15">
        <f t="shared" si="269"/>
        <v>41837.991944444446</v>
      </c>
      <c r="U3410">
        <f t="shared" si="265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0" t="s">
        <v>8308</v>
      </c>
      <c r="R3411" t="s">
        <v>8310</v>
      </c>
      <c r="S3411" s="15">
        <f t="shared" si="268"/>
        <v>42543.814328703709</v>
      </c>
      <c r="T3411" s="15">
        <f t="shared" si="269"/>
        <v>42581.873611111107</v>
      </c>
      <c r="U3411">
        <f t="shared" si="265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0" t="s">
        <v>8308</v>
      </c>
      <c r="R3412" t="s">
        <v>8310</v>
      </c>
      <c r="S3412" s="15">
        <f t="shared" si="268"/>
        <v>42499.041550925926</v>
      </c>
      <c r="T3412" s="15">
        <f t="shared" si="269"/>
        <v>42526.291666666672</v>
      </c>
      <c r="U3412">
        <f t="shared" si="265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0" t="s">
        <v>8308</v>
      </c>
      <c r="R3413" t="s">
        <v>8310</v>
      </c>
      <c r="S3413" s="15">
        <f t="shared" si="268"/>
        <v>42264.022824074069</v>
      </c>
      <c r="T3413" s="15">
        <f t="shared" si="269"/>
        <v>42284.022824074069</v>
      </c>
      <c r="U3413">
        <f t="shared" si="265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0" t="s">
        <v>8308</v>
      </c>
      <c r="R3414" t="s">
        <v>8310</v>
      </c>
      <c r="S3414" s="15">
        <f t="shared" si="268"/>
        <v>41878.959050925929</v>
      </c>
      <c r="T3414" s="15">
        <f t="shared" si="269"/>
        <v>41908.959050925929</v>
      </c>
      <c r="U3414">
        <f t="shared" si="265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0" t="s">
        <v>8308</v>
      </c>
      <c r="R3415" t="s">
        <v>8310</v>
      </c>
      <c r="S3415" s="15">
        <f t="shared" si="268"/>
        <v>42052.733078703706</v>
      </c>
      <c r="T3415" s="15">
        <f t="shared" si="269"/>
        <v>42062.207638888889</v>
      </c>
      <c r="U3415">
        <f t="shared" si="265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0" t="s">
        <v>8308</v>
      </c>
      <c r="R3416" t="s">
        <v>8310</v>
      </c>
      <c r="S3416" s="15">
        <f t="shared" si="268"/>
        <v>42674.832465277781</v>
      </c>
      <c r="T3416" s="15">
        <f t="shared" si="269"/>
        <v>42704.332638888889</v>
      </c>
      <c r="U3416">
        <f t="shared" si="265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0" t="s">
        <v>8308</v>
      </c>
      <c r="R3417" t="s">
        <v>8310</v>
      </c>
      <c r="S3417" s="15">
        <f t="shared" si="268"/>
        <v>42466.144166666665</v>
      </c>
      <c r="T3417" s="15">
        <f t="shared" si="269"/>
        <v>42476.979166666672</v>
      </c>
      <c r="U3417">
        <f t="shared" si="265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0" t="s">
        <v>8308</v>
      </c>
      <c r="R3418" t="s">
        <v>8310</v>
      </c>
      <c r="S3418" s="15">
        <f t="shared" si="268"/>
        <v>42088.412557870368</v>
      </c>
      <c r="T3418" s="15">
        <f t="shared" si="269"/>
        <v>42116.770833333328</v>
      </c>
      <c r="U3418">
        <f t="shared" si="265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0" t="s">
        <v>8308</v>
      </c>
      <c r="R3419" t="s">
        <v>8310</v>
      </c>
      <c r="S3419" s="15">
        <f t="shared" si="268"/>
        <v>41893.91375</v>
      </c>
      <c r="T3419" s="15">
        <f t="shared" si="269"/>
        <v>41937.029861111114</v>
      </c>
      <c r="U3419">
        <f t="shared" si="265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0" t="s">
        <v>8308</v>
      </c>
      <c r="R3420" t="s">
        <v>8310</v>
      </c>
      <c r="S3420" s="15">
        <f t="shared" si="268"/>
        <v>41751.83457175926</v>
      </c>
      <c r="T3420" s="15">
        <f t="shared" si="269"/>
        <v>41781.83457175926</v>
      </c>
      <c r="U3420">
        <f t="shared" si="265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0" t="s">
        <v>8308</v>
      </c>
      <c r="R3421" t="s">
        <v>8310</v>
      </c>
      <c r="S3421" s="15">
        <f t="shared" si="268"/>
        <v>42447.821585648147</v>
      </c>
      <c r="T3421" s="15">
        <f t="shared" si="269"/>
        <v>42465.895833333328</v>
      </c>
      <c r="U3421">
        <f t="shared" si="265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0" t="s">
        <v>8308</v>
      </c>
      <c r="R3422" t="s">
        <v>8310</v>
      </c>
      <c r="S3422" s="15">
        <f t="shared" si="268"/>
        <v>42404.090300925927</v>
      </c>
      <c r="T3422" s="15">
        <f t="shared" si="269"/>
        <v>42413</v>
      </c>
      <c r="U3422">
        <f t="shared" si="265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0" t="s">
        <v>8308</v>
      </c>
      <c r="R3423" t="s">
        <v>8310</v>
      </c>
      <c r="S3423" s="15">
        <f t="shared" si="268"/>
        <v>42036.791238425925</v>
      </c>
      <c r="T3423" s="15">
        <f t="shared" si="269"/>
        <v>42066.791238425925</v>
      </c>
      <c r="U3423">
        <f t="shared" si="265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0" t="s">
        <v>8308</v>
      </c>
      <c r="R3424" t="s">
        <v>8310</v>
      </c>
      <c r="S3424" s="15">
        <f t="shared" si="268"/>
        <v>42322.562222222223</v>
      </c>
      <c r="T3424" s="15">
        <f t="shared" si="269"/>
        <v>42351</v>
      </c>
      <c r="U3424">
        <f t="shared" si="265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0" t="s">
        <v>8308</v>
      </c>
      <c r="R3425" t="s">
        <v>8310</v>
      </c>
      <c r="S3425" s="15">
        <f t="shared" si="268"/>
        <v>42087.911354166667</v>
      </c>
      <c r="T3425" s="15">
        <f t="shared" si="269"/>
        <v>42117.911354166667</v>
      </c>
      <c r="U3425">
        <f t="shared" si="265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0" t="s">
        <v>8308</v>
      </c>
      <c r="R3426" t="s">
        <v>8310</v>
      </c>
      <c r="S3426" s="15">
        <f t="shared" si="268"/>
        <v>42017.676898148144</v>
      </c>
      <c r="T3426" s="15">
        <f t="shared" si="269"/>
        <v>42039.290972222225</v>
      </c>
      <c r="U3426">
        <f t="shared" si="265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0" t="s">
        <v>8308</v>
      </c>
      <c r="R3427" t="s">
        <v>8310</v>
      </c>
      <c r="S3427" s="15">
        <f t="shared" si="268"/>
        <v>41883.617314814815</v>
      </c>
      <c r="T3427" s="15">
        <f t="shared" si="269"/>
        <v>41915.617314814815</v>
      </c>
      <c r="U3427">
        <f t="shared" si="265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0" t="s">
        <v>8308</v>
      </c>
      <c r="R3428" t="s">
        <v>8310</v>
      </c>
      <c r="S3428" s="15">
        <f t="shared" si="268"/>
        <v>41883.056747685187</v>
      </c>
      <c r="T3428" s="15">
        <f t="shared" si="269"/>
        <v>41902.083333333336</v>
      </c>
      <c r="U3428">
        <f t="shared" si="265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0" t="s">
        <v>8308</v>
      </c>
      <c r="R3429" t="s">
        <v>8310</v>
      </c>
      <c r="S3429" s="15">
        <f t="shared" si="268"/>
        <v>41791.645277777774</v>
      </c>
      <c r="T3429" s="15">
        <f t="shared" si="269"/>
        <v>41821.645277777774</v>
      </c>
      <c r="U3429">
        <f t="shared" si="265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0" t="s">
        <v>8308</v>
      </c>
      <c r="R3430" t="s">
        <v>8310</v>
      </c>
      <c r="S3430" s="15">
        <f t="shared" si="268"/>
        <v>42037.720451388886</v>
      </c>
      <c r="T3430" s="15">
        <f t="shared" si="269"/>
        <v>42062.708333333328</v>
      </c>
      <c r="U3430">
        <f t="shared" si="265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0" t="s">
        <v>8308</v>
      </c>
      <c r="R3431" t="s">
        <v>8310</v>
      </c>
      <c r="S3431" s="15">
        <f t="shared" si="268"/>
        <v>42661.021539351852</v>
      </c>
      <c r="T3431" s="15">
        <f t="shared" si="269"/>
        <v>42675.021539351852</v>
      </c>
      <c r="U3431">
        <f t="shared" si="265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0" t="s">
        <v>8308</v>
      </c>
      <c r="R3432" t="s">
        <v>8310</v>
      </c>
      <c r="S3432" s="15">
        <f t="shared" si="268"/>
        <v>41819.945613425924</v>
      </c>
      <c r="T3432" s="15">
        <f t="shared" si="269"/>
        <v>41849.945613425924</v>
      </c>
      <c r="U3432">
        <f t="shared" si="265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0" t="s">
        <v>8308</v>
      </c>
      <c r="R3433" t="s">
        <v>8310</v>
      </c>
      <c r="S3433" s="15">
        <f t="shared" si="268"/>
        <v>41838.730937500004</v>
      </c>
      <c r="T3433" s="15">
        <f t="shared" si="269"/>
        <v>41868.730937500004</v>
      </c>
      <c r="U3433">
        <f t="shared" si="265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0" t="s">
        <v>8308</v>
      </c>
      <c r="R3434" t="s">
        <v>8310</v>
      </c>
      <c r="S3434" s="15">
        <f t="shared" si="268"/>
        <v>42379.581180555557</v>
      </c>
      <c r="T3434" s="15">
        <f t="shared" si="269"/>
        <v>42404.916666666672</v>
      </c>
      <c r="U3434">
        <f t="shared" si="265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0" t="s">
        <v>8308</v>
      </c>
      <c r="R3435" t="s">
        <v>8310</v>
      </c>
      <c r="S3435" s="15">
        <f t="shared" si="268"/>
        <v>41775.063136574077</v>
      </c>
      <c r="T3435" s="15">
        <f t="shared" si="269"/>
        <v>41806.125</v>
      </c>
      <c r="U3435">
        <f t="shared" si="265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0" t="s">
        <v>8308</v>
      </c>
      <c r="R3436" t="s">
        <v>8310</v>
      </c>
      <c r="S3436" s="15">
        <f t="shared" si="268"/>
        <v>41799.380428240744</v>
      </c>
      <c r="T3436" s="15">
        <f t="shared" si="269"/>
        <v>41829.380428240744</v>
      </c>
      <c r="U3436">
        <f t="shared" si="265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0" t="s">
        <v>8308</v>
      </c>
      <c r="R3437" t="s">
        <v>8310</v>
      </c>
      <c r="S3437" s="15">
        <f t="shared" si="268"/>
        <v>42571.61681712963</v>
      </c>
      <c r="T3437" s="15">
        <f t="shared" si="269"/>
        <v>42588.125</v>
      </c>
      <c r="U3437">
        <f t="shared" ref="U3437:U3500" si="270">YEAR(S3437)</f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0" t="s">
        <v>8308</v>
      </c>
      <c r="R3438" t="s">
        <v>8310</v>
      </c>
      <c r="S3438" s="15">
        <f t="shared" si="268"/>
        <v>41850.541585648149</v>
      </c>
      <c r="T3438" s="15">
        <f t="shared" si="269"/>
        <v>41871.686111111114</v>
      </c>
      <c r="U3438">
        <f t="shared" si="270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0" t="s">
        <v>8308</v>
      </c>
      <c r="R3439" t="s">
        <v>8310</v>
      </c>
      <c r="S3439" s="15">
        <f t="shared" si="268"/>
        <v>42204.710879629631</v>
      </c>
      <c r="T3439" s="15">
        <f t="shared" si="269"/>
        <v>42234.710879629631</v>
      </c>
      <c r="U3439">
        <f t="shared" si="270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0" t="s">
        <v>8308</v>
      </c>
      <c r="R3440" t="s">
        <v>8310</v>
      </c>
      <c r="S3440" s="15">
        <f t="shared" si="268"/>
        <v>42099.927858796291</v>
      </c>
      <c r="T3440" s="15">
        <f t="shared" si="269"/>
        <v>42125.875</v>
      </c>
      <c r="U3440">
        <f t="shared" si="270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0" t="s">
        <v>8308</v>
      </c>
      <c r="R3441" t="s">
        <v>8310</v>
      </c>
      <c r="S3441" s="15">
        <f t="shared" si="268"/>
        <v>42373.911226851851</v>
      </c>
      <c r="T3441" s="15">
        <f t="shared" si="269"/>
        <v>42387.207638888889</v>
      </c>
      <c r="U3441">
        <f t="shared" si="270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0" t="s">
        <v>8308</v>
      </c>
      <c r="R3442" t="s">
        <v>8310</v>
      </c>
      <c r="S3442" s="15">
        <f t="shared" si="268"/>
        <v>41808.12300925926</v>
      </c>
      <c r="T3442" s="15">
        <f t="shared" si="269"/>
        <v>41830.677083333336</v>
      </c>
      <c r="U3442">
        <f t="shared" si="270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0" t="s">
        <v>8308</v>
      </c>
      <c r="R3443" t="s">
        <v>8310</v>
      </c>
      <c r="S3443" s="15">
        <f t="shared" si="268"/>
        <v>42293.429641203707</v>
      </c>
      <c r="T3443" s="15">
        <f t="shared" si="269"/>
        <v>42320.845138888893</v>
      </c>
      <c r="U3443">
        <f t="shared" si="270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0" t="s">
        <v>8308</v>
      </c>
      <c r="R3444" t="s">
        <v>8310</v>
      </c>
      <c r="S3444" s="15">
        <f t="shared" si="268"/>
        <v>42123.841111111105</v>
      </c>
      <c r="T3444" s="15">
        <f t="shared" si="269"/>
        <v>42153.841111111105</v>
      </c>
      <c r="U3444">
        <f t="shared" si="270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0" t="s">
        <v>8308</v>
      </c>
      <c r="R3445" t="s">
        <v>8310</v>
      </c>
      <c r="S3445" s="15">
        <f t="shared" si="268"/>
        <v>41860.524837962963</v>
      </c>
      <c r="T3445" s="15">
        <f t="shared" si="269"/>
        <v>41890.524837962963</v>
      </c>
      <c r="U3445">
        <f t="shared" si="270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0" t="s">
        <v>8308</v>
      </c>
      <c r="R3446" t="s">
        <v>8310</v>
      </c>
      <c r="S3446" s="15">
        <f t="shared" si="268"/>
        <v>42520.291504629626</v>
      </c>
      <c r="T3446" s="15">
        <f t="shared" si="269"/>
        <v>42528.582638888889</v>
      </c>
      <c r="U3446">
        <f t="shared" si="270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0" t="s">
        <v>8308</v>
      </c>
      <c r="R3447" t="s">
        <v>8310</v>
      </c>
      <c r="S3447" s="15">
        <f t="shared" si="268"/>
        <v>42271.530509259261</v>
      </c>
      <c r="T3447" s="15">
        <f t="shared" si="269"/>
        <v>42299.530509259261</v>
      </c>
      <c r="U3447">
        <f t="shared" si="270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0" t="s">
        <v>8308</v>
      </c>
      <c r="R3448" t="s">
        <v>8310</v>
      </c>
      <c r="S3448" s="15">
        <f t="shared" si="268"/>
        <v>42015.832465277781</v>
      </c>
      <c r="T3448" s="15">
        <f t="shared" si="269"/>
        <v>42039.513888888891</v>
      </c>
      <c r="U3448">
        <f t="shared" si="270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0" t="s">
        <v>8308</v>
      </c>
      <c r="R3449" t="s">
        <v>8310</v>
      </c>
      <c r="S3449" s="15">
        <f t="shared" si="268"/>
        <v>42401.889027777783</v>
      </c>
      <c r="T3449" s="15">
        <f t="shared" si="269"/>
        <v>42446.847361111111</v>
      </c>
      <c r="U3449">
        <f t="shared" si="270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0" t="s">
        <v>8308</v>
      </c>
      <c r="R3450" t="s">
        <v>8310</v>
      </c>
      <c r="S3450" s="15">
        <f t="shared" si="268"/>
        <v>41959.119085648148</v>
      </c>
      <c r="T3450" s="15">
        <f t="shared" si="269"/>
        <v>41989.119085648148</v>
      </c>
      <c r="U3450">
        <f t="shared" si="270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0" t="s">
        <v>8308</v>
      </c>
      <c r="R3451" t="s">
        <v>8310</v>
      </c>
      <c r="S3451" s="15">
        <f t="shared" si="268"/>
        <v>42531.052523148144</v>
      </c>
      <c r="T3451" s="15">
        <f t="shared" si="269"/>
        <v>42559.166666666672</v>
      </c>
      <c r="U3451">
        <f t="shared" si="270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0" t="s">
        <v>8308</v>
      </c>
      <c r="R3452" t="s">
        <v>8310</v>
      </c>
      <c r="S3452" s="15">
        <f t="shared" si="268"/>
        <v>42035.704525462963</v>
      </c>
      <c r="T3452" s="15">
        <f t="shared" si="269"/>
        <v>42095.662858796291</v>
      </c>
      <c r="U3452">
        <f t="shared" si="270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0" t="s">
        <v>8308</v>
      </c>
      <c r="R3453" t="s">
        <v>8310</v>
      </c>
      <c r="S3453" s="15">
        <f t="shared" si="268"/>
        <v>42087.723692129628</v>
      </c>
      <c r="T3453" s="15">
        <f t="shared" si="269"/>
        <v>42114.723692129628</v>
      </c>
      <c r="U3453">
        <f t="shared" si="270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0" t="s">
        <v>8308</v>
      </c>
      <c r="R3454" t="s">
        <v>8310</v>
      </c>
      <c r="S3454" s="15">
        <f t="shared" si="268"/>
        <v>41819.639189814814</v>
      </c>
      <c r="T3454" s="15">
        <f t="shared" si="269"/>
        <v>41842.165972222225</v>
      </c>
      <c r="U3454">
        <f t="shared" si="270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0" t="s">
        <v>8308</v>
      </c>
      <c r="R3455" t="s">
        <v>8310</v>
      </c>
      <c r="S3455" s="15">
        <f t="shared" si="268"/>
        <v>42534.97865740741</v>
      </c>
      <c r="T3455" s="15">
        <f t="shared" si="269"/>
        <v>42594.97865740741</v>
      </c>
      <c r="U3455">
        <f t="shared" si="270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0" t="s">
        <v>8308</v>
      </c>
      <c r="R3456" t="s">
        <v>8310</v>
      </c>
      <c r="S3456" s="15">
        <f t="shared" si="268"/>
        <v>41820.698599537034</v>
      </c>
      <c r="T3456" s="15">
        <f t="shared" si="269"/>
        <v>41850.698599537034</v>
      </c>
      <c r="U3456">
        <f t="shared" si="270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0" t="s">
        <v>8308</v>
      </c>
      <c r="R3457" t="s">
        <v>8310</v>
      </c>
      <c r="S3457" s="15">
        <f t="shared" si="268"/>
        <v>42625.7503125</v>
      </c>
      <c r="T3457" s="15">
        <f t="shared" si="269"/>
        <v>42655.7503125</v>
      </c>
      <c r="U3457">
        <f t="shared" si="270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ref="P3458:P3521" si="272">IFERROR(ROUND(E3458/L3458,2),0)</f>
        <v>358.69</v>
      </c>
      <c r="Q3458" s="10" t="s">
        <v>8308</v>
      </c>
      <c r="R3458" t="s">
        <v>8310</v>
      </c>
      <c r="S3458" s="15">
        <f t="shared" si="268"/>
        <v>41820.205636574072</v>
      </c>
      <c r="T3458" s="15">
        <f t="shared" si="269"/>
        <v>41851.290972222225</v>
      </c>
      <c r="U3458">
        <f t="shared" si="270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2"/>
        <v>50.98</v>
      </c>
      <c r="Q3459" s="10" t="s">
        <v>8308</v>
      </c>
      <c r="R3459" t="s">
        <v>8310</v>
      </c>
      <c r="S3459" s="15">
        <f t="shared" ref="S3459:S3522" si="273">(((J3459/60)/60)/24)+DATE(1970,1,)</f>
        <v>42015.706678240742</v>
      </c>
      <c r="T3459" s="15">
        <f t="shared" ref="T3459:T3522" si="274">(((I3459/60)/60)/24)+DATE(1970,1,)</f>
        <v>42046.249305555553</v>
      </c>
      <c r="U3459">
        <f t="shared" si="270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0" t="s">
        <v>8308</v>
      </c>
      <c r="R3460" t="s">
        <v>8310</v>
      </c>
      <c r="S3460" s="15">
        <f t="shared" si="273"/>
        <v>42010.202581018515</v>
      </c>
      <c r="T3460" s="15">
        <f t="shared" si="274"/>
        <v>42037.185416666667</v>
      </c>
      <c r="U3460">
        <f t="shared" si="270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0" t="s">
        <v>8308</v>
      </c>
      <c r="R3461" t="s">
        <v>8310</v>
      </c>
      <c r="S3461" s="15">
        <f t="shared" si="273"/>
        <v>42479.479861111111</v>
      </c>
      <c r="T3461" s="15">
        <f t="shared" si="274"/>
        <v>42509.479861111111</v>
      </c>
      <c r="U3461">
        <f t="shared" si="270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0" t="s">
        <v>8308</v>
      </c>
      <c r="R3462" t="s">
        <v>8310</v>
      </c>
      <c r="S3462" s="15">
        <f t="shared" si="273"/>
        <v>41851.527222222219</v>
      </c>
      <c r="T3462" s="15">
        <f t="shared" si="274"/>
        <v>41865.527222222219</v>
      </c>
      <c r="U3462">
        <f t="shared" si="270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0" t="s">
        <v>8308</v>
      </c>
      <c r="R3463" t="s">
        <v>8310</v>
      </c>
      <c r="S3463" s="15">
        <f t="shared" si="273"/>
        <v>42642.632858796293</v>
      </c>
      <c r="T3463" s="15">
        <f t="shared" si="274"/>
        <v>42671.125</v>
      </c>
      <c r="U3463">
        <f t="shared" si="270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0" t="s">
        <v>8308</v>
      </c>
      <c r="R3464" t="s">
        <v>8310</v>
      </c>
      <c r="S3464" s="15">
        <f t="shared" si="273"/>
        <v>42178.898472222223</v>
      </c>
      <c r="T3464" s="15">
        <f t="shared" si="274"/>
        <v>42194.75</v>
      </c>
      <c r="U3464">
        <f t="shared" si="270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0" t="s">
        <v>8308</v>
      </c>
      <c r="R3465" t="s">
        <v>8310</v>
      </c>
      <c r="S3465" s="15">
        <f t="shared" si="273"/>
        <v>42611.918807870374</v>
      </c>
      <c r="T3465" s="15">
        <f t="shared" si="274"/>
        <v>42653.165972222225</v>
      </c>
      <c r="U3465">
        <f t="shared" si="270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0" t="s">
        <v>8308</v>
      </c>
      <c r="R3466" t="s">
        <v>8310</v>
      </c>
      <c r="S3466" s="15">
        <f t="shared" si="273"/>
        <v>42574.130057870367</v>
      </c>
      <c r="T3466" s="15">
        <f t="shared" si="274"/>
        <v>42604.130057870367</v>
      </c>
      <c r="U3466">
        <f t="shared" si="270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0" t="s">
        <v>8308</v>
      </c>
      <c r="R3467" t="s">
        <v>8310</v>
      </c>
      <c r="S3467" s="15">
        <f t="shared" si="273"/>
        <v>42199.625833333332</v>
      </c>
      <c r="T3467" s="15">
        <f t="shared" si="274"/>
        <v>42224.666666666672</v>
      </c>
      <c r="U3467">
        <f t="shared" si="270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0" t="s">
        <v>8308</v>
      </c>
      <c r="R3468" t="s">
        <v>8310</v>
      </c>
      <c r="S3468" s="15">
        <f t="shared" si="273"/>
        <v>42419.019097222219</v>
      </c>
      <c r="T3468" s="15">
        <f t="shared" si="274"/>
        <v>42478.977430555555</v>
      </c>
      <c r="U3468">
        <f t="shared" si="270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0" t="s">
        <v>8308</v>
      </c>
      <c r="R3469" t="s">
        <v>8310</v>
      </c>
      <c r="S3469" s="15">
        <f t="shared" si="273"/>
        <v>42052.671666666662</v>
      </c>
      <c r="T3469" s="15">
        <f t="shared" si="274"/>
        <v>42082.630000000005</v>
      </c>
      <c r="U3469">
        <f t="shared" si="270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0" t="s">
        <v>8308</v>
      </c>
      <c r="R3470" t="s">
        <v>8310</v>
      </c>
      <c r="S3470" s="15">
        <f t="shared" si="273"/>
        <v>42604.765381944439</v>
      </c>
      <c r="T3470" s="15">
        <f t="shared" si="274"/>
        <v>42633.125</v>
      </c>
      <c r="U3470">
        <f t="shared" si="270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0" t="s">
        <v>8308</v>
      </c>
      <c r="R3471" t="s">
        <v>8310</v>
      </c>
      <c r="S3471" s="15">
        <f t="shared" si="273"/>
        <v>42457.641724537039</v>
      </c>
      <c r="T3471" s="15">
        <f t="shared" si="274"/>
        <v>42487.641724537039</v>
      </c>
      <c r="U3471">
        <f t="shared" si="270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0" t="s">
        <v>8308</v>
      </c>
      <c r="R3472" t="s">
        <v>8310</v>
      </c>
      <c r="S3472" s="15">
        <f t="shared" si="273"/>
        <v>42528.022013888884</v>
      </c>
      <c r="T3472" s="15">
        <f t="shared" si="274"/>
        <v>42565.901388888888</v>
      </c>
      <c r="U3472">
        <f t="shared" si="270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0" t="s">
        <v>8308</v>
      </c>
      <c r="R3473" t="s">
        <v>8310</v>
      </c>
      <c r="S3473" s="15">
        <f t="shared" si="273"/>
        <v>41840.820486111108</v>
      </c>
      <c r="T3473" s="15">
        <f t="shared" si="274"/>
        <v>41881.833333333336</v>
      </c>
      <c r="U3473">
        <f t="shared" si="270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0" t="s">
        <v>8308</v>
      </c>
      <c r="R3474" t="s">
        <v>8310</v>
      </c>
      <c r="S3474" s="15">
        <f t="shared" si="273"/>
        <v>41927.170497685183</v>
      </c>
      <c r="T3474" s="15">
        <f t="shared" si="274"/>
        <v>41948.249305555553</v>
      </c>
      <c r="U3474">
        <f t="shared" si="270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0" t="s">
        <v>8308</v>
      </c>
      <c r="R3475" t="s">
        <v>8310</v>
      </c>
      <c r="S3475" s="15">
        <f t="shared" si="273"/>
        <v>42061.834444444445</v>
      </c>
      <c r="T3475" s="15">
        <f t="shared" si="274"/>
        <v>42082.852083333331</v>
      </c>
      <c r="U3475">
        <f t="shared" si="270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0" t="s">
        <v>8308</v>
      </c>
      <c r="R3476" t="s">
        <v>8310</v>
      </c>
      <c r="S3476" s="15">
        <f t="shared" si="273"/>
        <v>42540.501516203702</v>
      </c>
      <c r="T3476" s="15">
        <f t="shared" si="274"/>
        <v>42570.501516203702</v>
      </c>
      <c r="U3476">
        <f t="shared" si="270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0" t="s">
        <v>8308</v>
      </c>
      <c r="R3477" t="s">
        <v>8310</v>
      </c>
      <c r="S3477" s="15">
        <f t="shared" si="273"/>
        <v>41917.880833333329</v>
      </c>
      <c r="T3477" s="15">
        <f t="shared" si="274"/>
        <v>41945</v>
      </c>
      <c r="U3477">
        <f t="shared" si="270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0" t="s">
        <v>8308</v>
      </c>
      <c r="R3478" t="s">
        <v>8310</v>
      </c>
      <c r="S3478" s="15">
        <f t="shared" si="273"/>
        <v>41920.279976851853</v>
      </c>
      <c r="T3478" s="15">
        <f t="shared" si="274"/>
        <v>41938.125</v>
      </c>
      <c r="U3478">
        <f t="shared" si="270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0" t="s">
        <v>8308</v>
      </c>
      <c r="R3479" t="s">
        <v>8310</v>
      </c>
      <c r="S3479" s="15">
        <f t="shared" si="273"/>
        <v>42127.736608796295</v>
      </c>
      <c r="T3479" s="15">
        <f t="shared" si="274"/>
        <v>42140.125</v>
      </c>
      <c r="U3479">
        <f t="shared" si="270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0" t="s">
        <v>8308</v>
      </c>
      <c r="R3480" t="s">
        <v>8310</v>
      </c>
      <c r="S3480" s="15">
        <f t="shared" si="273"/>
        <v>42052.916921296302</v>
      </c>
      <c r="T3480" s="15">
        <f t="shared" si="274"/>
        <v>42078.875</v>
      </c>
      <c r="U3480">
        <f t="shared" si="270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0" t="s">
        <v>8308</v>
      </c>
      <c r="R3481" t="s">
        <v>8310</v>
      </c>
      <c r="S3481" s="15">
        <f t="shared" si="273"/>
        <v>41780.855092592588</v>
      </c>
      <c r="T3481" s="15">
        <f t="shared" si="274"/>
        <v>41810.855092592588</v>
      </c>
      <c r="U3481">
        <f t="shared" si="270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0" t="s">
        <v>8308</v>
      </c>
      <c r="R3482" t="s">
        <v>8310</v>
      </c>
      <c r="S3482" s="15">
        <f t="shared" si="273"/>
        <v>42170.317442129628</v>
      </c>
      <c r="T3482" s="15">
        <f t="shared" si="274"/>
        <v>42194.875</v>
      </c>
      <c r="U3482">
        <f t="shared" si="270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0" t="s">
        <v>8308</v>
      </c>
      <c r="R3483" t="s">
        <v>8310</v>
      </c>
      <c r="S3483" s="15">
        <f t="shared" si="273"/>
        <v>41988.24754629629</v>
      </c>
      <c r="T3483" s="15">
        <f t="shared" si="274"/>
        <v>42005.24754629629</v>
      </c>
      <c r="U3483">
        <f t="shared" si="270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0" t="s">
        <v>8308</v>
      </c>
      <c r="R3484" t="s">
        <v>8310</v>
      </c>
      <c r="S3484" s="15">
        <f t="shared" si="273"/>
        <v>41795.771597222221</v>
      </c>
      <c r="T3484" s="15">
        <f t="shared" si="274"/>
        <v>41825.771597222221</v>
      </c>
      <c r="U3484">
        <f t="shared" si="270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0" t="s">
        <v>8308</v>
      </c>
      <c r="R3485" t="s">
        <v>8310</v>
      </c>
      <c r="S3485" s="15">
        <f t="shared" si="273"/>
        <v>41792.668761574074</v>
      </c>
      <c r="T3485" s="15">
        <f t="shared" si="274"/>
        <v>41822.668761574074</v>
      </c>
      <c r="U3485">
        <f t="shared" si="270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0" t="s">
        <v>8308</v>
      </c>
      <c r="R3486" t="s">
        <v>8310</v>
      </c>
      <c r="S3486" s="15">
        <f t="shared" si="273"/>
        <v>42505.760405092587</v>
      </c>
      <c r="T3486" s="15">
        <f t="shared" si="274"/>
        <v>42535.760405092587</v>
      </c>
      <c r="U3486">
        <f t="shared" si="270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0" t="s">
        <v>8308</v>
      </c>
      <c r="R3487" t="s">
        <v>8310</v>
      </c>
      <c r="S3487" s="15">
        <f t="shared" si="273"/>
        <v>42371.693055555559</v>
      </c>
      <c r="T3487" s="15">
        <f t="shared" si="274"/>
        <v>42401.693055555559</v>
      </c>
      <c r="U3487">
        <f t="shared" si="270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0" t="s">
        <v>8308</v>
      </c>
      <c r="R3488" t="s">
        <v>8310</v>
      </c>
      <c r="S3488" s="15">
        <f t="shared" si="273"/>
        <v>42125.87501157407</v>
      </c>
      <c r="T3488" s="15">
        <f t="shared" si="274"/>
        <v>42157.290972222225</v>
      </c>
      <c r="U3488">
        <f t="shared" si="270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0" t="s">
        <v>8308</v>
      </c>
      <c r="R3489" t="s">
        <v>8310</v>
      </c>
      <c r="S3489" s="15">
        <f t="shared" si="273"/>
        <v>42148.940416666665</v>
      </c>
      <c r="T3489" s="15">
        <f t="shared" si="274"/>
        <v>42178.940416666665</v>
      </c>
      <c r="U3489">
        <f t="shared" si="270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0" t="s">
        <v>8308</v>
      </c>
      <c r="R3490" t="s">
        <v>8310</v>
      </c>
      <c r="S3490" s="15">
        <f t="shared" si="273"/>
        <v>42086.768055555556</v>
      </c>
      <c r="T3490" s="15">
        <f t="shared" si="274"/>
        <v>42110.666666666672</v>
      </c>
      <c r="U3490">
        <f t="shared" si="270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0" t="s">
        <v>8308</v>
      </c>
      <c r="R3491" t="s">
        <v>8310</v>
      </c>
      <c r="S3491" s="15">
        <f t="shared" si="273"/>
        <v>41752.635775462964</v>
      </c>
      <c r="T3491" s="15">
        <f t="shared" si="274"/>
        <v>41782.875</v>
      </c>
      <c r="U3491">
        <f t="shared" si="270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0" t="s">
        <v>8308</v>
      </c>
      <c r="R3492" t="s">
        <v>8310</v>
      </c>
      <c r="S3492" s="15">
        <f t="shared" si="273"/>
        <v>42442.802361111113</v>
      </c>
      <c r="T3492" s="15">
        <f t="shared" si="274"/>
        <v>42472.802361111113</v>
      </c>
      <c r="U3492">
        <f t="shared" si="270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0" t="s">
        <v>8308</v>
      </c>
      <c r="R3493" t="s">
        <v>8310</v>
      </c>
      <c r="S3493" s="15">
        <f t="shared" si="273"/>
        <v>42120.249814814815</v>
      </c>
      <c r="T3493" s="15">
        <f t="shared" si="274"/>
        <v>42141.249814814815</v>
      </c>
      <c r="U3493">
        <f t="shared" si="270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0" t="s">
        <v>8308</v>
      </c>
      <c r="R3494" t="s">
        <v>8310</v>
      </c>
      <c r="S3494" s="15">
        <f t="shared" si="273"/>
        <v>42267.009224537032</v>
      </c>
      <c r="T3494" s="15">
        <f t="shared" si="274"/>
        <v>42302.009224537032</v>
      </c>
      <c r="U3494">
        <f t="shared" si="270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0" t="s">
        <v>8308</v>
      </c>
      <c r="R3495" t="s">
        <v>8310</v>
      </c>
      <c r="S3495" s="15">
        <f t="shared" si="273"/>
        <v>41847.866157407407</v>
      </c>
      <c r="T3495" s="15">
        <f t="shared" si="274"/>
        <v>41867.21597222222</v>
      </c>
      <c r="U3495">
        <f t="shared" si="270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0" t="s">
        <v>8308</v>
      </c>
      <c r="R3496" t="s">
        <v>8310</v>
      </c>
      <c r="S3496" s="15">
        <f t="shared" si="273"/>
        <v>42688.214988425927</v>
      </c>
      <c r="T3496" s="15">
        <f t="shared" si="274"/>
        <v>42699.25</v>
      </c>
      <c r="U3496">
        <f t="shared" si="270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0" t="s">
        <v>8308</v>
      </c>
      <c r="R3497" t="s">
        <v>8310</v>
      </c>
      <c r="S3497" s="15">
        <f t="shared" si="273"/>
        <v>41914.762835648151</v>
      </c>
      <c r="T3497" s="15">
        <f t="shared" si="274"/>
        <v>41943.720833333333</v>
      </c>
      <c r="U3497">
        <f t="shared" si="270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0" t="s">
        <v>8308</v>
      </c>
      <c r="R3498" t="s">
        <v>8310</v>
      </c>
      <c r="S3498" s="15">
        <f t="shared" si="273"/>
        <v>42583.846828703703</v>
      </c>
      <c r="T3498" s="15">
        <f t="shared" si="274"/>
        <v>42623.846828703703</v>
      </c>
      <c r="U3498">
        <f t="shared" si="270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0" t="s">
        <v>8308</v>
      </c>
      <c r="R3499" t="s">
        <v>8310</v>
      </c>
      <c r="S3499" s="15">
        <f t="shared" si="273"/>
        <v>42510.741944444439</v>
      </c>
      <c r="T3499" s="15">
        <f t="shared" si="274"/>
        <v>42522.916666666672</v>
      </c>
      <c r="U3499">
        <f t="shared" si="270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0" t="s">
        <v>8308</v>
      </c>
      <c r="R3500" t="s">
        <v>8310</v>
      </c>
      <c r="S3500" s="15">
        <f t="shared" si="273"/>
        <v>42458.15861111111</v>
      </c>
      <c r="T3500" s="15">
        <f t="shared" si="274"/>
        <v>42517.905555555553</v>
      </c>
      <c r="U3500">
        <f t="shared" si="270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0" t="s">
        <v>8308</v>
      </c>
      <c r="R3501" t="s">
        <v>8310</v>
      </c>
      <c r="S3501" s="15">
        <f t="shared" si="273"/>
        <v>42131.036168981482</v>
      </c>
      <c r="T3501" s="15">
        <f t="shared" si="274"/>
        <v>42185.290972222225</v>
      </c>
      <c r="U3501">
        <f t="shared" ref="U3501:U3564" si="275">YEAR(S3501)</f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0" t="s">
        <v>8308</v>
      </c>
      <c r="R3502" t="s">
        <v>8310</v>
      </c>
      <c r="S3502" s="15">
        <f t="shared" si="273"/>
        <v>42418.91942129629</v>
      </c>
      <c r="T3502" s="15">
        <f t="shared" si="274"/>
        <v>42435.207638888889</v>
      </c>
      <c r="U3502">
        <f t="shared" si="275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0" t="s">
        <v>8308</v>
      </c>
      <c r="R3503" t="s">
        <v>8310</v>
      </c>
      <c r="S3503" s="15">
        <f t="shared" si="273"/>
        <v>42232.763831018514</v>
      </c>
      <c r="T3503" s="15">
        <f t="shared" si="274"/>
        <v>42257.763831018514</v>
      </c>
      <c r="U3503">
        <f t="shared" si="275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0" t="s">
        <v>8308</v>
      </c>
      <c r="R3504" t="s">
        <v>8310</v>
      </c>
      <c r="S3504" s="15">
        <f t="shared" si="273"/>
        <v>42429.839398148149</v>
      </c>
      <c r="T3504" s="15">
        <f t="shared" si="274"/>
        <v>42444.165972222225</v>
      </c>
      <c r="U3504">
        <f t="shared" si="275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0" t="s">
        <v>8308</v>
      </c>
      <c r="R3505" t="s">
        <v>8310</v>
      </c>
      <c r="S3505" s="15">
        <f t="shared" si="273"/>
        <v>42544.478333333333</v>
      </c>
      <c r="T3505" s="15">
        <f t="shared" si="274"/>
        <v>42574.478333333333</v>
      </c>
      <c r="U3505">
        <f t="shared" si="275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0" t="s">
        <v>8308</v>
      </c>
      <c r="R3506" t="s">
        <v>8310</v>
      </c>
      <c r="S3506" s="15">
        <f t="shared" si="273"/>
        <v>42296.748738425929</v>
      </c>
      <c r="T3506" s="15">
        <f t="shared" si="274"/>
        <v>42326.790405092594</v>
      </c>
      <c r="U3506">
        <f t="shared" si="275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0" t="s">
        <v>8308</v>
      </c>
      <c r="R3507" t="s">
        <v>8310</v>
      </c>
      <c r="S3507" s="15">
        <f t="shared" si="273"/>
        <v>41759.935706018521</v>
      </c>
      <c r="T3507" s="15">
        <f t="shared" si="274"/>
        <v>41771.166666666664</v>
      </c>
      <c r="U3507">
        <f t="shared" si="275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0" t="s">
        <v>8308</v>
      </c>
      <c r="R3508" t="s">
        <v>8310</v>
      </c>
      <c r="S3508" s="15">
        <f t="shared" si="273"/>
        <v>41828.734259259261</v>
      </c>
      <c r="T3508" s="15">
        <f t="shared" si="274"/>
        <v>41873.734259259261</v>
      </c>
      <c r="U3508">
        <f t="shared" si="275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0" t="s">
        <v>8308</v>
      </c>
      <c r="R3509" t="s">
        <v>8310</v>
      </c>
      <c r="S3509" s="15">
        <f t="shared" si="273"/>
        <v>42490.92288194444</v>
      </c>
      <c r="T3509" s="15">
        <f t="shared" si="274"/>
        <v>42520.92288194444</v>
      </c>
      <c r="U3509">
        <f t="shared" si="275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0" t="s">
        <v>8308</v>
      </c>
      <c r="R3510" t="s">
        <v>8310</v>
      </c>
      <c r="S3510" s="15">
        <f t="shared" si="273"/>
        <v>42476.729780092588</v>
      </c>
      <c r="T3510" s="15">
        <f t="shared" si="274"/>
        <v>42499.875</v>
      </c>
      <c r="U3510">
        <f t="shared" si="275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0" t="s">
        <v>8308</v>
      </c>
      <c r="R3511" t="s">
        <v>8310</v>
      </c>
      <c r="S3511" s="15">
        <f t="shared" si="273"/>
        <v>41949.859560185185</v>
      </c>
      <c r="T3511" s="15">
        <f t="shared" si="274"/>
        <v>41963.204861111109</v>
      </c>
      <c r="U3511">
        <f t="shared" si="275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0" t="s">
        <v>8308</v>
      </c>
      <c r="R3512" t="s">
        <v>8310</v>
      </c>
      <c r="S3512" s="15">
        <f t="shared" si="273"/>
        <v>41801.62090277778</v>
      </c>
      <c r="T3512" s="15">
        <f t="shared" si="274"/>
        <v>41821.62090277778</v>
      </c>
      <c r="U3512">
        <f t="shared" si="275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0" t="s">
        <v>8308</v>
      </c>
      <c r="R3513" t="s">
        <v>8310</v>
      </c>
      <c r="S3513" s="15">
        <f t="shared" si="273"/>
        <v>41926.873784722222</v>
      </c>
      <c r="T3513" s="15">
        <f t="shared" si="274"/>
        <v>41949.770833333336</v>
      </c>
      <c r="U3513">
        <f t="shared" si="275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0" t="s">
        <v>8308</v>
      </c>
      <c r="R3514" t="s">
        <v>8310</v>
      </c>
      <c r="S3514" s="15">
        <f t="shared" si="273"/>
        <v>42056.536944444444</v>
      </c>
      <c r="T3514" s="15">
        <f t="shared" si="274"/>
        <v>42116.49527777778</v>
      </c>
      <c r="U3514">
        <f t="shared" si="275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0" t="s">
        <v>8308</v>
      </c>
      <c r="R3515" t="s">
        <v>8310</v>
      </c>
      <c r="S3515" s="15">
        <f t="shared" si="273"/>
        <v>41780.096203703702</v>
      </c>
      <c r="T3515" s="15">
        <f t="shared" si="274"/>
        <v>41793.207638888889</v>
      </c>
      <c r="U3515">
        <f t="shared" si="275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0" t="s">
        <v>8308</v>
      </c>
      <c r="R3516" t="s">
        <v>8310</v>
      </c>
      <c r="S3516" s="15">
        <f t="shared" si="273"/>
        <v>42019.846666666665</v>
      </c>
      <c r="T3516" s="15">
        <f t="shared" si="274"/>
        <v>42036.207638888889</v>
      </c>
      <c r="U3516">
        <f t="shared" si="275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0" t="s">
        <v>8308</v>
      </c>
      <c r="R3517" t="s">
        <v>8310</v>
      </c>
      <c r="S3517" s="15">
        <f t="shared" si="273"/>
        <v>42124.772812499999</v>
      </c>
      <c r="T3517" s="15">
        <f t="shared" si="274"/>
        <v>42154.772812499999</v>
      </c>
      <c r="U3517">
        <f t="shared" si="275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0" t="s">
        <v>8308</v>
      </c>
      <c r="R3518" t="s">
        <v>8310</v>
      </c>
      <c r="S3518" s="15">
        <f t="shared" si="273"/>
        <v>41855.010069444441</v>
      </c>
      <c r="T3518" s="15">
        <f t="shared" si="274"/>
        <v>41889.125</v>
      </c>
      <c r="U3518">
        <f t="shared" si="275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0" t="s">
        <v>8308</v>
      </c>
      <c r="R3519" t="s">
        <v>8310</v>
      </c>
      <c r="S3519" s="15">
        <f t="shared" si="273"/>
        <v>41793.817523148151</v>
      </c>
      <c r="T3519" s="15">
        <f t="shared" si="274"/>
        <v>41823.458333333336</v>
      </c>
      <c r="U3519">
        <f t="shared" si="275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0" t="s">
        <v>8308</v>
      </c>
      <c r="R3520" t="s">
        <v>8310</v>
      </c>
      <c r="S3520" s="15">
        <f t="shared" si="273"/>
        <v>41892.783553240741</v>
      </c>
      <c r="T3520" s="15">
        <f t="shared" si="274"/>
        <v>41913.597916666666</v>
      </c>
      <c r="U3520">
        <f t="shared" si="275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0" t="s">
        <v>8308</v>
      </c>
      <c r="R3521" t="s">
        <v>8310</v>
      </c>
      <c r="S3521" s="15">
        <f t="shared" si="273"/>
        <v>42036.598958333328</v>
      </c>
      <c r="T3521" s="15">
        <f t="shared" si="274"/>
        <v>42066.598958333328</v>
      </c>
      <c r="U3521">
        <f t="shared" si="275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ref="P3522:P3585" si="277">IFERROR(ROUND(E3522/L3522,2),0)</f>
        <v>95.95</v>
      </c>
      <c r="Q3522" s="10" t="s">
        <v>8308</v>
      </c>
      <c r="R3522" t="s">
        <v>8310</v>
      </c>
      <c r="S3522" s="15">
        <f t="shared" si="273"/>
        <v>42226.824212962965</v>
      </c>
      <c r="T3522" s="15">
        <f t="shared" si="274"/>
        <v>42252.57430555555</v>
      </c>
      <c r="U3522">
        <f t="shared" si="275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7"/>
        <v>45.62</v>
      </c>
      <c r="Q3523" s="10" t="s">
        <v>8308</v>
      </c>
      <c r="R3523" t="s">
        <v>8310</v>
      </c>
      <c r="S3523" s="15">
        <f t="shared" ref="S3523:S3586" si="278">(((J3523/60)/60)/24)+DATE(1970,1,)</f>
        <v>41880.361342592594</v>
      </c>
      <c r="T3523" s="15">
        <f t="shared" ref="T3523:T3586" si="279">(((I3523/60)/60)/24)+DATE(1970,1,)</f>
        <v>41910.361342592594</v>
      </c>
      <c r="U3523">
        <f t="shared" si="275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0" t="s">
        <v>8308</v>
      </c>
      <c r="R3524" t="s">
        <v>8310</v>
      </c>
      <c r="S3524" s="15">
        <f t="shared" si="278"/>
        <v>42233.789884259255</v>
      </c>
      <c r="T3524" s="15">
        <f t="shared" si="279"/>
        <v>42261.420833333337</v>
      </c>
      <c r="U3524">
        <f t="shared" si="275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0" t="s">
        <v>8308</v>
      </c>
      <c r="R3525" t="s">
        <v>8310</v>
      </c>
      <c r="S3525" s="15">
        <f t="shared" si="278"/>
        <v>42580.397546296299</v>
      </c>
      <c r="T3525" s="15">
        <f t="shared" si="279"/>
        <v>42637.958333333328</v>
      </c>
      <c r="U3525">
        <f t="shared" si="275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0" t="s">
        <v>8308</v>
      </c>
      <c r="R3526" t="s">
        <v>8310</v>
      </c>
      <c r="S3526" s="15">
        <f t="shared" si="278"/>
        <v>41879.76357638889</v>
      </c>
      <c r="T3526" s="15">
        <f t="shared" si="279"/>
        <v>41894.166666666664</v>
      </c>
      <c r="U3526">
        <f t="shared" si="275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0" t="s">
        <v>8308</v>
      </c>
      <c r="R3527" t="s">
        <v>8310</v>
      </c>
      <c r="S3527" s="15">
        <f t="shared" si="278"/>
        <v>42213.6956712963</v>
      </c>
      <c r="T3527" s="15">
        <f t="shared" si="279"/>
        <v>42224.666666666672</v>
      </c>
      <c r="U3527">
        <f t="shared" si="275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0" t="s">
        <v>8308</v>
      </c>
      <c r="R3528" t="s">
        <v>8310</v>
      </c>
      <c r="S3528" s="15">
        <f t="shared" si="278"/>
        <v>42459.335312499999</v>
      </c>
      <c r="T3528" s="15">
        <f t="shared" si="279"/>
        <v>42487.249305555553</v>
      </c>
      <c r="U3528">
        <f t="shared" si="275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0" t="s">
        <v>8308</v>
      </c>
      <c r="R3529" t="s">
        <v>8310</v>
      </c>
      <c r="S3529" s="15">
        <f t="shared" si="278"/>
        <v>42166.023206018523</v>
      </c>
      <c r="T3529" s="15">
        <f t="shared" si="279"/>
        <v>42195.165972222225</v>
      </c>
      <c r="U3529">
        <f t="shared" si="275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0" t="s">
        <v>8308</v>
      </c>
      <c r="R3530" t="s">
        <v>8310</v>
      </c>
      <c r="S3530" s="15">
        <f t="shared" si="278"/>
        <v>42732.50136574074</v>
      </c>
      <c r="T3530" s="15">
        <f t="shared" si="279"/>
        <v>42752.50136574074</v>
      </c>
      <c r="U3530">
        <f t="shared" si="275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0" t="s">
        <v>8308</v>
      </c>
      <c r="R3531" t="s">
        <v>8310</v>
      </c>
      <c r="S3531" s="15">
        <f t="shared" si="278"/>
        <v>42176.761782407411</v>
      </c>
      <c r="T3531" s="15">
        <f t="shared" si="279"/>
        <v>42197.041666666672</v>
      </c>
      <c r="U3531">
        <f t="shared" si="275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0" t="s">
        <v>8308</v>
      </c>
      <c r="R3532" t="s">
        <v>8310</v>
      </c>
      <c r="S3532" s="15">
        <f t="shared" si="278"/>
        <v>42441.623344907406</v>
      </c>
      <c r="T3532" s="15">
        <f t="shared" si="279"/>
        <v>42469.833333333328</v>
      </c>
      <c r="U3532">
        <f t="shared" si="275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0" t="s">
        <v>8308</v>
      </c>
      <c r="R3533" t="s">
        <v>8310</v>
      </c>
      <c r="S3533" s="15">
        <f t="shared" si="278"/>
        <v>42520.654328703706</v>
      </c>
      <c r="T3533" s="15">
        <f t="shared" si="279"/>
        <v>42550.654328703706</v>
      </c>
      <c r="U3533">
        <f t="shared" si="275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0" t="s">
        <v>8308</v>
      </c>
      <c r="R3534" t="s">
        <v>8310</v>
      </c>
      <c r="S3534" s="15">
        <f t="shared" si="278"/>
        <v>41883.599849537037</v>
      </c>
      <c r="T3534" s="15">
        <f t="shared" si="279"/>
        <v>41899.165972222225</v>
      </c>
      <c r="U3534">
        <f t="shared" si="275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0" t="s">
        <v>8308</v>
      </c>
      <c r="R3535" t="s">
        <v>8310</v>
      </c>
      <c r="S3535" s="15">
        <f t="shared" si="278"/>
        <v>42288.761192129634</v>
      </c>
      <c r="T3535" s="15">
        <f t="shared" si="279"/>
        <v>42318.802858796291</v>
      </c>
      <c r="U3535">
        <f t="shared" si="275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0" t="s">
        <v>8308</v>
      </c>
      <c r="R3536" t="s">
        <v>8310</v>
      </c>
      <c r="S3536" s="15">
        <f t="shared" si="278"/>
        <v>42242.6252662037</v>
      </c>
      <c r="T3536" s="15">
        <f t="shared" si="279"/>
        <v>42277.6252662037</v>
      </c>
      <c r="U3536">
        <f t="shared" si="275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0" t="s">
        <v>8308</v>
      </c>
      <c r="R3537" t="s">
        <v>8310</v>
      </c>
      <c r="S3537" s="15">
        <f t="shared" si="278"/>
        <v>42247.640162037031</v>
      </c>
      <c r="T3537" s="15">
        <f t="shared" si="279"/>
        <v>42278.75</v>
      </c>
      <c r="U3537">
        <f t="shared" si="275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0" t="s">
        <v>8308</v>
      </c>
      <c r="R3538" t="s">
        <v>8310</v>
      </c>
      <c r="S3538" s="15">
        <f t="shared" si="278"/>
        <v>42327.727141203708</v>
      </c>
      <c r="T3538" s="15">
        <f t="shared" si="279"/>
        <v>42357.499305555553</v>
      </c>
      <c r="U3538">
        <f t="shared" si="275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0" t="s">
        <v>8308</v>
      </c>
      <c r="R3539" t="s">
        <v>8310</v>
      </c>
      <c r="S3539" s="15">
        <f t="shared" si="278"/>
        <v>41922.354351851849</v>
      </c>
      <c r="T3539" s="15">
        <f t="shared" si="279"/>
        <v>41959.332638888889</v>
      </c>
      <c r="U3539">
        <f t="shared" si="275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0" t="s">
        <v>8308</v>
      </c>
      <c r="R3540" t="s">
        <v>8310</v>
      </c>
      <c r="S3540" s="15">
        <f t="shared" si="278"/>
        <v>42570.420601851853</v>
      </c>
      <c r="T3540" s="15">
        <f t="shared" si="279"/>
        <v>42598.420601851853</v>
      </c>
      <c r="U3540">
        <f t="shared" si="275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0" t="s">
        <v>8308</v>
      </c>
      <c r="R3541" t="s">
        <v>8310</v>
      </c>
      <c r="S3541" s="15">
        <f t="shared" si="278"/>
        <v>42599.756041666667</v>
      </c>
      <c r="T3541" s="15">
        <f t="shared" si="279"/>
        <v>42620.756041666667</v>
      </c>
      <c r="U3541">
        <f t="shared" si="275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0" t="s">
        <v>8308</v>
      </c>
      <c r="R3542" t="s">
        <v>8310</v>
      </c>
      <c r="S3542" s="15">
        <f t="shared" si="278"/>
        <v>42516.003368055557</v>
      </c>
      <c r="T3542" s="15">
        <f t="shared" si="279"/>
        <v>42546.003368055557</v>
      </c>
      <c r="U3542">
        <f t="shared" si="275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0" t="s">
        <v>8308</v>
      </c>
      <c r="R3543" t="s">
        <v>8310</v>
      </c>
      <c r="S3543" s="15">
        <f t="shared" si="278"/>
        <v>42221.730034722219</v>
      </c>
      <c r="T3543" s="15">
        <f t="shared" si="279"/>
        <v>42246.730034722219</v>
      </c>
      <c r="U3543">
        <f t="shared" si="275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0" t="s">
        <v>8308</v>
      </c>
      <c r="R3544" t="s">
        <v>8310</v>
      </c>
      <c r="S3544" s="15">
        <f t="shared" si="278"/>
        <v>41828.599791666667</v>
      </c>
      <c r="T3544" s="15">
        <f t="shared" si="279"/>
        <v>41888.599791666667</v>
      </c>
      <c r="U3544">
        <f t="shared" si="275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0" t="s">
        <v>8308</v>
      </c>
      <c r="R3545" t="s">
        <v>8310</v>
      </c>
      <c r="S3545" s="15">
        <f t="shared" si="278"/>
        <v>42149.755312499998</v>
      </c>
      <c r="T3545" s="15">
        <f t="shared" si="279"/>
        <v>42179.755312499998</v>
      </c>
      <c r="U3545">
        <f t="shared" si="275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0" t="s">
        <v>8308</v>
      </c>
      <c r="R3546" t="s">
        <v>8310</v>
      </c>
      <c r="S3546" s="15">
        <f t="shared" si="278"/>
        <v>42039.831678240742</v>
      </c>
      <c r="T3546" s="15">
        <f t="shared" si="279"/>
        <v>42069.831678240742</v>
      </c>
      <c r="U3546">
        <f t="shared" si="275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0" t="s">
        <v>8308</v>
      </c>
      <c r="R3547" t="s">
        <v>8310</v>
      </c>
      <c r="S3547" s="15">
        <f t="shared" si="278"/>
        <v>42074.807395833333</v>
      </c>
      <c r="T3547" s="15">
        <f t="shared" si="279"/>
        <v>42104.807395833333</v>
      </c>
      <c r="U3547">
        <f t="shared" si="275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0" t="s">
        <v>8308</v>
      </c>
      <c r="R3548" t="s">
        <v>8310</v>
      </c>
      <c r="S3548" s="15">
        <f t="shared" si="278"/>
        <v>42072.660694444443</v>
      </c>
      <c r="T3548" s="15">
        <f t="shared" si="279"/>
        <v>42094.165972222225</v>
      </c>
      <c r="U3548">
        <f t="shared" si="275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0" t="s">
        <v>8308</v>
      </c>
      <c r="R3549" t="s">
        <v>8310</v>
      </c>
      <c r="S3549" s="15">
        <f t="shared" si="278"/>
        <v>42479.078715277778</v>
      </c>
      <c r="T3549" s="15">
        <f t="shared" si="279"/>
        <v>42503.165972222225</v>
      </c>
      <c r="U3549">
        <f t="shared" si="275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0" t="s">
        <v>8308</v>
      </c>
      <c r="R3550" t="s">
        <v>8310</v>
      </c>
      <c r="S3550" s="15">
        <f t="shared" si="278"/>
        <v>42410.942291666666</v>
      </c>
      <c r="T3550" s="15">
        <f t="shared" si="279"/>
        <v>42433.041666666672</v>
      </c>
      <c r="U3550">
        <f t="shared" si="275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0" t="s">
        <v>8308</v>
      </c>
      <c r="R3551" t="s">
        <v>8310</v>
      </c>
      <c r="S3551" s="15">
        <f t="shared" si="278"/>
        <v>42222.394363425927</v>
      </c>
      <c r="T3551" s="15">
        <f t="shared" si="279"/>
        <v>42250.394363425927</v>
      </c>
      <c r="U3551">
        <f t="shared" si="275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0" t="s">
        <v>8308</v>
      </c>
      <c r="R3552" t="s">
        <v>8310</v>
      </c>
      <c r="S3552" s="15">
        <f t="shared" si="278"/>
        <v>42461.893495370372</v>
      </c>
      <c r="T3552" s="15">
        <f t="shared" si="279"/>
        <v>42491.893495370372</v>
      </c>
      <c r="U3552">
        <f t="shared" si="275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0" t="s">
        <v>8308</v>
      </c>
      <c r="R3553" t="s">
        <v>8310</v>
      </c>
      <c r="S3553" s="15">
        <f t="shared" si="278"/>
        <v>41752.515856481477</v>
      </c>
      <c r="T3553" s="15">
        <f t="shared" si="279"/>
        <v>41780.921527777777</v>
      </c>
      <c r="U3553">
        <f t="shared" si="275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0" t="s">
        <v>8308</v>
      </c>
      <c r="R3554" t="s">
        <v>8310</v>
      </c>
      <c r="S3554" s="15">
        <f t="shared" si="278"/>
        <v>41787.587083333332</v>
      </c>
      <c r="T3554" s="15">
        <f t="shared" si="279"/>
        <v>41817.587083333332</v>
      </c>
      <c r="U3554">
        <f t="shared" si="275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0" t="s">
        <v>8308</v>
      </c>
      <c r="R3555" t="s">
        <v>8310</v>
      </c>
      <c r="S3555" s="15">
        <f t="shared" si="278"/>
        <v>42195.028703703705</v>
      </c>
      <c r="T3555" s="15">
        <f t="shared" si="279"/>
        <v>42227</v>
      </c>
      <c r="U3555">
        <f t="shared" si="275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0" t="s">
        <v>8308</v>
      </c>
      <c r="R3556" t="s">
        <v>8310</v>
      </c>
      <c r="S3556" s="15">
        <f t="shared" si="278"/>
        <v>42015.050451388888</v>
      </c>
      <c r="T3556" s="15">
        <f t="shared" si="279"/>
        <v>42045.708333333328</v>
      </c>
      <c r="U3556">
        <f t="shared" si="275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0" t="s">
        <v>8308</v>
      </c>
      <c r="R3557" t="s">
        <v>8310</v>
      </c>
      <c r="S3557" s="15">
        <f t="shared" si="278"/>
        <v>42660.442060185189</v>
      </c>
      <c r="T3557" s="15">
        <f t="shared" si="279"/>
        <v>42690.483726851846</v>
      </c>
      <c r="U3557">
        <f t="shared" si="275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0" t="s">
        <v>8308</v>
      </c>
      <c r="R3558" t="s">
        <v>8310</v>
      </c>
      <c r="S3558" s="15">
        <f t="shared" si="278"/>
        <v>41807.649583333332</v>
      </c>
      <c r="T3558" s="15">
        <f t="shared" si="279"/>
        <v>41867.649583333332</v>
      </c>
      <c r="U3558">
        <f t="shared" si="275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0" t="s">
        <v>8308</v>
      </c>
      <c r="R3559" t="s">
        <v>8310</v>
      </c>
      <c r="S3559" s="15">
        <f t="shared" si="278"/>
        <v>41729.276747685188</v>
      </c>
      <c r="T3559" s="15">
        <f t="shared" si="279"/>
        <v>41763.276747685188</v>
      </c>
      <c r="U3559">
        <f t="shared" si="275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0" t="s">
        <v>8308</v>
      </c>
      <c r="R3560" t="s">
        <v>8310</v>
      </c>
      <c r="S3560" s="15">
        <f t="shared" si="278"/>
        <v>42138.816840277781</v>
      </c>
      <c r="T3560" s="15">
        <f t="shared" si="279"/>
        <v>42180.875</v>
      </c>
      <c r="U3560">
        <f t="shared" si="275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0" t="s">
        <v>8308</v>
      </c>
      <c r="R3561" t="s">
        <v>8310</v>
      </c>
      <c r="S3561" s="15">
        <f t="shared" si="278"/>
        <v>42193.096157407403</v>
      </c>
      <c r="T3561" s="15">
        <f t="shared" si="279"/>
        <v>42215.373611111107</v>
      </c>
      <c r="U3561">
        <f t="shared" si="275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0" t="s">
        <v>8308</v>
      </c>
      <c r="R3562" t="s">
        <v>8310</v>
      </c>
      <c r="S3562" s="15">
        <f t="shared" si="278"/>
        <v>42114.889652777783</v>
      </c>
      <c r="T3562" s="15">
        <f t="shared" si="279"/>
        <v>42150.114583333328</v>
      </c>
      <c r="U3562">
        <f t="shared" si="275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0" t="s">
        <v>8308</v>
      </c>
      <c r="R3563" t="s">
        <v>8310</v>
      </c>
      <c r="S3563" s="15">
        <f t="shared" si="278"/>
        <v>42202.680300925931</v>
      </c>
      <c r="T3563" s="15">
        <f t="shared" si="279"/>
        <v>42220.774999999994</v>
      </c>
      <c r="U3563">
        <f t="shared" si="275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0" t="s">
        <v>8308</v>
      </c>
      <c r="R3564" t="s">
        <v>8310</v>
      </c>
      <c r="S3564" s="15">
        <f t="shared" si="278"/>
        <v>42432.761886574073</v>
      </c>
      <c r="T3564" s="15">
        <f t="shared" si="279"/>
        <v>42441.916666666672</v>
      </c>
      <c r="U3564">
        <f t="shared" si="275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0" t="s">
        <v>8308</v>
      </c>
      <c r="R3565" t="s">
        <v>8310</v>
      </c>
      <c r="S3565" s="15">
        <f t="shared" si="278"/>
        <v>42554.671944444446</v>
      </c>
      <c r="T3565" s="15">
        <f t="shared" si="279"/>
        <v>42582.791666666672</v>
      </c>
      <c r="U3565">
        <f t="shared" ref="U3565:U3628" si="280">YEAR(S3565)</f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0" t="s">
        <v>8308</v>
      </c>
      <c r="R3566" t="s">
        <v>8310</v>
      </c>
      <c r="S3566" s="15">
        <f t="shared" si="278"/>
        <v>42235.623252314821</v>
      </c>
      <c r="T3566" s="15">
        <f t="shared" si="279"/>
        <v>42281.666666666672</v>
      </c>
      <c r="U3566">
        <f t="shared" si="280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0" t="s">
        <v>8308</v>
      </c>
      <c r="R3567" t="s">
        <v>8310</v>
      </c>
      <c r="S3567" s="15">
        <f t="shared" si="278"/>
        <v>41973.743148148147</v>
      </c>
      <c r="T3567" s="15">
        <f t="shared" si="279"/>
        <v>42003.743148148147</v>
      </c>
      <c r="U3567">
        <f t="shared" si="280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0" t="s">
        <v>8308</v>
      </c>
      <c r="R3568" t="s">
        <v>8310</v>
      </c>
      <c r="S3568" s="15">
        <f t="shared" si="278"/>
        <v>41996.507905092592</v>
      </c>
      <c r="T3568" s="15">
        <f t="shared" si="279"/>
        <v>42026.507905092592</v>
      </c>
      <c r="U3568">
        <f t="shared" si="280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0" t="s">
        <v>8308</v>
      </c>
      <c r="R3569" t="s">
        <v>8310</v>
      </c>
      <c r="S3569" s="15">
        <f t="shared" si="278"/>
        <v>42134.810694444444</v>
      </c>
      <c r="T3569" s="15">
        <f t="shared" si="279"/>
        <v>42164.810694444444</v>
      </c>
      <c r="U3569">
        <f t="shared" si="280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0" t="s">
        <v>8308</v>
      </c>
      <c r="R3570" t="s">
        <v>8310</v>
      </c>
      <c r="S3570" s="15">
        <f t="shared" si="278"/>
        <v>41868.740671296298</v>
      </c>
      <c r="T3570" s="15">
        <f t="shared" si="279"/>
        <v>41898.740671296298</v>
      </c>
      <c r="U3570">
        <f t="shared" si="280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0" t="s">
        <v>8308</v>
      </c>
      <c r="R3571" t="s">
        <v>8310</v>
      </c>
      <c r="S3571" s="15">
        <f t="shared" si="278"/>
        <v>41981.688611111109</v>
      </c>
      <c r="T3571" s="15">
        <f t="shared" si="279"/>
        <v>42011.688611111109</v>
      </c>
      <c r="U3571">
        <f t="shared" si="280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0" t="s">
        <v>8308</v>
      </c>
      <c r="R3572" t="s">
        <v>8310</v>
      </c>
      <c r="S3572" s="15">
        <f t="shared" si="278"/>
        <v>41975.331979166673</v>
      </c>
      <c r="T3572" s="15">
        <f t="shared" si="279"/>
        <v>42003.291666666672</v>
      </c>
      <c r="U3572">
        <f t="shared" si="280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0" t="s">
        <v>8308</v>
      </c>
      <c r="R3573" t="s">
        <v>8310</v>
      </c>
      <c r="S3573" s="15">
        <f t="shared" si="278"/>
        <v>41911.858946759261</v>
      </c>
      <c r="T3573" s="15">
        <f t="shared" si="279"/>
        <v>41941.858946759261</v>
      </c>
      <c r="U3573">
        <f t="shared" si="280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0" t="s">
        <v>8308</v>
      </c>
      <c r="R3574" t="s">
        <v>8310</v>
      </c>
      <c r="S3574" s="15">
        <f t="shared" si="278"/>
        <v>42145.570393518516</v>
      </c>
      <c r="T3574" s="15">
        <f t="shared" si="279"/>
        <v>42175.570393518516</v>
      </c>
      <c r="U3574">
        <f t="shared" si="280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0" t="s">
        <v>8308</v>
      </c>
      <c r="R3575" t="s">
        <v>8310</v>
      </c>
      <c r="S3575" s="15">
        <f t="shared" si="278"/>
        <v>41920.375532407408</v>
      </c>
      <c r="T3575" s="15">
        <f t="shared" si="279"/>
        <v>41950.417199074072</v>
      </c>
      <c r="U3575">
        <f t="shared" si="280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0" t="s">
        <v>8308</v>
      </c>
      <c r="R3576" t="s">
        <v>8310</v>
      </c>
      <c r="S3576" s="15">
        <f t="shared" si="278"/>
        <v>41925.942685185182</v>
      </c>
      <c r="T3576" s="15">
        <f t="shared" si="279"/>
        <v>41955.984351851846</v>
      </c>
      <c r="U3576">
        <f t="shared" si="280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0" t="s">
        <v>8308</v>
      </c>
      <c r="R3577" t="s">
        <v>8310</v>
      </c>
      <c r="S3577" s="15">
        <f t="shared" si="278"/>
        <v>42560.783877314811</v>
      </c>
      <c r="T3577" s="15">
        <f t="shared" si="279"/>
        <v>42592.165972222225</v>
      </c>
      <c r="U3577">
        <f t="shared" si="280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0" t="s">
        <v>8308</v>
      </c>
      <c r="R3578" t="s">
        <v>8310</v>
      </c>
      <c r="S3578" s="15">
        <f t="shared" si="278"/>
        <v>42648.54923611111</v>
      </c>
      <c r="T3578" s="15">
        <f t="shared" si="279"/>
        <v>42708.590902777782</v>
      </c>
      <c r="U3578">
        <f t="shared" si="280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0" t="s">
        <v>8308</v>
      </c>
      <c r="R3579" t="s">
        <v>8310</v>
      </c>
      <c r="S3579" s="15">
        <f t="shared" si="278"/>
        <v>42092.786840277782</v>
      </c>
      <c r="T3579" s="15">
        <f t="shared" si="279"/>
        <v>42119.26944444445</v>
      </c>
      <c r="U3579">
        <f t="shared" si="280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0" t="s">
        <v>8308</v>
      </c>
      <c r="R3580" t="s">
        <v>8310</v>
      </c>
      <c r="S3580" s="15">
        <f t="shared" si="278"/>
        <v>42459.733530092592</v>
      </c>
      <c r="T3580" s="15">
        <f t="shared" si="279"/>
        <v>42489.733530092592</v>
      </c>
      <c r="U3580">
        <f t="shared" si="280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0" t="s">
        <v>8308</v>
      </c>
      <c r="R3581" t="s">
        <v>8310</v>
      </c>
      <c r="S3581" s="15">
        <f t="shared" si="278"/>
        <v>42429.762222222227</v>
      </c>
      <c r="T3581" s="15">
        <f t="shared" si="279"/>
        <v>42459.720555555556</v>
      </c>
      <c r="U3581">
        <f t="shared" si="280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0" t="s">
        <v>8308</v>
      </c>
      <c r="R3582" t="s">
        <v>8310</v>
      </c>
      <c r="S3582" s="15">
        <f t="shared" si="278"/>
        <v>42025.176180555558</v>
      </c>
      <c r="T3582" s="15">
        <f t="shared" si="279"/>
        <v>42063.207638888889</v>
      </c>
      <c r="U3582">
        <f t="shared" si="280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0" t="s">
        <v>8308</v>
      </c>
      <c r="R3583" t="s">
        <v>8310</v>
      </c>
      <c r="S3583" s="15">
        <f t="shared" si="278"/>
        <v>41835.471180555556</v>
      </c>
      <c r="T3583" s="15">
        <f t="shared" si="279"/>
        <v>41849.471180555556</v>
      </c>
      <c r="U3583">
        <f t="shared" si="280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0" t="s">
        <v>8308</v>
      </c>
      <c r="R3584" t="s">
        <v>8310</v>
      </c>
      <c r="S3584" s="15">
        <f t="shared" si="278"/>
        <v>42450.095856481479</v>
      </c>
      <c r="T3584" s="15">
        <f t="shared" si="279"/>
        <v>42464.095856481479</v>
      </c>
      <c r="U3584">
        <f t="shared" si="280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0" t="s">
        <v>8308</v>
      </c>
      <c r="R3585" t="s">
        <v>8310</v>
      </c>
      <c r="S3585" s="15">
        <f t="shared" si="278"/>
        <v>42417.425983796296</v>
      </c>
      <c r="T3585" s="15">
        <f t="shared" si="279"/>
        <v>42477.384317129632</v>
      </c>
      <c r="U3585">
        <f t="shared" si="280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ref="P3586:P3649" si="282">IFERROR(ROUND(E3586/L3586,2),0)</f>
        <v>30.94</v>
      </c>
      <c r="Q3586" s="10" t="s">
        <v>8308</v>
      </c>
      <c r="R3586" t="s">
        <v>8310</v>
      </c>
      <c r="S3586" s="15">
        <f t="shared" si="278"/>
        <v>42167.316481481481</v>
      </c>
      <c r="T3586" s="15">
        <f t="shared" si="279"/>
        <v>42197.316481481481</v>
      </c>
      <c r="U3586">
        <f t="shared" si="280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2"/>
        <v>176.09</v>
      </c>
      <c r="Q3587" s="10" t="s">
        <v>8308</v>
      </c>
      <c r="R3587" t="s">
        <v>8310</v>
      </c>
      <c r="S3587" s="15">
        <f t="shared" ref="S3587:S3650" si="283">(((J3587/60)/60)/24)+DATE(1970,1,)</f>
        <v>41963.716319444444</v>
      </c>
      <c r="T3587" s="15">
        <f t="shared" ref="T3587:T3650" si="284">(((I3587/60)/60)/24)+DATE(1970,1,)</f>
        <v>41993.716319444444</v>
      </c>
      <c r="U3587">
        <f t="shared" si="280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0" t="s">
        <v>8308</v>
      </c>
      <c r="R3588" t="s">
        <v>8310</v>
      </c>
      <c r="S3588" s="15">
        <f t="shared" si="283"/>
        <v>42575.697569444441</v>
      </c>
      <c r="T3588" s="15">
        <f t="shared" si="284"/>
        <v>42635.697569444441</v>
      </c>
      <c r="U3588">
        <f t="shared" si="280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0" t="s">
        <v>8308</v>
      </c>
      <c r="R3589" t="s">
        <v>8310</v>
      </c>
      <c r="S3589" s="15">
        <f t="shared" si="283"/>
        <v>42502.539976851855</v>
      </c>
      <c r="T3589" s="15">
        <f t="shared" si="284"/>
        <v>42547.791666666672</v>
      </c>
      <c r="U3589">
        <f t="shared" si="280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0" t="s">
        <v>8308</v>
      </c>
      <c r="R3590" t="s">
        <v>8310</v>
      </c>
      <c r="S3590" s="15">
        <f t="shared" si="283"/>
        <v>42100.828819444447</v>
      </c>
      <c r="T3590" s="15">
        <f t="shared" si="284"/>
        <v>42122.958333333328</v>
      </c>
      <c r="U3590">
        <f t="shared" si="280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0" t="s">
        <v>8308</v>
      </c>
      <c r="R3591" t="s">
        <v>8310</v>
      </c>
      <c r="S3591" s="15">
        <f t="shared" si="283"/>
        <v>42124.647534722222</v>
      </c>
      <c r="T3591" s="15">
        <f t="shared" si="284"/>
        <v>42149.647534722222</v>
      </c>
      <c r="U3591">
        <f t="shared" si="280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0" t="s">
        <v>8308</v>
      </c>
      <c r="R3592" t="s">
        <v>8310</v>
      </c>
      <c r="S3592" s="15">
        <f t="shared" si="283"/>
        <v>41901.333726851852</v>
      </c>
      <c r="T3592" s="15">
        <f t="shared" si="284"/>
        <v>41931.333726851852</v>
      </c>
      <c r="U3592">
        <f t="shared" si="280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0" t="s">
        <v>8308</v>
      </c>
      <c r="R3593" t="s">
        <v>8310</v>
      </c>
      <c r="S3593" s="15">
        <f t="shared" si="283"/>
        <v>42002.948425925926</v>
      </c>
      <c r="T3593" s="15">
        <f t="shared" si="284"/>
        <v>42027.207638888889</v>
      </c>
      <c r="U3593">
        <f t="shared" si="280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0" t="s">
        <v>8308</v>
      </c>
      <c r="R3594" t="s">
        <v>8310</v>
      </c>
      <c r="S3594" s="15">
        <f t="shared" si="283"/>
        <v>41987.829942129625</v>
      </c>
      <c r="T3594" s="15">
        <f t="shared" si="284"/>
        <v>42045.207638888889</v>
      </c>
      <c r="U3594">
        <f t="shared" si="280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0" t="s">
        <v>8308</v>
      </c>
      <c r="R3595" t="s">
        <v>8310</v>
      </c>
      <c r="S3595" s="15">
        <f t="shared" si="283"/>
        <v>41973.898599537039</v>
      </c>
      <c r="T3595" s="15">
        <f t="shared" si="284"/>
        <v>42008.851388888885</v>
      </c>
      <c r="U3595">
        <f t="shared" si="280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0" t="s">
        <v>8308</v>
      </c>
      <c r="R3596" t="s">
        <v>8310</v>
      </c>
      <c r="S3596" s="15">
        <f t="shared" si="283"/>
        <v>42591.066921296297</v>
      </c>
      <c r="T3596" s="15">
        <f t="shared" si="284"/>
        <v>42616.066921296297</v>
      </c>
      <c r="U3596">
        <f t="shared" si="280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0" t="s">
        <v>8308</v>
      </c>
      <c r="R3597" t="s">
        <v>8310</v>
      </c>
      <c r="S3597" s="15">
        <f t="shared" si="283"/>
        <v>42049.008368055554</v>
      </c>
      <c r="T3597" s="15">
        <f t="shared" si="284"/>
        <v>42075.290972222225</v>
      </c>
      <c r="U3597">
        <f t="shared" si="280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0" t="s">
        <v>8308</v>
      </c>
      <c r="R3598" t="s">
        <v>8310</v>
      </c>
      <c r="S3598" s="15">
        <f t="shared" si="283"/>
        <v>41855.715069444443</v>
      </c>
      <c r="T3598" s="15">
        <f t="shared" si="284"/>
        <v>41876.715069444443</v>
      </c>
      <c r="U3598">
        <f t="shared" si="280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0" t="s">
        <v>8308</v>
      </c>
      <c r="R3599" t="s">
        <v>8310</v>
      </c>
      <c r="S3599" s="15">
        <f t="shared" si="283"/>
        <v>42416.585532407407</v>
      </c>
      <c r="T3599" s="15">
        <f t="shared" si="284"/>
        <v>42431.249305555553</v>
      </c>
      <c r="U3599">
        <f t="shared" si="280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0" t="s">
        <v>8308</v>
      </c>
      <c r="R3600" t="s">
        <v>8310</v>
      </c>
      <c r="S3600" s="15">
        <f t="shared" si="283"/>
        <v>41865.79886574074</v>
      </c>
      <c r="T3600" s="15">
        <f t="shared" si="284"/>
        <v>41884.207638888889</v>
      </c>
      <c r="U3600">
        <f t="shared" si="280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0" t="s">
        <v>8308</v>
      </c>
      <c r="R3601" t="s">
        <v>8310</v>
      </c>
      <c r="S3601" s="15">
        <f t="shared" si="283"/>
        <v>42219.79487268519</v>
      </c>
      <c r="T3601" s="15">
        <f t="shared" si="284"/>
        <v>42245</v>
      </c>
      <c r="U3601">
        <f t="shared" si="280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0" t="s">
        <v>8308</v>
      </c>
      <c r="R3602" t="s">
        <v>8310</v>
      </c>
      <c r="S3602" s="15">
        <f t="shared" si="283"/>
        <v>42627.849120370374</v>
      </c>
      <c r="T3602" s="15">
        <f t="shared" si="284"/>
        <v>42655.849120370374</v>
      </c>
      <c r="U3602">
        <f t="shared" si="280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0" t="s">
        <v>8308</v>
      </c>
      <c r="R3603" t="s">
        <v>8310</v>
      </c>
      <c r="S3603" s="15">
        <f t="shared" si="283"/>
        <v>41989.99863425926</v>
      </c>
      <c r="T3603" s="15">
        <f t="shared" si="284"/>
        <v>42019.99863425926</v>
      </c>
      <c r="U3603">
        <f t="shared" si="280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0" t="s">
        <v>8308</v>
      </c>
      <c r="R3604" t="s">
        <v>8310</v>
      </c>
      <c r="S3604" s="15">
        <f t="shared" si="283"/>
        <v>42446.894432870366</v>
      </c>
      <c r="T3604" s="15">
        <f t="shared" si="284"/>
        <v>42506.894432870366</v>
      </c>
      <c r="U3604">
        <f t="shared" si="280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0" t="s">
        <v>8308</v>
      </c>
      <c r="R3605" t="s">
        <v>8310</v>
      </c>
      <c r="S3605" s="15">
        <f t="shared" si="283"/>
        <v>42282.864351851851</v>
      </c>
      <c r="T3605" s="15">
        <f t="shared" si="284"/>
        <v>42312.906018518523</v>
      </c>
      <c r="U3605">
        <f t="shared" si="280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0" t="s">
        <v>8308</v>
      </c>
      <c r="R3606" t="s">
        <v>8310</v>
      </c>
      <c r="S3606" s="15">
        <f t="shared" si="283"/>
        <v>42482.015694444446</v>
      </c>
      <c r="T3606" s="15">
        <f t="shared" si="284"/>
        <v>42488.290972222225</v>
      </c>
      <c r="U3606">
        <f t="shared" si="280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0" t="s">
        <v>8308</v>
      </c>
      <c r="R3607" t="s">
        <v>8310</v>
      </c>
      <c r="S3607" s="15">
        <f t="shared" si="283"/>
        <v>42382.793124999997</v>
      </c>
      <c r="T3607" s="15">
        <f t="shared" si="284"/>
        <v>42412.793124999997</v>
      </c>
      <c r="U3607">
        <f t="shared" si="280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0" t="s">
        <v>8308</v>
      </c>
      <c r="R3608" t="s">
        <v>8310</v>
      </c>
      <c r="S3608" s="15">
        <f t="shared" si="283"/>
        <v>42565.604826388888</v>
      </c>
      <c r="T3608" s="15">
        <f t="shared" si="284"/>
        <v>42595.604826388888</v>
      </c>
      <c r="U3608">
        <f t="shared" si="280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0" t="s">
        <v>8308</v>
      </c>
      <c r="R3609" t="s">
        <v>8310</v>
      </c>
      <c r="S3609" s="15">
        <f t="shared" si="283"/>
        <v>42337.963912037041</v>
      </c>
      <c r="T3609" s="15">
        <f t="shared" si="284"/>
        <v>42352</v>
      </c>
      <c r="U3609">
        <f t="shared" si="280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0" t="s">
        <v>8308</v>
      </c>
      <c r="R3610" t="s">
        <v>8310</v>
      </c>
      <c r="S3610" s="15">
        <f t="shared" si="283"/>
        <v>42505.709375000006</v>
      </c>
      <c r="T3610" s="15">
        <f t="shared" si="284"/>
        <v>42537.583333333328</v>
      </c>
      <c r="U3610">
        <f t="shared" si="280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0" t="s">
        <v>8308</v>
      </c>
      <c r="R3611" t="s">
        <v>8310</v>
      </c>
      <c r="S3611" s="15">
        <f t="shared" si="283"/>
        <v>42428.991724537031</v>
      </c>
      <c r="T3611" s="15">
        <f t="shared" si="284"/>
        <v>42458.950057870374</v>
      </c>
      <c r="U3611">
        <f t="shared" si="280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0" t="s">
        <v>8308</v>
      </c>
      <c r="R3612" t="s">
        <v>8310</v>
      </c>
      <c r="S3612" s="15">
        <f t="shared" si="283"/>
        <v>42202.432129629626</v>
      </c>
      <c r="T3612" s="15">
        <f t="shared" si="284"/>
        <v>42232.432129629626</v>
      </c>
      <c r="U3612">
        <f t="shared" si="280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0" t="s">
        <v>8308</v>
      </c>
      <c r="R3613" t="s">
        <v>8310</v>
      </c>
      <c r="S3613" s="15">
        <f t="shared" si="283"/>
        <v>42071.370381944449</v>
      </c>
      <c r="T3613" s="15">
        <f t="shared" si="284"/>
        <v>42101.370381944449</v>
      </c>
      <c r="U3613">
        <f t="shared" si="280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0" t="s">
        <v>8308</v>
      </c>
      <c r="R3614" t="s">
        <v>8310</v>
      </c>
      <c r="S3614" s="15">
        <f t="shared" si="283"/>
        <v>41788.726979166669</v>
      </c>
      <c r="T3614" s="15">
        <f t="shared" si="284"/>
        <v>41798.726979166669</v>
      </c>
      <c r="U3614">
        <f t="shared" si="280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0" t="s">
        <v>8308</v>
      </c>
      <c r="R3615" t="s">
        <v>8310</v>
      </c>
      <c r="S3615" s="15">
        <f t="shared" si="283"/>
        <v>41787.58997685185</v>
      </c>
      <c r="T3615" s="15">
        <f t="shared" si="284"/>
        <v>41817.58997685185</v>
      </c>
      <c r="U3615">
        <f t="shared" si="280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0" t="s">
        <v>8308</v>
      </c>
      <c r="R3616" t="s">
        <v>8310</v>
      </c>
      <c r="S3616" s="15">
        <f t="shared" si="283"/>
        <v>42143.041851851856</v>
      </c>
      <c r="T3616" s="15">
        <f t="shared" si="284"/>
        <v>42173.041851851856</v>
      </c>
      <c r="U3616">
        <f t="shared" si="280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0" t="s">
        <v>8308</v>
      </c>
      <c r="R3617" t="s">
        <v>8310</v>
      </c>
      <c r="S3617" s="15">
        <f t="shared" si="283"/>
        <v>42317.593703703707</v>
      </c>
      <c r="T3617" s="15">
        <f t="shared" si="284"/>
        <v>42347.593703703707</v>
      </c>
      <c r="U3617">
        <f t="shared" si="280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0" t="s">
        <v>8308</v>
      </c>
      <c r="R3618" t="s">
        <v>8310</v>
      </c>
      <c r="S3618" s="15">
        <f t="shared" si="283"/>
        <v>42051.949814814812</v>
      </c>
      <c r="T3618" s="15">
        <f t="shared" si="284"/>
        <v>42081.908148148148</v>
      </c>
      <c r="U3618">
        <f t="shared" si="280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0" t="s">
        <v>8308</v>
      </c>
      <c r="R3619" t="s">
        <v>8310</v>
      </c>
      <c r="S3619" s="15">
        <f t="shared" si="283"/>
        <v>42778.610289351855</v>
      </c>
      <c r="T3619" s="15">
        <f t="shared" si="284"/>
        <v>42793</v>
      </c>
      <c r="U3619">
        <f t="shared" si="280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0" t="s">
        <v>8308</v>
      </c>
      <c r="R3620" t="s">
        <v>8310</v>
      </c>
      <c r="S3620" s="15">
        <f t="shared" si="283"/>
        <v>42127.627893518518</v>
      </c>
      <c r="T3620" s="15">
        <f t="shared" si="284"/>
        <v>42157.627893518518</v>
      </c>
      <c r="U3620">
        <f t="shared" si="280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0" t="s">
        <v>8308</v>
      </c>
      <c r="R3621" t="s">
        <v>8310</v>
      </c>
      <c r="S3621" s="15">
        <f t="shared" si="283"/>
        <v>42660.132245370376</v>
      </c>
      <c r="T3621" s="15">
        <f t="shared" si="284"/>
        <v>42692.916666666672</v>
      </c>
      <c r="U3621">
        <f t="shared" si="280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0" t="s">
        <v>8308</v>
      </c>
      <c r="R3622" t="s">
        <v>8310</v>
      </c>
      <c r="S3622" s="15">
        <f t="shared" si="283"/>
        <v>42036.938206018516</v>
      </c>
      <c r="T3622" s="15">
        <f t="shared" si="284"/>
        <v>42067.166666666672</v>
      </c>
      <c r="U3622">
        <f t="shared" si="280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0" t="s">
        <v>8308</v>
      </c>
      <c r="R3623" t="s">
        <v>8310</v>
      </c>
      <c r="S3623" s="15">
        <f t="shared" si="283"/>
        <v>42618.935694444444</v>
      </c>
      <c r="T3623" s="15">
        <f t="shared" si="284"/>
        <v>42642.875</v>
      </c>
      <c r="U3623">
        <f t="shared" si="280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0" t="s">
        <v>8308</v>
      </c>
      <c r="R3624" t="s">
        <v>8310</v>
      </c>
      <c r="S3624" s="15">
        <f t="shared" si="283"/>
        <v>41876.221886574072</v>
      </c>
      <c r="T3624" s="15">
        <f t="shared" si="284"/>
        <v>41909.140972222223</v>
      </c>
      <c r="U3624">
        <f t="shared" si="280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0" t="s">
        <v>8308</v>
      </c>
      <c r="R3625" t="s">
        <v>8310</v>
      </c>
      <c r="S3625" s="15">
        <f t="shared" si="283"/>
        <v>41827.736921296295</v>
      </c>
      <c r="T3625" s="15">
        <f t="shared" si="284"/>
        <v>41845.291666666664</v>
      </c>
      <c r="U3625">
        <f t="shared" si="280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0" t="s">
        <v>8308</v>
      </c>
      <c r="R3626" t="s">
        <v>8310</v>
      </c>
      <c r="S3626" s="15">
        <f t="shared" si="283"/>
        <v>42544.774189814809</v>
      </c>
      <c r="T3626" s="15">
        <f t="shared" si="284"/>
        <v>42604.774189814809</v>
      </c>
      <c r="U3626">
        <f t="shared" si="280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0" t="s">
        <v>8308</v>
      </c>
      <c r="R3627" t="s">
        <v>8310</v>
      </c>
      <c r="S3627" s="15">
        <f t="shared" si="283"/>
        <v>42156.652511574073</v>
      </c>
      <c r="T3627" s="15">
        <f t="shared" si="284"/>
        <v>42186.652511574073</v>
      </c>
      <c r="U3627">
        <f t="shared" si="280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0" t="s">
        <v>8308</v>
      </c>
      <c r="R3628" t="s">
        <v>8310</v>
      </c>
      <c r="S3628" s="15">
        <f t="shared" si="283"/>
        <v>41845.667326388888</v>
      </c>
      <c r="T3628" s="15">
        <f t="shared" si="284"/>
        <v>41866.667326388888</v>
      </c>
      <c r="U3628">
        <f t="shared" si="280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0" t="s">
        <v>8308</v>
      </c>
      <c r="R3629" t="s">
        <v>8310</v>
      </c>
      <c r="S3629" s="15">
        <f t="shared" si="283"/>
        <v>42459.741747685184</v>
      </c>
      <c r="T3629" s="15">
        <f t="shared" si="284"/>
        <v>42510.165972222225</v>
      </c>
      <c r="U3629">
        <f t="shared" ref="U3629:U3692" si="285">YEAR(S3629)</f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0" t="s">
        <v>8308</v>
      </c>
      <c r="R3630" t="s">
        <v>8311</v>
      </c>
      <c r="S3630" s="15">
        <f t="shared" si="283"/>
        <v>42290.833287037036</v>
      </c>
      <c r="T3630" s="15">
        <f t="shared" si="284"/>
        <v>42350.874953703707</v>
      </c>
      <c r="U3630">
        <f t="shared" si="285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0" t="s">
        <v>8308</v>
      </c>
      <c r="R3631" t="s">
        <v>8311</v>
      </c>
      <c r="S3631" s="15">
        <f t="shared" si="283"/>
        <v>42436.094490740739</v>
      </c>
      <c r="T3631" s="15">
        <f t="shared" si="284"/>
        <v>42494.708333333328</v>
      </c>
      <c r="U3631">
        <f t="shared" si="285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0" t="s">
        <v>8308</v>
      </c>
      <c r="R3632" t="s">
        <v>8311</v>
      </c>
      <c r="S3632" s="15">
        <f t="shared" si="283"/>
        <v>41941.84710648148</v>
      </c>
      <c r="T3632" s="15">
        <f t="shared" si="284"/>
        <v>41971.888773148152</v>
      </c>
      <c r="U3632">
        <f t="shared" si="285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0" t="s">
        <v>8308</v>
      </c>
      <c r="R3633" t="s">
        <v>8311</v>
      </c>
      <c r="S3633" s="15">
        <f t="shared" si="283"/>
        <v>41879.753437499996</v>
      </c>
      <c r="T3633" s="15">
        <f t="shared" si="284"/>
        <v>41904.165972222225</v>
      </c>
      <c r="U3633">
        <f t="shared" si="285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0" t="s">
        <v>8308</v>
      </c>
      <c r="R3634" t="s">
        <v>8311</v>
      </c>
      <c r="S3634" s="15">
        <f t="shared" si="283"/>
        <v>41945.936909722222</v>
      </c>
      <c r="T3634" s="15">
        <f t="shared" si="284"/>
        <v>41965.936909722222</v>
      </c>
      <c r="U3634">
        <f t="shared" si="285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0" t="s">
        <v>8308</v>
      </c>
      <c r="R3635" t="s">
        <v>8311</v>
      </c>
      <c r="S3635" s="15">
        <f t="shared" si="283"/>
        <v>42648.623460648145</v>
      </c>
      <c r="T3635" s="15">
        <f t="shared" si="284"/>
        <v>42692.041666666672</v>
      </c>
      <c r="U3635">
        <f t="shared" si="285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0" t="s">
        <v>8308</v>
      </c>
      <c r="R3636" t="s">
        <v>8311</v>
      </c>
      <c r="S3636" s="15">
        <f t="shared" si="283"/>
        <v>42700.166365740741</v>
      </c>
      <c r="T3636" s="15">
        <f t="shared" si="284"/>
        <v>42748.165972222225</v>
      </c>
      <c r="U3636">
        <f t="shared" si="285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0" t="s">
        <v>8308</v>
      </c>
      <c r="R3637" t="s">
        <v>8311</v>
      </c>
      <c r="S3637" s="15">
        <f t="shared" si="283"/>
        <v>42449.88282407407</v>
      </c>
      <c r="T3637" s="15">
        <f t="shared" si="284"/>
        <v>42479.88282407407</v>
      </c>
      <c r="U3637">
        <f t="shared" si="285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0" t="s">
        <v>8308</v>
      </c>
      <c r="R3638" t="s">
        <v>8311</v>
      </c>
      <c r="S3638" s="15">
        <f t="shared" si="283"/>
        <v>42225.694780092599</v>
      </c>
      <c r="T3638" s="15">
        <f t="shared" si="284"/>
        <v>42260.694780092599</v>
      </c>
      <c r="U3638">
        <f t="shared" si="285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0" t="s">
        <v>8308</v>
      </c>
      <c r="R3639" t="s">
        <v>8311</v>
      </c>
      <c r="S3639" s="15">
        <f t="shared" si="283"/>
        <v>41974.700636574074</v>
      </c>
      <c r="T3639" s="15">
        <f t="shared" si="284"/>
        <v>42004.700636574074</v>
      </c>
      <c r="U3639">
        <f t="shared" si="285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0" t="s">
        <v>8308</v>
      </c>
      <c r="R3640" t="s">
        <v>8311</v>
      </c>
      <c r="S3640" s="15">
        <f t="shared" si="283"/>
        <v>42052.672824074078</v>
      </c>
      <c r="T3640" s="15">
        <f t="shared" si="284"/>
        <v>42112.631157407406</v>
      </c>
      <c r="U3640">
        <f t="shared" si="285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0" t="s">
        <v>8308</v>
      </c>
      <c r="R3641" t="s">
        <v>8311</v>
      </c>
      <c r="S3641" s="15">
        <f t="shared" si="283"/>
        <v>42589.677152777775</v>
      </c>
      <c r="T3641" s="15">
        <f t="shared" si="284"/>
        <v>42649.632638888885</v>
      </c>
      <c r="U3641">
        <f t="shared" si="285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0" t="s">
        <v>8308</v>
      </c>
      <c r="R3642" t="s">
        <v>8311</v>
      </c>
      <c r="S3642" s="15">
        <f t="shared" si="283"/>
        <v>42103.781597222223</v>
      </c>
      <c r="T3642" s="15">
        <f t="shared" si="284"/>
        <v>42133.781597222223</v>
      </c>
      <c r="U3642">
        <f t="shared" si="285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0" t="s">
        <v>8308</v>
      </c>
      <c r="R3643" t="s">
        <v>8311</v>
      </c>
      <c r="S3643" s="15">
        <f t="shared" si="283"/>
        <v>41898.627071759263</v>
      </c>
      <c r="T3643" s="15">
        <f t="shared" si="284"/>
        <v>41916.208333333336</v>
      </c>
      <c r="U3643">
        <f t="shared" si="285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0" t="s">
        <v>8308</v>
      </c>
      <c r="R3644" t="s">
        <v>8311</v>
      </c>
      <c r="S3644" s="15">
        <f t="shared" si="283"/>
        <v>42296.816284722227</v>
      </c>
      <c r="T3644" s="15">
        <f t="shared" si="284"/>
        <v>42337.708333333328</v>
      </c>
      <c r="U3644">
        <f t="shared" si="285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0" t="s">
        <v>8308</v>
      </c>
      <c r="R3645" t="s">
        <v>8311</v>
      </c>
      <c r="S3645" s="15">
        <f t="shared" si="283"/>
        <v>42284.143969907411</v>
      </c>
      <c r="T3645" s="15">
        <f t="shared" si="284"/>
        <v>42324.185636574075</v>
      </c>
      <c r="U3645">
        <f t="shared" si="285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0" t="s">
        <v>8308</v>
      </c>
      <c r="R3646" t="s">
        <v>8311</v>
      </c>
      <c r="S3646" s="15">
        <f t="shared" si="283"/>
        <v>42408.241747685184</v>
      </c>
      <c r="T3646" s="15">
        <f t="shared" si="284"/>
        <v>42436.207638888889</v>
      </c>
      <c r="U3646">
        <f t="shared" si="285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0" t="s">
        <v>8308</v>
      </c>
      <c r="R3647" t="s">
        <v>8311</v>
      </c>
      <c r="S3647" s="15">
        <f t="shared" si="283"/>
        <v>42664.970347222217</v>
      </c>
      <c r="T3647" s="15">
        <f t="shared" si="284"/>
        <v>42695.012013888889</v>
      </c>
      <c r="U3647">
        <f t="shared" si="285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0" t="s">
        <v>8308</v>
      </c>
      <c r="R3648" t="s">
        <v>8311</v>
      </c>
      <c r="S3648" s="15">
        <f t="shared" si="283"/>
        <v>42139.421319444446</v>
      </c>
      <c r="T3648" s="15">
        <f t="shared" si="284"/>
        <v>42170.979166666672</v>
      </c>
      <c r="U3648">
        <f t="shared" si="285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0" t="s">
        <v>8308</v>
      </c>
      <c r="R3649" t="s">
        <v>8311</v>
      </c>
      <c r="S3649" s="15">
        <f t="shared" si="283"/>
        <v>42597.749155092592</v>
      </c>
      <c r="T3649" s="15">
        <f t="shared" si="284"/>
        <v>42642.749155092592</v>
      </c>
      <c r="U3649">
        <f t="shared" si="285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ref="P3650:P3713" si="287">IFERROR(ROUND(E3650/L3650,2),0)</f>
        <v>550.04</v>
      </c>
      <c r="Q3650" s="10" t="s">
        <v>8308</v>
      </c>
      <c r="R3650" t="s">
        <v>8310</v>
      </c>
      <c r="S3650" s="15">
        <f t="shared" si="283"/>
        <v>41886.292187500003</v>
      </c>
      <c r="T3650" s="15">
        <f t="shared" si="284"/>
        <v>41916.292187500003</v>
      </c>
      <c r="U3650">
        <f t="shared" si="285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7"/>
        <v>97.5</v>
      </c>
      <c r="Q3651" s="10" t="s">
        <v>8308</v>
      </c>
      <c r="R3651" t="s">
        <v>8310</v>
      </c>
      <c r="S3651" s="15">
        <f t="shared" ref="S3651:S3714" si="288">(((J3651/60)/60)/24)+DATE(1970,1,)</f>
        <v>41779.712893518517</v>
      </c>
      <c r="T3651" s="15">
        <f t="shared" ref="T3651:T3714" si="289">(((I3651/60)/60)/24)+DATE(1970,1,)</f>
        <v>41805.712893518517</v>
      </c>
      <c r="U3651">
        <f t="shared" si="285"/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0" t="s">
        <v>8308</v>
      </c>
      <c r="R3652" t="s">
        <v>8310</v>
      </c>
      <c r="S3652" s="15">
        <f t="shared" si="288"/>
        <v>42380.478981481487</v>
      </c>
      <c r="T3652" s="15">
        <f t="shared" si="289"/>
        <v>42401.478981481487</v>
      </c>
      <c r="U3652">
        <f t="shared" si="285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0" t="s">
        <v>8308</v>
      </c>
      <c r="R3653" t="s">
        <v>8310</v>
      </c>
      <c r="S3653" s="15">
        <f t="shared" si="288"/>
        <v>41827.646319444444</v>
      </c>
      <c r="T3653" s="15">
        <f t="shared" si="289"/>
        <v>41860.665972222225</v>
      </c>
      <c r="U3653">
        <f t="shared" si="285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0" t="s">
        <v>8308</v>
      </c>
      <c r="R3654" t="s">
        <v>8310</v>
      </c>
      <c r="S3654" s="15">
        <f t="shared" si="288"/>
        <v>42595.644699074073</v>
      </c>
      <c r="T3654" s="15">
        <f t="shared" si="289"/>
        <v>42606.165972222225</v>
      </c>
      <c r="U3654">
        <f t="shared" si="285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0" t="s">
        <v>8308</v>
      </c>
      <c r="R3655" t="s">
        <v>8310</v>
      </c>
      <c r="S3655" s="15">
        <f t="shared" si="288"/>
        <v>42190.363506944443</v>
      </c>
      <c r="T3655" s="15">
        <f t="shared" si="289"/>
        <v>42220.363506944443</v>
      </c>
      <c r="U3655">
        <f t="shared" si="285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0" t="s">
        <v>8308</v>
      </c>
      <c r="R3656" t="s">
        <v>8310</v>
      </c>
      <c r="S3656" s="15">
        <f t="shared" si="288"/>
        <v>42439.416504629626</v>
      </c>
      <c r="T3656" s="15">
        <f t="shared" si="289"/>
        <v>42462.708333333328</v>
      </c>
      <c r="U3656">
        <f t="shared" si="285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0" t="s">
        <v>8308</v>
      </c>
      <c r="R3657" t="s">
        <v>8310</v>
      </c>
      <c r="S3657" s="15">
        <f t="shared" si="288"/>
        <v>42172.803217592591</v>
      </c>
      <c r="T3657" s="15">
        <f t="shared" si="289"/>
        <v>42202.290972222225</v>
      </c>
      <c r="U3657">
        <f t="shared" si="285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0" t="s">
        <v>8308</v>
      </c>
      <c r="R3658" t="s">
        <v>8310</v>
      </c>
      <c r="S3658" s="15">
        <f t="shared" si="288"/>
        <v>42736.910138888896</v>
      </c>
      <c r="T3658" s="15">
        <f t="shared" si="289"/>
        <v>42766.957638888889</v>
      </c>
      <c r="U3658">
        <f t="shared" si="285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0" t="s">
        <v>8308</v>
      </c>
      <c r="R3659" t="s">
        <v>8310</v>
      </c>
      <c r="S3659" s="15">
        <f t="shared" si="288"/>
        <v>42498.629849537043</v>
      </c>
      <c r="T3659" s="15">
        <f t="shared" si="289"/>
        <v>42521.904166666667</v>
      </c>
      <c r="U3659">
        <f t="shared" si="285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0" t="s">
        <v>8308</v>
      </c>
      <c r="R3660" t="s">
        <v>8310</v>
      </c>
      <c r="S3660" s="15">
        <f t="shared" si="288"/>
        <v>41774.858564814815</v>
      </c>
      <c r="T3660" s="15">
        <f t="shared" si="289"/>
        <v>41821.165972222225</v>
      </c>
      <c r="U3660">
        <f t="shared" si="285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0" t="s">
        <v>8308</v>
      </c>
      <c r="R3661" t="s">
        <v>8310</v>
      </c>
      <c r="S3661" s="15">
        <f t="shared" si="288"/>
        <v>42054.277199074073</v>
      </c>
      <c r="T3661" s="15">
        <f t="shared" si="289"/>
        <v>42081.610416666663</v>
      </c>
      <c r="U3661">
        <f t="shared" si="285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0" t="s">
        <v>8308</v>
      </c>
      <c r="R3662" t="s">
        <v>8310</v>
      </c>
      <c r="S3662" s="15">
        <f t="shared" si="288"/>
        <v>41970.881076388891</v>
      </c>
      <c r="T3662" s="15">
        <f t="shared" si="289"/>
        <v>41995.881076388891</v>
      </c>
      <c r="U3662">
        <f t="shared" si="285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0" t="s">
        <v>8308</v>
      </c>
      <c r="R3663" t="s">
        <v>8310</v>
      </c>
      <c r="S3663" s="15">
        <f t="shared" si="288"/>
        <v>42446.896666666667</v>
      </c>
      <c r="T3663" s="15">
        <f t="shared" si="289"/>
        <v>42469.166666666672</v>
      </c>
      <c r="U3663">
        <f t="shared" si="285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0" t="s">
        <v>8308</v>
      </c>
      <c r="R3664" t="s">
        <v>8310</v>
      </c>
      <c r="S3664" s="15">
        <f t="shared" si="288"/>
        <v>42063.220069444447</v>
      </c>
      <c r="T3664" s="15">
        <f t="shared" si="289"/>
        <v>42093.178402777776</v>
      </c>
      <c r="U3664">
        <f t="shared" si="285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0" t="s">
        <v>8308</v>
      </c>
      <c r="R3665" t="s">
        <v>8310</v>
      </c>
      <c r="S3665" s="15">
        <f t="shared" si="288"/>
        <v>42664.451736111107</v>
      </c>
      <c r="T3665" s="15">
        <f t="shared" si="289"/>
        <v>42724.493402777778</v>
      </c>
      <c r="U3665">
        <f t="shared" si="285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0" t="s">
        <v>8308</v>
      </c>
      <c r="R3666" t="s">
        <v>8310</v>
      </c>
      <c r="S3666" s="15">
        <f t="shared" si="288"/>
        <v>42522.248715277776</v>
      </c>
      <c r="T3666" s="15">
        <f t="shared" si="289"/>
        <v>42536.248715277776</v>
      </c>
      <c r="U3666">
        <f t="shared" si="285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0" t="s">
        <v>8308</v>
      </c>
      <c r="R3667" t="s">
        <v>8310</v>
      </c>
      <c r="S3667" s="15">
        <f t="shared" si="288"/>
        <v>42293.808124999996</v>
      </c>
      <c r="T3667" s="15">
        <f t="shared" si="289"/>
        <v>42304.829166666663</v>
      </c>
      <c r="U3667">
        <f t="shared" si="285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0" t="s">
        <v>8308</v>
      </c>
      <c r="R3668" t="s">
        <v>8310</v>
      </c>
      <c r="S3668" s="15">
        <f t="shared" si="288"/>
        <v>41821.90488425926</v>
      </c>
      <c r="T3668" s="15">
        <f t="shared" si="289"/>
        <v>41843.291666666664</v>
      </c>
      <c r="U3668">
        <f t="shared" si="285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0" t="s">
        <v>8308</v>
      </c>
      <c r="R3669" t="s">
        <v>8310</v>
      </c>
      <c r="S3669" s="15">
        <f t="shared" si="288"/>
        <v>42172.970127314817</v>
      </c>
      <c r="T3669" s="15">
        <f t="shared" si="289"/>
        <v>42202.970127314817</v>
      </c>
      <c r="U3669">
        <f t="shared" si="285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0" t="s">
        <v>8308</v>
      </c>
      <c r="R3670" t="s">
        <v>8310</v>
      </c>
      <c r="S3670" s="15">
        <f t="shared" si="288"/>
        <v>42184.556157407409</v>
      </c>
      <c r="T3670" s="15">
        <f t="shared" si="289"/>
        <v>42207.772916666669</v>
      </c>
      <c r="U3670">
        <f t="shared" si="285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0" t="s">
        <v>8308</v>
      </c>
      <c r="R3671" t="s">
        <v>8310</v>
      </c>
      <c r="S3671" s="15">
        <f t="shared" si="288"/>
        <v>42135.675196759257</v>
      </c>
      <c r="T3671" s="15">
        <f t="shared" si="289"/>
        <v>42165.675196759257</v>
      </c>
      <c r="U3671">
        <f t="shared" si="285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0" t="s">
        <v>8308</v>
      </c>
      <c r="R3672" t="s">
        <v>8310</v>
      </c>
      <c r="S3672" s="15">
        <f t="shared" si="288"/>
        <v>42141.514016203699</v>
      </c>
      <c r="T3672" s="15">
        <f t="shared" si="289"/>
        <v>42154.958333333328</v>
      </c>
      <c r="U3672">
        <f t="shared" si="285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0" t="s">
        <v>8308</v>
      </c>
      <c r="R3673" t="s">
        <v>8310</v>
      </c>
      <c r="S3673" s="15">
        <f t="shared" si="288"/>
        <v>41819.62809027778</v>
      </c>
      <c r="T3673" s="15">
        <f t="shared" si="289"/>
        <v>41840.165972222225</v>
      </c>
      <c r="U3673">
        <f t="shared" si="285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0" t="s">
        <v>8308</v>
      </c>
      <c r="R3674" t="s">
        <v>8310</v>
      </c>
      <c r="S3674" s="15">
        <f t="shared" si="288"/>
        <v>41877.946574074071</v>
      </c>
      <c r="T3674" s="15">
        <f t="shared" si="289"/>
        <v>41907.946574074071</v>
      </c>
      <c r="U3674">
        <f t="shared" si="285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0" t="s">
        <v>8308</v>
      </c>
      <c r="R3675" t="s">
        <v>8310</v>
      </c>
      <c r="S3675" s="15">
        <f t="shared" si="288"/>
        <v>41913.295104166667</v>
      </c>
      <c r="T3675" s="15">
        <f t="shared" si="289"/>
        <v>41947.536111111112</v>
      </c>
      <c r="U3675">
        <f t="shared" si="285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0" t="s">
        <v>8308</v>
      </c>
      <c r="R3676" t="s">
        <v>8310</v>
      </c>
      <c r="S3676" s="15">
        <f t="shared" si="288"/>
        <v>42555.873020833329</v>
      </c>
      <c r="T3676" s="15">
        <f t="shared" si="289"/>
        <v>42615.873020833329</v>
      </c>
      <c r="U3676">
        <f t="shared" si="285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0" t="s">
        <v>8308</v>
      </c>
      <c r="R3677" t="s">
        <v>8310</v>
      </c>
      <c r="S3677" s="15">
        <f t="shared" si="288"/>
        <v>42492.597013888888</v>
      </c>
      <c r="T3677" s="15">
        <f t="shared" si="289"/>
        <v>42504.958333333328</v>
      </c>
      <c r="U3677">
        <f t="shared" si="285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0" t="s">
        <v>8308</v>
      </c>
      <c r="R3678" t="s">
        <v>8310</v>
      </c>
      <c r="S3678" s="15">
        <f t="shared" si="288"/>
        <v>41875.815787037034</v>
      </c>
      <c r="T3678" s="15">
        <f t="shared" si="289"/>
        <v>41893.815787037034</v>
      </c>
      <c r="U3678">
        <f t="shared" si="285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0" t="s">
        <v>8308</v>
      </c>
      <c r="R3679" t="s">
        <v>8310</v>
      </c>
      <c r="S3679" s="15">
        <f t="shared" si="288"/>
        <v>41801.574282407404</v>
      </c>
      <c r="T3679" s="15">
        <f t="shared" si="289"/>
        <v>41822.165972222225</v>
      </c>
      <c r="U3679">
        <f t="shared" si="285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0" t="s">
        <v>8308</v>
      </c>
      <c r="R3680" t="s">
        <v>8310</v>
      </c>
      <c r="S3680" s="15">
        <f t="shared" si="288"/>
        <v>42119.531226851846</v>
      </c>
      <c r="T3680" s="15">
        <f t="shared" si="289"/>
        <v>42154.531226851846</v>
      </c>
      <c r="U3680">
        <f t="shared" si="285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0" t="s">
        <v>8308</v>
      </c>
      <c r="R3681" t="s">
        <v>8310</v>
      </c>
      <c r="S3681" s="15">
        <f t="shared" si="288"/>
        <v>41785.761354166665</v>
      </c>
      <c r="T3681" s="15">
        <f t="shared" si="289"/>
        <v>41820.207638888889</v>
      </c>
      <c r="U3681">
        <f t="shared" si="285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0" t="s">
        <v>8308</v>
      </c>
      <c r="R3682" t="s">
        <v>8310</v>
      </c>
      <c r="S3682" s="15">
        <f t="shared" si="288"/>
        <v>42626.454097222217</v>
      </c>
      <c r="T3682" s="15">
        <f t="shared" si="289"/>
        <v>42647.454097222217</v>
      </c>
      <c r="U3682">
        <f t="shared" si="285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0" t="s">
        <v>8308</v>
      </c>
      <c r="R3683" t="s">
        <v>8310</v>
      </c>
      <c r="S3683" s="15">
        <f t="shared" si="288"/>
        <v>42373.651504629626</v>
      </c>
      <c r="T3683" s="15">
        <f t="shared" si="289"/>
        <v>42383.651504629626</v>
      </c>
      <c r="U3683">
        <f t="shared" si="285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0" t="s">
        <v>8308</v>
      </c>
      <c r="R3684" t="s">
        <v>8310</v>
      </c>
      <c r="S3684" s="15">
        <f t="shared" si="288"/>
        <v>41771.685393518521</v>
      </c>
      <c r="T3684" s="15">
        <f t="shared" si="289"/>
        <v>41805.290972222225</v>
      </c>
      <c r="U3684">
        <f t="shared" si="285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0" t="s">
        <v>8308</v>
      </c>
      <c r="R3685" t="s">
        <v>8310</v>
      </c>
      <c r="S3685" s="15">
        <f t="shared" si="288"/>
        <v>42632.116851851853</v>
      </c>
      <c r="T3685" s="15">
        <f t="shared" si="289"/>
        <v>42662.116851851853</v>
      </c>
      <c r="U3685">
        <f t="shared" si="285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0" t="s">
        <v>8308</v>
      </c>
      <c r="R3686" t="s">
        <v>8310</v>
      </c>
      <c r="S3686" s="15">
        <f t="shared" si="288"/>
        <v>42218.180393518516</v>
      </c>
      <c r="T3686" s="15">
        <f t="shared" si="289"/>
        <v>42248.180393518516</v>
      </c>
      <c r="U3686">
        <f t="shared" si="285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0" t="s">
        <v>8308</v>
      </c>
      <c r="R3687" t="s">
        <v>8310</v>
      </c>
      <c r="S3687" s="15">
        <f t="shared" si="288"/>
        <v>41752.593275462961</v>
      </c>
      <c r="T3687" s="15">
        <f t="shared" si="289"/>
        <v>41777.875</v>
      </c>
      <c r="U3687">
        <f t="shared" si="285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0" t="s">
        <v>8308</v>
      </c>
      <c r="R3688" t="s">
        <v>8310</v>
      </c>
      <c r="S3688" s="15">
        <f t="shared" si="288"/>
        <v>42229.662731481483</v>
      </c>
      <c r="T3688" s="15">
        <f t="shared" si="289"/>
        <v>42244.165972222225</v>
      </c>
      <c r="U3688">
        <f t="shared" si="285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0" t="s">
        <v>8308</v>
      </c>
      <c r="R3689" t="s">
        <v>8310</v>
      </c>
      <c r="S3689" s="15">
        <f t="shared" si="288"/>
        <v>41786.218229166669</v>
      </c>
      <c r="T3689" s="15">
        <f t="shared" si="289"/>
        <v>41816.218229166669</v>
      </c>
      <c r="U3689">
        <f t="shared" si="285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0" t="s">
        <v>8308</v>
      </c>
      <c r="R3690" t="s">
        <v>8310</v>
      </c>
      <c r="S3690" s="15">
        <f t="shared" si="288"/>
        <v>41828.787083333329</v>
      </c>
      <c r="T3690" s="15">
        <f t="shared" si="289"/>
        <v>41858.787083333329</v>
      </c>
      <c r="U3690">
        <f t="shared" si="285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0" t="s">
        <v>8308</v>
      </c>
      <c r="R3691" t="s">
        <v>8310</v>
      </c>
      <c r="S3691" s="15">
        <f t="shared" si="288"/>
        <v>42146.826840277776</v>
      </c>
      <c r="T3691" s="15">
        <f t="shared" si="289"/>
        <v>42175.934027777781</v>
      </c>
      <c r="U3691">
        <f t="shared" si="285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0" t="s">
        <v>8308</v>
      </c>
      <c r="R3692" t="s">
        <v>8310</v>
      </c>
      <c r="S3692" s="15">
        <f t="shared" si="288"/>
        <v>41939.598182870373</v>
      </c>
      <c r="T3692" s="15">
        <f t="shared" si="289"/>
        <v>41969.639849537038</v>
      </c>
      <c r="U3692">
        <f t="shared" si="285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0" t="s">
        <v>8308</v>
      </c>
      <c r="R3693" t="s">
        <v>8310</v>
      </c>
      <c r="S3693" s="15">
        <f t="shared" si="288"/>
        <v>42019.700567129628</v>
      </c>
      <c r="T3693" s="15">
        <f t="shared" si="289"/>
        <v>42064.207638888889</v>
      </c>
      <c r="U3693">
        <f t="shared" ref="U3693:U3756" si="290">YEAR(S3693)</f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0" t="s">
        <v>8308</v>
      </c>
      <c r="R3694" t="s">
        <v>8310</v>
      </c>
      <c r="S3694" s="15">
        <f t="shared" si="288"/>
        <v>41890.96503472222</v>
      </c>
      <c r="T3694" s="15">
        <f t="shared" si="289"/>
        <v>41900</v>
      </c>
      <c r="U3694">
        <f t="shared" si="290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0" t="s">
        <v>8308</v>
      </c>
      <c r="R3695" t="s">
        <v>8310</v>
      </c>
      <c r="S3695" s="15">
        <f t="shared" si="288"/>
        <v>42308.191307870366</v>
      </c>
      <c r="T3695" s="15">
        <f t="shared" si="289"/>
        <v>42337.9375</v>
      </c>
      <c r="U3695">
        <f t="shared" si="290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0" t="s">
        <v>8308</v>
      </c>
      <c r="R3696" t="s">
        <v>8310</v>
      </c>
      <c r="S3696" s="15">
        <f t="shared" si="288"/>
        <v>42489.133877314816</v>
      </c>
      <c r="T3696" s="15">
        <f t="shared" si="289"/>
        <v>42526.083333333328</v>
      </c>
      <c r="U3696">
        <f t="shared" si="290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0" t="s">
        <v>8308</v>
      </c>
      <c r="R3697" t="s">
        <v>8310</v>
      </c>
      <c r="S3697" s="15">
        <f t="shared" si="288"/>
        <v>41994.870486111111</v>
      </c>
      <c r="T3697" s="15">
        <f t="shared" si="289"/>
        <v>42014.870486111111</v>
      </c>
      <c r="U3697">
        <f t="shared" si="290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0" t="s">
        <v>8308</v>
      </c>
      <c r="R3698" t="s">
        <v>8310</v>
      </c>
      <c r="S3698" s="15">
        <f t="shared" si="288"/>
        <v>41987.617083333331</v>
      </c>
      <c r="T3698" s="15">
        <f t="shared" si="289"/>
        <v>42047.617083333331</v>
      </c>
      <c r="U3698">
        <f t="shared" si="290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0" t="s">
        <v>8308</v>
      </c>
      <c r="R3699" t="s">
        <v>8310</v>
      </c>
      <c r="S3699" s="15">
        <f t="shared" si="288"/>
        <v>42478.465833333335</v>
      </c>
      <c r="T3699" s="15">
        <f t="shared" si="289"/>
        <v>42499.465833333335</v>
      </c>
      <c r="U3699">
        <f t="shared" si="290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0" t="s">
        <v>8308</v>
      </c>
      <c r="R3700" t="s">
        <v>8310</v>
      </c>
      <c r="S3700" s="15">
        <f t="shared" si="288"/>
        <v>42400.806562500002</v>
      </c>
      <c r="T3700" s="15">
        <f t="shared" si="289"/>
        <v>42430.806562500002</v>
      </c>
      <c r="U3700">
        <f t="shared" si="290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0" t="s">
        <v>8308</v>
      </c>
      <c r="R3701" t="s">
        <v>8310</v>
      </c>
      <c r="S3701" s="15">
        <f t="shared" si="288"/>
        <v>41896.602037037039</v>
      </c>
      <c r="T3701" s="15">
        <f t="shared" si="289"/>
        <v>41926.602037037039</v>
      </c>
      <c r="U3701">
        <f t="shared" si="290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0" t="s">
        <v>8308</v>
      </c>
      <c r="R3702" t="s">
        <v>8310</v>
      </c>
      <c r="S3702" s="15">
        <f t="shared" si="288"/>
        <v>41881.585648148146</v>
      </c>
      <c r="T3702" s="15">
        <f t="shared" si="289"/>
        <v>41911.666666666664</v>
      </c>
      <c r="U3702">
        <f t="shared" si="290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0" t="s">
        <v>8308</v>
      </c>
      <c r="R3703" t="s">
        <v>8310</v>
      </c>
      <c r="S3703" s="15">
        <f t="shared" si="288"/>
        <v>42128.541585648149</v>
      </c>
      <c r="T3703" s="15">
        <f t="shared" si="289"/>
        <v>42158.541585648149</v>
      </c>
      <c r="U3703">
        <f t="shared" si="290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0" t="s">
        <v>8308</v>
      </c>
      <c r="R3704" t="s">
        <v>8310</v>
      </c>
      <c r="S3704" s="15">
        <f t="shared" si="288"/>
        <v>42523.53800925926</v>
      </c>
      <c r="T3704" s="15">
        <f t="shared" si="289"/>
        <v>42560.957638888889</v>
      </c>
      <c r="U3704">
        <f t="shared" si="290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0" t="s">
        <v>8308</v>
      </c>
      <c r="R3705" t="s">
        <v>8310</v>
      </c>
      <c r="S3705" s="15">
        <f t="shared" si="288"/>
        <v>42555.504490740743</v>
      </c>
      <c r="T3705" s="15">
        <f t="shared" si="289"/>
        <v>42594.290972222225</v>
      </c>
      <c r="U3705">
        <f t="shared" si="290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0" t="s">
        <v>8308</v>
      </c>
      <c r="R3706" t="s">
        <v>8310</v>
      </c>
      <c r="S3706" s="15">
        <f t="shared" si="288"/>
        <v>42460.689745370371</v>
      </c>
      <c r="T3706" s="15">
        <f t="shared" si="289"/>
        <v>42520.689745370371</v>
      </c>
      <c r="U3706">
        <f t="shared" si="290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0" t="s">
        <v>8308</v>
      </c>
      <c r="R3707" t="s">
        <v>8310</v>
      </c>
      <c r="S3707" s="15">
        <f t="shared" si="288"/>
        <v>41791.542986111112</v>
      </c>
      <c r="T3707" s="15">
        <f t="shared" si="289"/>
        <v>41812.75</v>
      </c>
      <c r="U3707">
        <f t="shared" si="290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0" t="s">
        <v>8308</v>
      </c>
      <c r="R3708" t="s">
        <v>8310</v>
      </c>
      <c r="S3708" s="15">
        <f t="shared" si="288"/>
        <v>41878.913761574076</v>
      </c>
      <c r="T3708" s="15">
        <f t="shared" si="289"/>
        <v>41893.913761574076</v>
      </c>
      <c r="U3708">
        <f t="shared" si="290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0" t="s">
        <v>8308</v>
      </c>
      <c r="R3709" t="s">
        <v>8310</v>
      </c>
      <c r="S3709" s="15">
        <f t="shared" si="288"/>
        <v>42551.048356481479</v>
      </c>
      <c r="T3709" s="15">
        <f t="shared" si="289"/>
        <v>42572.226388888885</v>
      </c>
      <c r="U3709">
        <f t="shared" si="290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0" t="s">
        <v>8308</v>
      </c>
      <c r="R3710" t="s">
        <v>8310</v>
      </c>
      <c r="S3710" s="15">
        <f t="shared" si="288"/>
        <v>41809.142199074071</v>
      </c>
      <c r="T3710" s="15">
        <f t="shared" si="289"/>
        <v>41823.142199074071</v>
      </c>
      <c r="U3710">
        <f t="shared" si="290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0" t="s">
        <v>8308</v>
      </c>
      <c r="R3711" t="s">
        <v>8310</v>
      </c>
      <c r="S3711" s="15">
        <f t="shared" si="288"/>
        <v>41784.707708333335</v>
      </c>
      <c r="T3711" s="15">
        <f t="shared" si="289"/>
        <v>41814.707708333335</v>
      </c>
      <c r="U3711">
        <f t="shared" si="290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0" t="s">
        <v>8308</v>
      </c>
      <c r="R3712" t="s">
        <v>8310</v>
      </c>
      <c r="S3712" s="15">
        <f t="shared" si="288"/>
        <v>42071.576249999998</v>
      </c>
      <c r="T3712" s="15">
        <f t="shared" si="289"/>
        <v>42096.576249999998</v>
      </c>
      <c r="U3712">
        <f t="shared" si="290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0" t="s">
        <v>8308</v>
      </c>
      <c r="R3713" t="s">
        <v>8310</v>
      </c>
      <c r="S3713" s="15">
        <f t="shared" si="288"/>
        <v>41778.724224537036</v>
      </c>
      <c r="T3713" s="15">
        <f t="shared" si="289"/>
        <v>41804.666666666664</v>
      </c>
      <c r="U3713">
        <f t="shared" si="290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ref="P3714:P3777" si="292">IFERROR(ROUND(E3714/L3714,2),0)</f>
        <v>110.87</v>
      </c>
      <c r="Q3714" s="10" t="s">
        <v>8308</v>
      </c>
      <c r="R3714" t="s">
        <v>8310</v>
      </c>
      <c r="S3714" s="15">
        <f t="shared" si="288"/>
        <v>42133.172071759262</v>
      </c>
      <c r="T3714" s="15">
        <f t="shared" si="289"/>
        <v>42154.290972222225</v>
      </c>
      <c r="U3714">
        <f t="shared" si="290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2"/>
        <v>106.84</v>
      </c>
      <c r="Q3715" s="10" t="s">
        <v>8308</v>
      </c>
      <c r="R3715" t="s">
        <v>8310</v>
      </c>
      <c r="S3715" s="15">
        <f t="shared" ref="S3715:S3778" si="293">(((J3715/60)/60)/24)+DATE(1970,1,)</f>
        <v>42504.738032407404</v>
      </c>
      <c r="T3715" s="15">
        <f t="shared" ref="T3715:T3778" si="294">(((I3715/60)/60)/24)+DATE(1970,1,)</f>
        <v>42524.738032407404</v>
      </c>
      <c r="U3715">
        <f t="shared" si="290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0" t="s">
        <v>8308</v>
      </c>
      <c r="R3716" t="s">
        <v>8310</v>
      </c>
      <c r="S3716" s="15">
        <f t="shared" si="293"/>
        <v>42117.556331018524</v>
      </c>
      <c r="T3716" s="15">
        <f t="shared" si="294"/>
        <v>42149.165972222225</v>
      </c>
      <c r="U3716">
        <f t="shared" si="290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0" t="s">
        <v>8308</v>
      </c>
      <c r="R3717" t="s">
        <v>8310</v>
      </c>
      <c r="S3717" s="15">
        <f t="shared" si="293"/>
        <v>42035.995590277773</v>
      </c>
      <c r="T3717" s="15">
        <f t="shared" si="294"/>
        <v>42093.536111111112</v>
      </c>
      <c r="U3717">
        <f t="shared" si="290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0" t="s">
        <v>8308</v>
      </c>
      <c r="R3718" t="s">
        <v>8310</v>
      </c>
      <c r="S3718" s="15">
        <f t="shared" si="293"/>
        <v>42359.887835648144</v>
      </c>
      <c r="T3718" s="15">
        <f t="shared" si="294"/>
        <v>42389.887835648144</v>
      </c>
      <c r="U3718">
        <f t="shared" si="290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0" t="s">
        <v>8308</v>
      </c>
      <c r="R3719" t="s">
        <v>8310</v>
      </c>
      <c r="S3719" s="15">
        <f t="shared" si="293"/>
        <v>42101.866307870368</v>
      </c>
      <c r="T3719" s="15">
        <f t="shared" si="294"/>
        <v>42132.866307870368</v>
      </c>
      <c r="U3719">
        <f t="shared" si="290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0" t="s">
        <v>8308</v>
      </c>
      <c r="R3720" t="s">
        <v>8310</v>
      </c>
      <c r="S3720" s="15">
        <f t="shared" si="293"/>
        <v>42031.716145833328</v>
      </c>
      <c r="T3720" s="15">
        <f t="shared" si="294"/>
        <v>42061.716145833328</v>
      </c>
      <c r="U3720">
        <f t="shared" si="290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0" t="s">
        <v>8308</v>
      </c>
      <c r="R3721" t="s">
        <v>8310</v>
      </c>
      <c r="S3721" s="15">
        <f t="shared" si="293"/>
        <v>42146.729930555557</v>
      </c>
      <c r="T3721" s="15">
        <f t="shared" si="294"/>
        <v>42176.729930555557</v>
      </c>
      <c r="U3721">
        <f t="shared" si="290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0" t="s">
        <v>8308</v>
      </c>
      <c r="R3722" t="s">
        <v>8310</v>
      </c>
      <c r="S3722" s="15">
        <f t="shared" si="293"/>
        <v>42164.993125000001</v>
      </c>
      <c r="T3722" s="15">
        <f t="shared" si="294"/>
        <v>42186.993125000001</v>
      </c>
      <c r="U3722">
        <f t="shared" si="290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0" t="s">
        <v>8308</v>
      </c>
      <c r="R3723" t="s">
        <v>8310</v>
      </c>
      <c r="S3723" s="15">
        <f t="shared" si="293"/>
        <v>41926.936157407406</v>
      </c>
      <c r="T3723" s="15">
        <f t="shared" si="294"/>
        <v>41947.977824074071</v>
      </c>
      <c r="U3723">
        <f t="shared" si="290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0" t="s">
        <v>8308</v>
      </c>
      <c r="R3724" t="s">
        <v>8310</v>
      </c>
      <c r="S3724" s="15">
        <f t="shared" si="293"/>
        <v>42380.671840277777</v>
      </c>
      <c r="T3724" s="15">
        <f t="shared" si="294"/>
        <v>42410.957638888889</v>
      </c>
      <c r="U3724">
        <f t="shared" si="290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0" t="s">
        <v>8308</v>
      </c>
      <c r="R3725" t="s">
        <v>8310</v>
      </c>
      <c r="S3725" s="15">
        <f t="shared" si="293"/>
        <v>41942.753032407411</v>
      </c>
      <c r="T3725" s="15">
        <f t="shared" si="294"/>
        <v>41972.794699074075</v>
      </c>
      <c r="U3725">
        <f t="shared" si="290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0" t="s">
        <v>8308</v>
      </c>
      <c r="R3726" t="s">
        <v>8310</v>
      </c>
      <c r="S3726" s="15">
        <f t="shared" si="293"/>
        <v>42464.491435185191</v>
      </c>
      <c r="T3726" s="15">
        <f t="shared" si="294"/>
        <v>42493.958333333328</v>
      </c>
      <c r="U3726">
        <f t="shared" si="290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0" t="s">
        <v>8308</v>
      </c>
      <c r="R3727" t="s">
        <v>8310</v>
      </c>
      <c r="S3727" s="15">
        <f t="shared" si="293"/>
        <v>42400.945219907408</v>
      </c>
      <c r="T3727" s="15">
        <f t="shared" si="294"/>
        <v>42417.895833333328</v>
      </c>
      <c r="U3727">
        <f t="shared" si="290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0" t="s">
        <v>8308</v>
      </c>
      <c r="R3728" t="s">
        <v>8310</v>
      </c>
      <c r="S3728" s="15">
        <f t="shared" si="293"/>
        <v>42461.140868055561</v>
      </c>
      <c r="T3728" s="15">
        <f t="shared" si="294"/>
        <v>42488.875</v>
      </c>
      <c r="U3728">
        <f t="shared" si="290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0" t="s">
        <v>8308</v>
      </c>
      <c r="R3729" t="s">
        <v>8310</v>
      </c>
      <c r="S3729" s="15">
        <f t="shared" si="293"/>
        <v>42631.348310185189</v>
      </c>
      <c r="T3729" s="15">
        <f t="shared" si="294"/>
        <v>42662.204861111109</v>
      </c>
      <c r="U3729">
        <f t="shared" si="290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0" t="s">
        <v>8308</v>
      </c>
      <c r="R3730" t="s">
        <v>8310</v>
      </c>
      <c r="S3730" s="15">
        <f t="shared" si="293"/>
        <v>42204.171018518522</v>
      </c>
      <c r="T3730" s="15">
        <f t="shared" si="294"/>
        <v>42234.171018518522</v>
      </c>
      <c r="U3730">
        <f t="shared" si="290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0" t="s">
        <v>8308</v>
      </c>
      <c r="R3731" t="s">
        <v>8310</v>
      </c>
      <c r="S3731" s="15">
        <f t="shared" si="293"/>
        <v>42040.205000000002</v>
      </c>
      <c r="T3731" s="15">
        <f t="shared" si="294"/>
        <v>42085.16333333333</v>
      </c>
      <c r="U3731">
        <f t="shared" si="290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0" t="s">
        <v>8308</v>
      </c>
      <c r="R3732" t="s">
        <v>8310</v>
      </c>
      <c r="S3732" s="15">
        <f t="shared" si="293"/>
        <v>42202.677766203706</v>
      </c>
      <c r="T3732" s="15">
        <f t="shared" si="294"/>
        <v>42232.677766203706</v>
      </c>
      <c r="U3732">
        <f t="shared" si="290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0" t="s">
        <v>8308</v>
      </c>
      <c r="R3733" t="s">
        <v>8310</v>
      </c>
      <c r="S3733" s="15">
        <f t="shared" si="293"/>
        <v>41982.752847222218</v>
      </c>
      <c r="T3733" s="15">
        <f t="shared" si="294"/>
        <v>42013.140972222223</v>
      </c>
      <c r="U3733">
        <f t="shared" si="290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0" t="s">
        <v>8308</v>
      </c>
      <c r="R3734" t="s">
        <v>8310</v>
      </c>
      <c r="S3734" s="15">
        <f t="shared" si="293"/>
        <v>41967.677465277782</v>
      </c>
      <c r="T3734" s="15">
        <f t="shared" si="294"/>
        <v>42027.5</v>
      </c>
      <c r="U3734">
        <f t="shared" si="290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0" t="s">
        <v>8308</v>
      </c>
      <c r="R3735" t="s">
        <v>8310</v>
      </c>
      <c r="S3735" s="15">
        <f t="shared" si="293"/>
        <v>42102.024398148147</v>
      </c>
      <c r="T3735" s="15">
        <f t="shared" si="294"/>
        <v>42111.9375</v>
      </c>
      <c r="U3735">
        <f t="shared" si="290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0" t="s">
        <v>8308</v>
      </c>
      <c r="R3736" t="s">
        <v>8310</v>
      </c>
      <c r="S3736" s="15">
        <f t="shared" si="293"/>
        <v>42088.901574074072</v>
      </c>
      <c r="T3736" s="15">
        <f t="shared" si="294"/>
        <v>42148.901574074072</v>
      </c>
      <c r="U3736">
        <f t="shared" si="290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0" t="s">
        <v>8308</v>
      </c>
      <c r="R3737" t="s">
        <v>8310</v>
      </c>
      <c r="S3737" s="15">
        <f t="shared" si="293"/>
        <v>42121.693159722221</v>
      </c>
      <c r="T3737" s="15">
        <f t="shared" si="294"/>
        <v>42151.693159722221</v>
      </c>
      <c r="U3737">
        <f t="shared" si="290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0" t="s">
        <v>8308</v>
      </c>
      <c r="R3738" t="s">
        <v>8310</v>
      </c>
      <c r="S3738" s="15">
        <f t="shared" si="293"/>
        <v>42047.711724537032</v>
      </c>
      <c r="T3738" s="15">
        <f t="shared" si="294"/>
        <v>42085.75</v>
      </c>
      <c r="U3738">
        <f t="shared" si="290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0" t="s">
        <v>8308</v>
      </c>
      <c r="R3739" t="s">
        <v>8310</v>
      </c>
      <c r="S3739" s="15">
        <f t="shared" si="293"/>
        <v>42296.691006944442</v>
      </c>
      <c r="T3739" s="15">
        <f t="shared" si="294"/>
        <v>42319.290972222225</v>
      </c>
      <c r="U3739">
        <f t="shared" si="290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0" t="s">
        <v>8308</v>
      </c>
      <c r="R3740" t="s">
        <v>8310</v>
      </c>
      <c r="S3740" s="15">
        <f t="shared" si="293"/>
        <v>41812.938715277778</v>
      </c>
      <c r="T3740" s="15">
        <f t="shared" si="294"/>
        <v>41834.916666666664</v>
      </c>
      <c r="U3740">
        <f t="shared" si="290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0" t="s">
        <v>8308</v>
      </c>
      <c r="R3741" t="s">
        <v>8310</v>
      </c>
      <c r="S3741" s="15">
        <f t="shared" si="293"/>
        <v>42547.449861111112</v>
      </c>
      <c r="T3741" s="15">
        <f t="shared" si="294"/>
        <v>42567.449861111112</v>
      </c>
      <c r="U3741">
        <f t="shared" si="290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0" t="s">
        <v>8308</v>
      </c>
      <c r="R3742" t="s">
        <v>8310</v>
      </c>
      <c r="S3742" s="15">
        <f t="shared" si="293"/>
        <v>41832.089756944442</v>
      </c>
      <c r="T3742" s="15">
        <f t="shared" si="294"/>
        <v>41862.079143518517</v>
      </c>
      <c r="U3742">
        <f t="shared" si="290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0" t="s">
        <v>8308</v>
      </c>
      <c r="R3743" t="s">
        <v>8310</v>
      </c>
      <c r="S3743" s="15">
        <f t="shared" si="293"/>
        <v>42324.920717592591</v>
      </c>
      <c r="T3743" s="15">
        <f t="shared" si="294"/>
        <v>42354.920717592591</v>
      </c>
      <c r="U3743">
        <f t="shared" si="290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0" t="s">
        <v>8308</v>
      </c>
      <c r="R3744" t="s">
        <v>8310</v>
      </c>
      <c r="S3744" s="15">
        <f t="shared" si="293"/>
        <v>41857.214629629627</v>
      </c>
      <c r="T3744" s="15">
        <f t="shared" si="294"/>
        <v>41887.214629629627</v>
      </c>
      <c r="U3744">
        <f t="shared" si="290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0" t="s">
        <v>8308</v>
      </c>
      <c r="R3745" t="s">
        <v>8310</v>
      </c>
      <c r="S3745" s="15">
        <f t="shared" si="293"/>
        <v>41792.710231481484</v>
      </c>
      <c r="T3745" s="15">
        <f t="shared" si="294"/>
        <v>41822.710231481484</v>
      </c>
      <c r="U3745">
        <f t="shared" si="290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0" t="s">
        <v>8308</v>
      </c>
      <c r="R3746" t="s">
        <v>8310</v>
      </c>
      <c r="S3746" s="15">
        <f t="shared" si="293"/>
        <v>41792.814259259263</v>
      </c>
      <c r="T3746" s="15">
        <f t="shared" si="294"/>
        <v>41824.165972222225</v>
      </c>
      <c r="U3746">
        <f t="shared" si="290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0" t="s">
        <v>8308</v>
      </c>
      <c r="R3747" t="s">
        <v>8310</v>
      </c>
      <c r="S3747" s="15">
        <f t="shared" si="293"/>
        <v>41830.697939814818</v>
      </c>
      <c r="T3747" s="15">
        <f t="shared" si="294"/>
        <v>41860.697939814818</v>
      </c>
      <c r="U3747">
        <f t="shared" si="290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0" t="s">
        <v>8308</v>
      </c>
      <c r="R3748" t="s">
        <v>8310</v>
      </c>
      <c r="S3748" s="15">
        <f t="shared" si="293"/>
        <v>42620.389340277776</v>
      </c>
      <c r="T3748" s="15">
        <f t="shared" si="294"/>
        <v>42650.389340277776</v>
      </c>
      <c r="U3748">
        <f t="shared" si="290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0" t="s">
        <v>8308</v>
      </c>
      <c r="R3749" t="s">
        <v>8310</v>
      </c>
      <c r="S3749" s="15">
        <f t="shared" si="293"/>
        <v>42163.299722222218</v>
      </c>
      <c r="T3749" s="15">
        <f t="shared" si="294"/>
        <v>42189.957638888889</v>
      </c>
      <c r="U3749">
        <f t="shared" si="290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0" t="s">
        <v>8308</v>
      </c>
      <c r="R3750" t="s">
        <v>8311</v>
      </c>
      <c r="S3750" s="15">
        <f t="shared" si="293"/>
        <v>42394.706435185188</v>
      </c>
      <c r="T3750" s="15">
        <f t="shared" si="294"/>
        <v>42415.249305555553</v>
      </c>
      <c r="U3750">
        <f t="shared" si="290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0" t="s">
        <v>8308</v>
      </c>
      <c r="R3751" t="s">
        <v>8311</v>
      </c>
      <c r="S3751" s="15">
        <f t="shared" si="293"/>
        <v>42457.127175925925</v>
      </c>
      <c r="T3751" s="15">
        <f t="shared" si="294"/>
        <v>42488.165972222225</v>
      </c>
      <c r="U3751">
        <f t="shared" si="290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0" t="s">
        <v>8308</v>
      </c>
      <c r="R3752" t="s">
        <v>8311</v>
      </c>
      <c r="S3752" s="15">
        <f t="shared" si="293"/>
        <v>42015.981574074074</v>
      </c>
      <c r="T3752" s="15">
        <f t="shared" si="294"/>
        <v>42044.332638888889</v>
      </c>
      <c r="U3752">
        <f t="shared" si="290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0" t="s">
        <v>8308</v>
      </c>
      <c r="R3753" t="s">
        <v>8311</v>
      </c>
      <c r="S3753" s="15">
        <f t="shared" si="293"/>
        <v>42402.035567129627</v>
      </c>
      <c r="T3753" s="15">
        <f t="shared" si="294"/>
        <v>42461.993900462956</v>
      </c>
      <c r="U3753">
        <f t="shared" si="290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0" t="s">
        <v>8308</v>
      </c>
      <c r="R3754" t="s">
        <v>8311</v>
      </c>
      <c r="S3754" s="15">
        <f t="shared" si="293"/>
        <v>42618.802488425921</v>
      </c>
      <c r="T3754" s="15">
        <f t="shared" si="294"/>
        <v>42658.875</v>
      </c>
      <c r="U3754">
        <f t="shared" si="290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0" t="s">
        <v>8308</v>
      </c>
      <c r="R3755" t="s">
        <v>8311</v>
      </c>
      <c r="S3755" s="15">
        <f t="shared" si="293"/>
        <v>42127.824074074073</v>
      </c>
      <c r="T3755" s="15">
        <f t="shared" si="294"/>
        <v>42157</v>
      </c>
      <c r="U3755">
        <f t="shared" si="290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0" t="s">
        <v>8308</v>
      </c>
      <c r="R3756" t="s">
        <v>8311</v>
      </c>
      <c r="S3756" s="15">
        <f t="shared" si="293"/>
        <v>41807.881215277775</v>
      </c>
      <c r="T3756" s="15">
        <f t="shared" si="294"/>
        <v>41845.207638888889</v>
      </c>
      <c r="U3756">
        <f t="shared" si="290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0" t="s">
        <v>8308</v>
      </c>
      <c r="R3757" t="s">
        <v>8311</v>
      </c>
      <c r="S3757" s="15">
        <f t="shared" si="293"/>
        <v>42444.866979166662</v>
      </c>
      <c r="T3757" s="15">
        <f t="shared" si="294"/>
        <v>42474.866979166662</v>
      </c>
      <c r="U3757">
        <f t="shared" ref="U3757:U3820" si="295">YEAR(S3757)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0" t="s">
        <v>8308</v>
      </c>
      <c r="R3758" t="s">
        <v>8311</v>
      </c>
      <c r="S3758" s="15">
        <f t="shared" si="293"/>
        <v>41770.814791666664</v>
      </c>
      <c r="T3758" s="15">
        <f t="shared" si="294"/>
        <v>41800.814791666664</v>
      </c>
      <c r="U3758">
        <f t="shared" si="295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0" t="s">
        <v>8308</v>
      </c>
      <c r="R3759" t="s">
        <v>8311</v>
      </c>
      <c r="S3759" s="15">
        <f t="shared" si="293"/>
        <v>41953.850868055553</v>
      </c>
      <c r="T3759" s="15">
        <f t="shared" si="294"/>
        <v>41973.850868055553</v>
      </c>
      <c r="U3759">
        <f t="shared" si="295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0" t="s">
        <v>8308</v>
      </c>
      <c r="R3760" t="s">
        <v>8311</v>
      </c>
      <c r="S3760" s="15">
        <f t="shared" si="293"/>
        <v>41746.471504629626</v>
      </c>
      <c r="T3760" s="15">
        <f t="shared" si="294"/>
        <v>41777.208333333336</v>
      </c>
      <c r="U3760">
        <f t="shared" si="295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0" t="s">
        <v>8308</v>
      </c>
      <c r="R3761" t="s">
        <v>8311</v>
      </c>
      <c r="S3761" s="15">
        <f t="shared" si="293"/>
        <v>42181.108252314814</v>
      </c>
      <c r="T3761" s="15">
        <f t="shared" si="294"/>
        <v>42241.108252314814</v>
      </c>
      <c r="U3761">
        <f t="shared" si="295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0" t="s">
        <v>8308</v>
      </c>
      <c r="R3762" t="s">
        <v>8311</v>
      </c>
      <c r="S3762" s="15">
        <f t="shared" si="293"/>
        <v>41738.525300925925</v>
      </c>
      <c r="T3762" s="15">
        <f t="shared" si="294"/>
        <v>41763.525300925925</v>
      </c>
      <c r="U3762">
        <f t="shared" si="295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0" t="s">
        <v>8308</v>
      </c>
      <c r="R3763" t="s">
        <v>8311</v>
      </c>
      <c r="S3763" s="15">
        <f t="shared" si="293"/>
        <v>42172.466863425929</v>
      </c>
      <c r="T3763" s="15">
        <f t="shared" si="294"/>
        <v>42225.958333333328</v>
      </c>
      <c r="U3763">
        <f t="shared" si="295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0" t="s">
        <v>8308</v>
      </c>
      <c r="R3764" t="s">
        <v>8311</v>
      </c>
      <c r="S3764" s="15">
        <f t="shared" si="293"/>
        <v>42192.813530092593</v>
      </c>
      <c r="T3764" s="15">
        <f t="shared" si="294"/>
        <v>42217.813530092593</v>
      </c>
      <c r="U3764">
        <f t="shared" si="295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0" t="s">
        <v>8308</v>
      </c>
      <c r="R3765" t="s">
        <v>8311</v>
      </c>
      <c r="S3765" s="15">
        <f t="shared" si="293"/>
        <v>42064.750300925924</v>
      </c>
      <c r="T3765" s="15">
        <f t="shared" si="294"/>
        <v>42094.708634259259</v>
      </c>
      <c r="U3765">
        <f t="shared" si="295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0" t="s">
        <v>8308</v>
      </c>
      <c r="R3766" t="s">
        <v>8311</v>
      </c>
      <c r="S3766" s="15">
        <f t="shared" si="293"/>
        <v>42498.842962962968</v>
      </c>
      <c r="T3766" s="15">
        <f t="shared" si="294"/>
        <v>42518.024999999994</v>
      </c>
      <c r="U3766">
        <f t="shared" si="295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0" t="s">
        <v>8308</v>
      </c>
      <c r="R3767" t="s">
        <v>8311</v>
      </c>
      <c r="S3767" s="15">
        <f t="shared" si="293"/>
        <v>41819.776412037041</v>
      </c>
      <c r="T3767" s="15">
        <f t="shared" si="294"/>
        <v>41849.776412037041</v>
      </c>
      <c r="U3767">
        <f t="shared" si="295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0" t="s">
        <v>8308</v>
      </c>
      <c r="R3768" t="s">
        <v>8311</v>
      </c>
      <c r="S3768" s="15">
        <f t="shared" si="293"/>
        <v>41787.167187500003</v>
      </c>
      <c r="T3768" s="15">
        <f t="shared" si="294"/>
        <v>41822.167187500003</v>
      </c>
      <c r="U3768">
        <f t="shared" si="295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0" t="s">
        <v>8308</v>
      </c>
      <c r="R3769" t="s">
        <v>8311</v>
      </c>
      <c r="S3769" s="15">
        <f t="shared" si="293"/>
        <v>42049.019641203704</v>
      </c>
      <c r="T3769" s="15">
        <f t="shared" si="294"/>
        <v>42063.207638888889</v>
      </c>
      <c r="U3769">
        <f t="shared" si="295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0" t="s">
        <v>8308</v>
      </c>
      <c r="R3770" t="s">
        <v>8311</v>
      </c>
      <c r="S3770" s="15">
        <f t="shared" si="293"/>
        <v>41771.727893518517</v>
      </c>
      <c r="T3770" s="15">
        <f t="shared" si="294"/>
        <v>41801.727893518517</v>
      </c>
      <c r="U3770">
        <f t="shared" si="295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0" t="s">
        <v>8308</v>
      </c>
      <c r="R3771" t="s">
        <v>8311</v>
      </c>
      <c r="S3771" s="15">
        <f t="shared" si="293"/>
        <v>42444.598136574074</v>
      </c>
      <c r="T3771" s="15">
        <f t="shared" si="294"/>
        <v>42474.598136574074</v>
      </c>
      <c r="U3771">
        <f t="shared" si="295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0" t="s">
        <v>8308</v>
      </c>
      <c r="R3772" t="s">
        <v>8311</v>
      </c>
      <c r="S3772" s="15">
        <f t="shared" si="293"/>
        <v>42137.930671296301</v>
      </c>
      <c r="T3772" s="15">
        <f t="shared" si="294"/>
        <v>42167.930671296301</v>
      </c>
      <c r="U3772">
        <f t="shared" si="295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0" t="s">
        <v>8308</v>
      </c>
      <c r="R3773" t="s">
        <v>8311</v>
      </c>
      <c r="S3773" s="15">
        <f t="shared" si="293"/>
        <v>42492.857083333336</v>
      </c>
      <c r="T3773" s="15">
        <f t="shared" si="294"/>
        <v>42507</v>
      </c>
      <c r="U3773">
        <f t="shared" si="295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0" t="s">
        <v>8308</v>
      </c>
      <c r="R3774" t="s">
        <v>8311</v>
      </c>
      <c r="S3774" s="15">
        <f t="shared" si="293"/>
        <v>42681.616967592592</v>
      </c>
      <c r="T3774" s="15">
        <f t="shared" si="294"/>
        <v>42702.25</v>
      </c>
      <c r="U3774">
        <f t="shared" si="295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0" t="s">
        <v>8308</v>
      </c>
      <c r="R3775" t="s">
        <v>8311</v>
      </c>
      <c r="S3775" s="15">
        <f t="shared" si="293"/>
        <v>42655.005173611105</v>
      </c>
      <c r="T3775" s="15">
        <f t="shared" si="294"/>
        <v>42688.088888888888</v>
      </c>
      <c r="U3775">
        <f t="shared" si="295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0" t="s">
        <v>8308</v>
      </c>
      <c r="R3776" t="s">
        <v>8311</v>
      </c>
      <c r="S3776" s="15">
        <f t="shared" si="293"/>
        <v>42086.792303240742</v>
      </c>
      <c r="T3776" s="15">
        <f t="shared" si="294"/>
        <v>42102.792303240742</v>
      </c>
      <c r="U3776">
        <f t="shared" si="295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0" t="s">
        <v>8308</v>
      </c>
      <c r="R3777" t="s">
        <v>8311</v>
      </c>
      <c r="S3777" s="15">
        <f t="shared" si="293"/>
        <v>42074.942627314813</v>
      </c>
      <c r="T3777" s="15">
        <f t="shared" si="294"/>
        <v>42102.166666666672</v>
      </c>
      <c r="U3777">
        <f t="shared" si="295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ref="P3778:P3841" si="297">IFERROR(ROUND(E3778/L3778,2),0)</f>
        <v>90.82</v>
      </c>
      <c r="Q3778" s="10" t="s">
        <v>8308</v>
      </c>
      <c r="R3778" t="s">
        <v>8311</v>
      </c>
      <c r="S3778" s="15">
        <f t="shared" si="293"/>
        <v>41813.367800925924</v>
      </c>
      <c r="T3778" s="15">
        <f t="shared" si="294"/>
        <v>41851.041666666664</v>
      </c>
      <c r="U3778">
        <f t="shared" si="295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7"/>
        <v>48.54</v>
      </c>
      <c r="Q3779" s="10" t="s">
        <v>8308</v>
      </c>
      <c r="R3779" t="s">
        <v>8311</v>
      </c>
      <c r="S3779" s="15">
        <f t="shared" ref="S3779:S3842" si="298">(((J3779/60)/60)/24)+DATE(1970,1,)</f>
        <v>41886.111354166671</v>
      </c>
      <c r="T3779" s="15">
        <f t="shared" ref="T3779:T3842" si="299">(((I3779/60)/60)/24)+DATE(1970,1,)</f>
        <v>41908.166666666664</v>
      </c>
      <c r="U3779">
        <f t="shared" si="295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0" t="s">
        <v>8308</v>
      </c>
      <c r="R3780" t="s">
        <v>8311</v>
      </c>
      <c r="S3780" s="15">
        <f t="shared" si="298"/>
        <v>41988.819212962961</v>
      </c>
      <c r="T3780" s="15">
        <f t="shared" si="299"/>
        <v>42048.819212962961</v>
      </c>
      <c r="U3780">
        <f t="shared" si="295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0" t="s">
        <v>8308</v>
      </c>
      <c r="R3781" t="s">
        <v>8311</v>
      </c>
      <c r="S3781" s="15">
        <f t="shared" si="298"/>
        <v>42424.735416666663</v>
      </c>
      <c r="T3781" s="15">
        <f t="shared" si="299"/>
        <v>42454.693750000006</v>
      </c>
      <c r="U3781">
        <f t="shared" si="295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0" t="s">
        <v>8308</v>
      </c>
      <c r="R3782" t="s">
        <v>8311</v>
      </c>
      <c r="S3782" s="15">
        <f t="shared" si="298"/>
        <v>42165.219733796301</v>
      </c>
      <c r="T3782" s="15">
        <f t="shared" si="299"/>
        <v>42197.837499999994</v>
      </c>
      <c r="U3782">
        <f t="shared" si="295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0" t="s">
        <v>8308</v>
      </c>
      <c r="R3783" t="s">
        <v>8311</v>
      </c>
      <c r="S3783" s="15">
        <f t="shared" si="298"/>
        <v>41864.882928240739</v>
      </c>
      <c r="T3783" s="15">
        <f t="shared" si="299"/>
        <v>41889.882928240739</v>
      </c>
      <c r="U3783">
        <f t="shared" si="295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0" t="s">
        <v>8308</v>
      </c>
      <c r="R3784" t="s">
        <v>8311</v>
      </c>
      <c r="S3784" s="15">
        <f t="shared" si="298"/>
        <v>42545.862233796302</v>
      </c>
      <c r="T3784" s="15">
        <f t="shared" si="299"/>
        <v>42574.958333333328</v>
      </c>
      <c r="U3784">
        <f t="shared" si="295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0" t="s">
        <v>8308</v>
      </c>
      <c r="R3785" t="s">
        <v>8311</v>
      </c>
      <c r="S3785" s="15">
        <f t="shared" si="298"/>
        <v>42419.140277777777</v>
      </c>
      <c r="T3785" s="15">
        <f t="shared" si="299"/>
        <v>42443.666666666672</v>
      </c>
      <c r="U3785">
        <f t="shared" si="295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0" t="s">
        <v>8308</v>
      </c>
      <c r="R3786" t="s">
        <v>8311</v>
      </c>
      <c r="S3786" s="15">
        <f t="shared" si="298"/>
        <v>42530.980694444443</v>
      </c>
      <c r="T3786" s="15">
        <f t="shared" si="299"/>
        <v>42560.980694444443</v>
      </c>
      <c r="U3786">
        <f t="shared" si="295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0" t="s">
        <v>8308</v>
      </c>
      <c r="R3787" t="s">
        <v>8311</v>
      </c>
      <c r="S3787" s="15">
        <f t="shared" si="298"/>
        <v>42547.63853009259</v>
      </c>
      <c r="T3787" s="15">
        <f t="shared" si="299"/>
        <v>42583.418749999997</v>
      </c>
      <c r="U3787">
        <f t="shared" si="295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0" t="s">
        <v>8308</v>
      </c>
      <c r="R3788" t="s">
        <v>8311</v>
      </c>
      <c r="S3788" s="15">
        <f t="shared" si="298"/>
        <v>42486.037905092591</v>
      </c>
      <c r="T3788" s="15">
        <f t="shared" si="299"/>
        <v>42516.037905092591</v>
      </c>
      <c r="U3788">
        <f t="shared" si="295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0" t="s">
        <v>8308</v>
      </c>
      <c r="R3789" t="s">
        <v>8311</v>
      </c>
      <c r="S3789" s="15">
        <f t="shared" si="298"/>
        <v>42166.534791666665</v>
      </c>
      <c r="T3789" s="15">
        <f t="shared" si="299"/>
        <v>42195.165972222225</v>
      </c>
      <c r="U3789">
        <f t="shared" si="295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0" t="s">
        <v>8308</v>
      </c>
      <c r="R3790" t="s">
        <v>8311</v>
      </c>
      <c r="S3790" s="15">
        <f t="shared" si="298"/>
        <v>42332.695821759262</v>
      </c>
      <c r="T3790" s="15">
        <f t="shared" si="299"/>
        <v>42360.679166666669</v>
      </c>
      <c r="U3790">
        <f t="shared" si="295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0" t="s">
        <v>8308</v>
      </c>
      <c r="R3791" t="s">
        <v>8311</v>
      </c>
      <c r="S3791" s="15">
        <f t="shared" si="298"/>
        <v>42137.798819444448</v>
      </c>
      <c r="T3791" s="15">
        <f t="shared" si="299"/>
        <v>42169.798819444448</v>
      </c>
      <c r="U3791">
        <f t="shared" si="295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0" t="s">
        <v>8308</v>
      </c>
      <c r="R3792" t="s">
        <v>8311</v>
      </c>
      <c r="S3792" s="15">
        <f t="shared" si="298"/>
        <v>42665.666932870372</v>
      </c>
      <c r="T3792" s="15">
        <f t="shared" si="299"/>
        <v>42695.708599537036</v>
      </c>
      <c r="U3792">
        <f t="shared" si="295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0" t="s">
        <v>8308</v>
      </c>
      <c r="R3793" t="s">
        <v>8311</v>
      </c>
      <c r="S3793" s="15">
        <f t="shared" si="298"/>
        <v>41765.692037037035</v>
      </c>
      <c r="T3793" s="15">
        <f t="shared" si="299"/>
        <v>41825.692037037035</v>
      </c>
      <c r="U3793">
        <f t="shared" si="295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0" t="s">
        <v>8308</v>
      </c>
      <c r="R3794" t="s">
        <v>8311</v>
      </c>
      <c r="S3794" s="15">
        <f t="shared" si="298"/>
        <v>42169.447013888886</v>
      </c>
      <c r="T3794" s="15">
        <f t="shared" si="299"/>
        <v>42199.447013888886</v>
      </c>
      <c r="U3794">
        <f t="shared" si="295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0" t="s">
        <v>8308</v>
      </c>
      <c r="R3795" t="s">
        <v>8311</v>
      </c>
      <c r="S3795" s="15">
        <f t="shared" si="298"/>
        <v>41967.938993055555</v>
      </c>
      <c r="T3795" s="15">
        <f t="shared" si="299"/>
        <v>41988.938993055555</v>
      </c>
      <c r="U3795">
        <f t="shared" si="295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0" t="s">
        <v>8308</v>
      </c>
      <c r="R3796" t="s">
        <v>8311</v>
      </c>
      <c r="S3796" s="15">
        <f t="shared" si="298"/>
        <v>42131.58048611111</v>
      </c>
      <c r="T3796" s="15">
        <f t="shared" si="299"/>
        <v>42161.58048611111</v>
      </c>
      <c r="U3796">
        <f t="shared" si="295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0" t="s">
        <v>8308</v>
      </c>
      <c r="R3797" t="s">
        <v>8311</v>
      </c>
      <c r="S3797" s="15">
        <f t="shared" si="298"/>
        <v>42200.436226851853</v>
      </c>
      <c r="T3797" s="15">
        <f t="shared" si="299"/>
        <v>42243.9375</v>
      </c>
      <c r="U3797">
        <f t="shared" si="295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0" t="s">
        <v>8308</v>
      </c>
      <c r="R3798" t="s">
        <v>8311</v>
      </c>
      <c r="S3798" s="15">
        <f t="shared" si="298"/>
        <v>42688.029583333337</v>
      </c>
      <c r="T3798" s="15">
        <f t="shared" si="299"/>
        <v>42748.029583333337</v>
      </c>
      <c r="U3798">
        <f t="shared" si="295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0" t="s">
        <v>8308</v>
      </c>
      <c r="R3799" t="s">
        <v>8311</v>
      </c>
      <c r="S3799" s="15">
        <f t="shared" si="298"/>
        <v>42083.881539351853</v>
      </c>
      <c r="T3799" s="15">
        <f t="shared" si="299"/>
        <v>42113.881539351853</v>
      </c>
      <c r="U3799">
        <f t="shared" si="295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0" t="s">
        <v>8308</v>
      </c>
      <c r="R3800" t="s">
        <v>8311</v>
      </c>
      <c r="S3800" s="15">
        <f t="shared" si="298"/>
        <v>41830.722777777781</v>
      </c>
      <c r="T3800" s="15">
        <f t="shared" si="299"/>
        <v>41860.722777777781</v>
      </c>
      <c r="U3800">
        <f t="shared" si="295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0" t="s">
        <v>8308</v>
      </c>
      <c r="R3801" t="s">
        <v>8311</v>
      </c>
      <c r="S3801" s="15">
        <f t="shared" si="298"/>
        <v>42409.93105324074</v>
      </c>
      <c r="T3801" s="15">
        <f t="shared" si="299"/>
        <v>42439.93105324074</v>
      </c>
      <c r="U3801">
        <f t="shared" si="295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0" t="s">
        <v>8308</v>
      </c>
      <c r="R3802" t="s">
        <v>8311</v>
      </c>
      <c r="S3802" s="15">
        <f t="shared" si="298"/>
        <v>41981.737071759257</v>
      </c>
      <c r="T3802" s="15">
        <f t="shared" si="299"/>
        <v>42014.207638888889</v>
      </c>
      <c r="U3802">
        <f t="shared" si="295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0" t="s">
        <v>8308</v>
      </c>
      <c r="R3803" t="s">
        <v>8311</v>
      </c>
      <c r="S3803" s="15">
        <f t="shared" si="298"/>
        <v>41974.676111111112</v>
      </c>
      <c r="T3803" s="15">
        <f t="shared" si="299"/>
        <v>42005.676111111112</v>
      </c>
      <c r="U3803">
        <f t="shared" si="295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0" t="s">
        <v>8308</v>
      </c>
      <c r="R3804" t="s">
        <v>8311</v>
      </c>
      <c r="S3804" s="15">
        <f t="shared" si="298"/>
        <v>42268.126226851848</v>
      </c>
      <c r="T3804" s="15">
        <f t="shared" si="299"/>
        <v>42298.126226851848</v>
      </c>
      <c r="U3804">
        <f t="shared" si="295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0" t="s">
        <v>8308</v>
      </c>
      <c r="R3805" t="s">
        <v>8311</v>
      </c>
      <c r="S3805" s="15">
        <f t="shared" si="298"/>
        <v>42402.971851851849</v>
      </c>
      <c r="T3805" s="15">
        <f t="shared" si="299"/>
        <v>42432.971851851849</v>
      </c>
      <c r="U3805">
        <f t="shared" si="295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0" t="s">
        <v>8308</v>
      </c>
      <c r="R3806" t="s">
        <v>8311</v>
      </c>
      <c r="S3806" s="15">
        <f t="shared" si="298"/>
        <v>42526.00953703704</v>
      </c>
      <c r="T3806" s="15">
        <f t="shared" si="299"/>
        <v>42581.291666666672</v>
      </c>
      <c r="U3806">
        <f t="shared" si="295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0" t="s">
        <v>8308</v>
      </c>
      <c r="R3807" t="s">
        <v>8311</v>
      </c>
      <c r="S3807" s="15">
        <f t="shared" si="298"/>
        <v>41848.887037037035</v>
      </c>
      <c r="T3807" s="15">
        <f t="shared" si="299"/>
        <v>41908.887037037035</v>
      </c>
      <c r="U3807">
        <f t="shared" si="295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0" t="s">
        <v>8308</v>
      </c>
      <c r="R3808" t="s">
        <v>8311</v>
      </c>
      <c r="S3808" s="15">
        <f t="shared" si="298"/>
        <v>41798.259039351848</v>
      </c>
      <c r="T3808" s="15">
        <f t="shared" si="299"/>
        <v>41818.259039351848</v>
      </c>
      <c r="U3808">
        <f t="shared" si="295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0" t="s">
        <v>8308</v>
      </c>
      <c r="R3809" t="s">
        <v>8311</v>
      </c>
      <c r="S3809" s="15">
        <f t="shared" si="298"/>
        <v>42089.909016203703</v>
      </c>
      <c r="T3809" s="15">
        <f t="shared" si="299"/>
        <v>42096.909016203703</v>
      </c>
      <c r="U3809">
        <f t="shared" si="295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0" t="s">
        <v>8308</v>
      </c>
      <c r="R3810" t="s">
        <v>8310</v>
      </c>
      <c r="S3810" s="15">
        <f t="shared" si="298"/>
        <v>42058.453923611116</v>
      </c>
      <c r="T3810" s="15">
        <f t="shared" si="299"/>
        <v>42118.412256944444</v>
      </c>
      <c r="U3810">
        <f t="shared" si="295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0" t="s">
        <v>8308</v>
      </c>
      <c r="R3811" t="s">
        <v>8310</v>
      </c>
      <c r="S3811" s="15">
        <f t="shared" si="298"/>
        <v>41799.526701388888</v>
      </c>
      <c r="T3811" s="15">
        <f t="shared" si="299"/>
        <v>41849.958333333336</v>
      </c>
      <c r="U3811">
        <f t="shared" si="295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0" t="s">
        <v>8308</v>
      </c>
      <c r="R3812" t="s">
        <v>8310</v>
      </c>
      <c r="S3812" s="15">
        <f t="shared" si="298"/>
        <v>42053.849050925928</v>
      </c>
      <c r="T3812" s="15">
        <f t="shared" si="299"/>
        <v>42083.807384259257</v>
      </c>
      <c r="U3812">
        <f t="shared" si="295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0" t="s">
        <v>8308</v>
      </c>
      <c r="R3813" t="s">
        <v>8310</v>
      </c>
      <c r="S3813" s="15">
        <f t="shared" si="298"/>
        <v>42486.62700231481</v>
      </c>
      <c r="T3813" s="15">
        <f t="shared" si="299"/>
        <v>42520.458333333328</v>
      </c>
      <c r="U3813">
        <f t="shared" si="295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0" t="s">
        <v>8308</v>
      </c>
      <c r="R3814" t="s">
        <v>8310</v>
      </c>
      <c r="S3814" s="15">
        <f t="shared" si="298"/>
        <v>42108.751250000001</v>
      </c>
      <c r="T3814" s="15">
        <f t="shared" si="299"/>
        <v>42155.165972222225</v>
      </c>
      <c r="U3814">
        <f t="shared" si="295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0" t="s">
        <v>8308</v>
      </c>
      <c r="R3815" t="s">
        <v>8310</v>
      </c>
      <c r="S3815" s="15">
        <f t="shared" si="298"/>
        <v>42496.275706018518</v>
      </c>
      <c r="T3815" s="15">
        <f t="shared" si="299"/>
        <v>42534.904861111107</v>
      </c>
      <c r="U3815">
        <f t="shared" si="295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0" t="s">
        <v>8308</v>
      </c>
      <c r="R3816" t="s">
        <v>8310</v>
      </c>
      <c r="S3816" s="15">
        <f t="shared" si="298"/>
        <v>42057.904074074075</v>
      </c>
      <c r="T3816" s="15">
        <f t="shared" si="299"/>
        <v>42094.165972222225</v>
      </c>
      <c r="U3816">
        <f t="shared" si="295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0" t="s">
        <v>8308</v>
      </c>
      <c r="R3817" t="s">
        <v>8310</v>
      </c>
      <c r="S3817" s="15">
        <f t="shared" si="298"/>
        <v>42206.259918981479</v>
      </c>
      <c r="T3817" s="15">
        <f t="shared" si="299"/>
        <v>42235.958333333328</v>
      </c>
      <c r="U3817">
        <f t="shared" si="295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0" t="s">
        <v>8308</v>
      </c>
      <c r="R3818" t="s">
        <v>8310</v>
      </c>
      <c r="S3818" s="15">
        <f t="shared" si="298"/>
        <v>41806.690081018518</v>
      </c>
      <c r="T3818" s="15">
        <f t="shared" si="299"/>
        <v>41836.690081018518</v>
      </c>
      <c r="U3818">
        <f t="shared" si="295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0" t="s">
        <v>8308</v>
      </c>
      <c r="R3819" t="s">
        <v>8310</v>
      </c>
      <c r="S3819" s="15">
        <f t="shared" si="298"/>
        <v>42283.69694444444</v>
      </c>
      <c r="T3819" s="15">
        <f t="shared" si="299"/>
        <v>42300.165972222225</v>
      </c>
      <c r="U3819">
        <f t="shared" si="295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0" t="s">
        <v>8308</v>
      </c>
      <c r="R3820" t="s">
        <v>8310</v>
      </c>
      <c r="S3820" s="15">
        <f t="shared" si="298"/>
        <v>42044.84238425926</v>
      </c>
      <c r="T3820" s="15">
        <f t="shared" si="299"/>
        <v>42074.800717592589</v>
      </c>
      <c r="U3820">
        <f t="shared" si="295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0" t="s">
        <v>8308</v>
      </c>
      <c r="R3821" t="s">
        <v>8310</v>
      </c>
      <c r="S3821" s="15">
        <f t="shared" si="298"/>
        <v>42183.209537037037</v>
      </c>
      <c r="T3821" s="15">
        <f t="shared" si="299"/>
        <v>42201.876388888893</v>
      </c>
      <c r="U3821">
        <f t="shared" ref="U3821:U3884" si="300">YEAR(S3821)</f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0" t="s">
        <v>8308</v>
      </c>
      <c r="R3822" t="s">
        <v>8310</v>
      </c>
      <c r="S3822" s="15">
        <f t="shared" si="298"/>
        <v>42159.651817129634</v>
      </c>
      <c r="T3822" s="15">
        <f t="shared" si="299"/>
        <v>42189.651817129634</v>
      </c>
      <c r="U3822">
        <f t="shared" si="300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0" t="s">
        <v>8308</v>
      </c>
      <c r="R3823" t="s">
        <v>8310</v>
      </c>
      <c r="S3823" s="15">
        <f t="shared" si="298"/>
        <v>42340.180636574078</v>
      </c>
      <c r="T3823" s="15">
        <f t="shared" si="299"/>
        <v>42372.180636574078</v>
      </c>
      <c r="U3823">
        <f t="shared" si="300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0" t="s">
        <v>8308</v>
      </c>
      <c r="R3824" t="s">
        <v>8310</v>
      </c>
      <c r="S3824" s="15">
        <f t="shared" si="298"/>
        <v>42328.838159722218</v>
      </c>
      <c r="T3824" s="15">
        <f t="shared" si="299"/>
        <v>42387.957638888889</v>
      </c>
      <c r="U3824">
        <f t="shared" si="300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0" t="s">
        <v>8308</v>
      </c>
      <c r="R3825" t="s">
        <v>8310</v>
      </c>
      <c r="S3825" s="15">
        <f t="shared" si="298"/>
        <v>42169.910231481481</v>
      </c>
      <c r="T3825" s="15">
        <f t="shared" si="299"/>
        <v>42204.165972222225</v>
      </c>
      <c r="U3825">
        <f t="shared" si="300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0" t="s">
        <v>8308</v>
      </c>
      <c r="R3826" t="s">
        <v>8310</v>
      </c>
      <c r="S3826" s="15">
        <f t="shared" si="298"/>
        <v>42570.626192129625</v>
      </c>
      <c r="T3826" s="15">
        <f t="shared" si="299"/>
        <v>42582.570138888885</v>
      </c>
      <c r="U3826">
        <f t="shared" si="300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0" t="s">
        <v>8308</v>
      </c>
      <c r="R3827" t="s">
        <v>8310</v>
      </c>
      <c r="S3827" s="15">
        <f t="shared" si="298"/>
        <v>42150.069606481484</v>
      </c>
      <c r="T3827" s="15">
        <f t="shared" si="299"/>
        <v>42171.069606481484</v>
      </c>
      <c r="U3827">
        <f t="shared" si="300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0" t="s">
        <v>8308</v>
      </c>
      <c r="R3828" t="s">
        <v>8310</v>
      </c>
      <c r="S3828" s="15">
        <f t="shared" si="298"/>
        <v>42100.423541666663</v>
      </c>
      <c r="T3828" s="15">
        <f t="shared" si="299"/>
        <v>42130.423541666663</v>
      </c>
      <c r="U3828">
        <f t="shared" si="300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0" t="s">
        <v>8308</v>
      </c>
      <c r="R3829" t="s">
        <v>8310</v>
      </c>
      <c r="S3829" s="15">
        <f t="shared" si="298"/>
        <v>42033.928252314814</v>
      </c>
      <c r="T3829" s="15">
        <f t="shared" si="299"/>
        <v>42089</v>
      </c>
      <c r="U3829">
        <f t="shared" si="300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0" t="s">
        <v>8308</v>
      </c>
      <c r="R3830" t="s">
        <v>8310</v>
      </c>
      <c r="S3830" s="15">
        <f t="shared" si="298"/>
        <v>41943.527627314819</v>
      </c>
      <c r="T3830" s="15">
        <f t="shared" si="299"/>
        <v>42003.569293981483</v>
      </c>
      <c r="U3830">
        <f t="shared" si="300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0" t="s">
        <v>8308</v>
      </c>
      <c r="R3831" t="s">
        <v>8310</v>
      </c>
      <c r="S3831" s="15">
        <f t="shared" si="298"/>
        <v>42592.865405092598</v>
      </c>
      <c r="T3831" s="15">
        <f t="shared" si="299"/>
        <v>42612.865405092598</v>
      </c>
      <c r="U3831">
        <f t="shared" si="300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0" t="s">
        <v>8308</v>
      </c>
      <c r="R3832" t="s">
        <v>8310</v>
      </c>
      <c r="S3832" s="15">
        <f t="shared" si="298"/>
        <v>42502.740868055553</v>
      </c>
      <c r="T3832" s="15">
        <f t="shared" si="299"/>
        <v>42516.740868055553</v>
      </c>
      <c r="U3832">
        <f t="shared" si="300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0" t="s">
        <v>8308</v>
      </c>
      <c r="R3833" t="s">
        <v>8310</v>
      </c>
      <c r="S3833" s="15">
        <f t="shared" si="298"/>
        <v>41926.848900462966</v>
      </c>
      <c r="T3833" s="15">
        <f t="shared" si="299"/>
        <v>41947.890567129631</v>
      </c>
      <c r="U3833">
        <f t="shared" si="300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0" t="s">
        <v>8308</v>
      </c>
      <c r="R3834" t="s">
        <v>8310</v>
      </c>
      <c r="S3834" s="15">
        <f t="shared" si="298"/>
        <v>42374.114988425921</v>
      </c>
      <c r="T3834" s="15">
        <f t="shared" si="299"/>
        <v>42419.114988425921</v>
      </c>
      <c r="U3834">
        <f t="shared" si="300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0" t="s">
        <v>8308</v>
      </c>
      <c r="R3835" t="s">
        <v>8310</v>
      </c>
      <c r="S3835" s="15">
        <f t="shared" si="298"/>
        <v>41962.872361111105</v>
      </c>
      <c r="T3835" s="15">
        <f t="shared" si="299"/>
        <v>41973.797916666663</v>
      </c>
      <c r="U3835">
        <f t="shared" si="300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0" t="s">
        <v>8308</v>
      </c>
      <c r="R3836" t="s">
        <v>8310</v>
      </c>
      <c r="S3836" s="15">
        <f t="shared" si="298"/>
        <v>42142.445219907408</v>
      </c>
      <c r="T3836" s="15">
        <f t="shared" si="299"/>
        <v>42172.445219907408</v>
      </c>
      <c r="U3836">
        <f t="shared" si="300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0" t="s">
        <v>8308</v>
      </c>
      <c r="R3837" t="s">
        <v>8310</v>
      </c>
      <c r="S3837" s="15">
        <f t="shared" si="298"/>
        <v>42459.94222222222</v>
      </c>
      <c r="T3837" s="15">
        <f t="shared" si="299"/>
        <v>42480.94222222222</v>
      </c>
      <c r="U3837">
        <f t="shared" si="300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0" t="s">
        <v>8308</v>
      </c>
      <c r="R3838" t="s">
        <v>8310</v>
      </c>
      <c r="S3838" s="15">
        <f t="shared" si="298"/>
        <v>42552.926527777774</v>
      </c>
      <c r="T3838" s="15">
        <f t="shared" si="299"/>
        <v>42584.172916666663</v>
      </c>
      <c r="U3838">
        <f t="shared" si="300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0" t="s">
        <v>8308</v>
      </c>
      <c r="R3839" t="s">
        <v>8310</v>
      </c>
      <c r="S3839" s="15">
        <f t="shared" si="298"/>
        <v>42151.765717592592</v>
      </c>
      <c r="T3839" s="15">
        <f t="shared" si="299"/>
        <v>42187.765717592592</v>
      </c>
      <c r="U3839">
        <f t="shared" si="300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0" t="s">
        <v>8308</v>
      </c>
      <c r="R3840" t="s">
        <v>8310</v>
      </c>
      <c r="S3840" s="15">
        <f t="shared" si="298"/>
        <v>42115.710752314815</v>
      </c>
      <c r="T3840" s="15">
        <f t="shared" si="299"/>
        <v>42145.710752314815</v>
      </c>
      <c r="U3840">
        <f t="shared" si="300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0" t="s">
        <v>8308</v>
      </c>
      <c r="R3841" t="s">
        <v>8310</v>
      </c>
      <c r="S3841" s="15">
        <f t="shared" si="298"/>
        <v>42154.142638888887</v>
      </c>
      <c r="T3841" s="15">
        <f t="shared" si="299"/>
        <v>42214.142638888887</v>
      </c>
      <c r="U3841">
        <f t="shared" si="300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ref="P3842:P3905" si="302">IFERROR(ROUND(E3842/L3842,2),0)</f>
        <v>21.67</v>
      </c>
      <c r="Q3842" s="10" t="s">
        <v>8308</v>
      </c>
      <c r="R3842" t="s">
        <v>8310</v>
      </c>
      <c r="S3842" s="15">
        <f t="shared" si="298"/>
        <v>42431.701724537037</v>
      </c>
      <c r="T3842" s="15">
        <f t="shared" si="299"/>
        <v>42456.660057870366</v>
      </c>
      <c r="U3842">
        <f t="shared" si="300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2"/>
        <v>25.65</v>
      </c>
      <c r="Q3843" s="10" t="s">
        <v>8308</v>
      </c>
      <c r="R3843" t="s">
        <v>8310</v>
      </c>
      <c r="S3843" s="15">
        <f t="shared" ref="S3843:S3906" si="303">(((J3843/60)/60)/24)+DATE(1970,1,)</f>
        <v>41779.785729166666</v>
      </c>
      <c r="T3843" s="15">
        <f t="shared" ref="T3843:T3906" si="304">(((I3843/60)/60)/24)+DATE(1970,1,)</f>
        <v>41839.785729166666</v>
      </c>
      <c r="U3843">
        <f t="shared" si="300"/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0" t="s">
        <v>8308</v>
      </c>
      <c r="R3844" t="s">
        <v>8310</v>
      </c>
      <c r="S3844" s="15">
        <f t="shared" si="303"/>
        <v>41739.493657407409</v>
      </c>
      <c r="T3844" s="15">
        <f t="shared" si="304"/>
        <v>41769.493657407409</v>
      </c>
      <c r="U3844">
        <f t="shared" si="300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0" t="s">
        <v>8308</v>
      </c>
      <c r="R3845" t="s">
        <v>8310</v>
      </c>
      <c r="S3845" s="15">
        <f t="shared" si="303"/>
        <v>41765.072500000002</v>
      </c>
      <c r="T3845" s="15">
        <f t="shared" si="304"/>
        <v>41790.072500000002</v>
      </c>
      <c r="U3845">
        <f t="shared" si="300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0" t="s">
        <v>8308</v>
      </c>
      <c r="R3846" t="s">
        <v>8310</v>
      </c>
      <c r="S3846" s="15">
        <f t="shared" si="303"/>
        <v>41765.617291666669</v>
      </c>
      <c r="T3846" s="15">
        <f t="shared" si="304"/>
        <v>41792.290972222225</v>
      </c>
      <c r="U3846">
        <f t="shared" si="300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0" t="s">
        <v>8308</v>
      </c>
      <c r="R3847" t="s">
        <v>8310</v>
      </c>
      <c r="S3847" s="15">
        <f t="shared" si="303"/>
        <v>42247.627013888887</v>
      </c>
      <c r="T3847" s="15">
        <f t="shared" si="304"/>
        <v>42277.627013888887</v>
      </c>
      <c r="U3847">
        <f t="shared" si="300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0" t="s">
        <v>8308</v>
      </c>
      <c r="R3848" t="s">
        <v>8310</v>
      </c>
      <c r="S3848" s="15">
        <f t="shared" si="303"/>
        <v>41884.221550925926</v>
      </c>
      <c r="T3848" s="15">
        <f t="shared" si="304"/>
        <v>41915.290972222225</v>
      </c>
      <c r="U3848">
        <f t="shared" si="300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0" t="s">
        <v>8308</v>
      </c>
      <c r="R3849" t="s">
        <v>8310</v>
      </c>
      <c r="S3849" s="15">
        <f t="shared" si="303"/>
        <v>42158.224432870367</v>
      </c>
      <c r="T3849" s="15">
        <f t="shared" si="304"/>
        <v>42203.224432870367</v>
      </c>
      <c r="U3849">
        <f t="shared" si="300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0" t="s">
        <v>8308</v>
      </c>
      <c r="R3850" t="s">
        <v>8310</v>
      </c>
      <c r="S3850" s="15">
        <f t="shared" si="303"/>
        <v>42264.817002314812</v>
      </c>
      <c r="T3850" s="15">
        <f t="shared" si="304"/>
        <v>42294.817002314812</v>
      </c>
      <c r="U3850">
        <f t="shared" si="300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0" t="s">
        <v>8308</v>
      </c>
      <c r="R3851" t="s">
        <v>8310</v>
      </c>
      <c r="S3851" s="15">
        <f t="shared" si="303"/>
        <v>42135.767175925925</v>
      </c>
      <c r="T3851" s="15">
        <f t="shared" si="304"/>
        <v>42165.767175925925</v>
      </c>
      <c r="U3851">
        <f t="shared" si="300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0" t="s">
        <v>8308</v>
      </c>
      <c r="R3852" t="s">
        <v>8310</v>
      </c>
      <c r="S3852" s="15">
        <f t="shared" si="303"/>
        <v>41974.124340277776</v>
      </c>
      <c r="T3852" s="15">
        <f t="shared" si="304"/>
        <v>42004.124340277776</v>
      </c>
      <c r="U3852">
        <f t="shared" si="300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0" t="s">
        <v>8308</v>
      </c>
      <c r="R3853" t="s">
        <v>8310</v>
      </c>
      <c r="S3853" s="15">
        <f t="shared" si="303"/>
        <v>42171.439571759256</v>
      </c>
      <c r="T3853" s="15">
        <f t="shared" si="304"/>
        <v>42201.439571759256</v>
      </c>
      <c r="U3853">
        <f t="shared" si="300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0" t="s">
        <v>8308</v>
      </c>
      <c r="R3854" t="s">
        <v>8310</v>
      </c>
      <c r="S3854" s="15">
        <f t="shared" si="303"/>
        <v>42064.190694444449</v>
      </c>
      <c r="T3854" s="15">
        <f t="shared" si="304"/>
        <v>42089.149027777778</v>
      </c>
      <c r="U3854">
        <f t="shared" si="300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0" t="s">
        <v>8308</v>
      </c>
      <c r="R3855" t="s">
        <v>8310</v>
      </c>
      <c r="S3855" s="15">
        <f t="shared" si="303"/>
        <v>41847.84002314815</v>
      </c>
      <c r="T3855" s="15">
        <f t="shared" si="304"/>
        <v>41882.84002314815</v>
      </c>
      <c r="U3855">
        <f t="shared" si="300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0" t="s">
        <v>8308</v>
      </c>
      <c r="R3856" t="s">
        <v>8310</v>
      </c>
      <c r="S3856" s="15">
        <f t="shared" si="303"/>
        <v>42102.884930555556</v>
      </c>
      <c r="T3856" s="15">
        <f t="shared" si="304"/>
        <v>42132.884930555556</v>
      </c>
      <c r="U3856">
        <f t="shared" si="300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0" t="s">
        <v>8308</v>
      </c>
      <c r="R3857" t="s">
        <v>8310</v>
      </c>
      <c r="S3857" s="15">
        <f t="shared" si="303"/>
        <v>42058.970729166671</v>
      </c>
      <c r="T3857" s="15">
        <f t="shared" si="304"/>
        <v>42088.929062499999</v>
      </c>
      <c r="U3857">
        <f t="shared" si="300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0" t="s">
        <v>8308</v>
      </c>
      <c r="R3858" t="s">
        <v>8310</v>
      </c>
      <c r="S3858" s="15">
        <f t="shared" si="303"/>
        <v>42040.743090277778</v>
      </c>
      <c r="T3858" s="15">
        <f t="shared" si="304"/>
        <v>42070.701423611114</v>
      </c>
      <c r="U3858">
        <f t="shared" si="300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0" t="s">
        <v>8308</v>
      </c>
      <c r="R3859" t="s">
        <v>8310</v>
      </c>
      <c r="S3859" s="15">
        <f t="shared" si="303"/>
        <v>41828.73715277778</v>
      </c>
      <c r="T3859" s="15">
        <f t="shared" si="304"/>
        <v>41851.716666666667</v>
      </c>
      <c r="U3859">
        <f t="shared" si="300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0" t="s">
        <v>8308</v>
      </c>
      <c r="R3860" t="s">
        <v>8310</v>
      </c>
      <c r="S3860" s="15">
        <f t="shared" si="303"/>
        <v>42127.431064814817</v>
      </c>
      <c r="T3860" s="15">
        <f t="shared" si="304"/>
        <v>42145.875</v>
      </c>
      <c r="U3860">
        <f t="shared" si="300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0" t="s">
        <v>8308</v>
      </c>
      <c r="R3861" t="s">
        <v>8310</v>
      </c>
      <c r="S3861" s="15">
        <f t="shared" si="303"/>
        <v>41788.893599537041</v>
      </c>
      <c r="T3861" s="15">
        <f t="shared" si="304"/>
        <v>41814.875</v>
      </c>
      <c r="U3861">
        <f t="shared" si="300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0" t="s">
        <v>8308</v>
      </c>
      <c r="R3862" t="s">
        <v>8310</v>
      </c>
      <c r="S3862" s="15">
        <f t="shared" si="303"/>
        <v>41832.660995370366</v>
      </c>
      <c r="T3862" s="15">
        <f t="shared" si="304"/>
        <v>41862.660995370366</v>
      </c>
      <c r="U3862">
        <f t="shared" si="300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0" t="s">
        <v>8308</v>
      </c>
      <c r="R3863" t="s">
        <v>8310</v>
      </c>
      <c r="S3863" s="15">
        <f t="shared" si="303"/>
        <v>41913.590011574073</v>
      </c>
      <c r="T3863" s="15">
        <f t="shared" si="304"/>
        <v>41954.907638888893</v>
      </c>
      <c r="U3863">
        <f t="shared" si="300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0" t="s">
        <v>8308</v>
      </c>
      <c r="R3864" t="s">
        <v>8310</v>
      </c>
      <c r="S3864" s="15">
        <f t="shared" si="303"/>
        <v>42610.261064814811</v>
      </c>
      <c r="T3864" s="15">
        <f t="shared" si="304"/>
        <v>42624.707638888889</v>
      </c>
      <c r="U3864">
        <f t="shared" si="300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0" t="s">
        <v>8308</v>
      </c>
      <c r="R3865" t="s">
        <v>8310</v>
      </c>
      <c r="S3865" s="15">
        <f t="shared" si="303"/>
        <v>42252.633159722223</v>
      </c>
      <c r="T3865" s="15">
        <f t="shared" si="304"/>
        <v>42312.674826388888</v>
      </c>
      <c r="U3865">
        <f t="shared" si="300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0" t="s">
        <v>8308</v>
      </c>
      <c r="R3866" t="s">
        <v>8310</v>
      </c>
      <c r="S3866" s="15">
        <f t="shared" si="303"/>
        <v>42294.891828703709</v>
      </c>
      <c r="T3866" s="15">
        <f t="shared" si="304"/>
        <v>42324.933495370366</v>
      </c>
      <c r="U3866">
        <f t="shared" si="300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0" t="s">
        <v>8308</v>
      </c>
      <c r="R3867" t="s">
        <v>8310</v>
      </c>
      <c r="S3867" s="15">
        <f t="shared" si="303"/>
        <v>41840.651597222226</v>
      </c>
      <c r="T3867" s="15">
        <f t="shared" si="304"/>
        <v>41880.229166666664</v>
      </c>
      <c r="U3867">
        <f t="shared" si="300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0" t="s">
        <v>8308</v>
      </c>
      <c r="R3868" t="s">
        <v>8310</v>
      </c>
      <c r="S3868" s="15">
        <f t="shared" si="303"/>
        <v>42401.947002314817</v>
      </c>
      <c r="T3868" s="15">
        <f t="shared" si="304"/>
        <v>42451.145138888889</v>
      </c>
      <c r="U3868">
        <f t="shared" si="300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0" t="s">
        <v>8308</v>
      </c>
      <c r="R3869" t="s">
        <v>8310</v>
      </c>
      <c r="S3869" s="15">
        <f t="shared" si="303"/>
        <v>42508.814108796301</v>
      </c>
      <c r="T3869" s="15">
        <f t="shared" si="304"/>
        <v>42538.814108796301</v>
      </c>
      <c r="U3869">
        <f t="shared" si="300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0" t="s">
        <v>8308</v>
      </c>
      <c r="R3870" t="s">
        <v>8311</v>
      </c>
      <c r="S3870" s="15">
        <f t="shared" si="303"/>
        <v>41864.659780092588</v>
      </c>
      <c r="T3870" s="15">
        <f t="shared" si="304"/>
        <v>41889.659780092588</v>
      </c>
      <c r="U3870">
        <f t="shared" si="300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0" t="s">
        <v>8308</v>
      </c>
      <c r="R3871" t="s">
        <v>8311</v>
      </c>
      <c r="S3871" s="15">
        <f t="shared" si="303"/>
        <v>42046.724444444444</v>
      </c>
      <c r="T3871" s="15">
        <f t="shared" si="304"/>
        <v>42076.132638888885</v>
      </c>
      <c r="U3871">
        <f t="shared" si="300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0" t="s">
        <v>8308</v>
      </c>
      <c r="R3872" t="s">
        <v>8311</v>
      </c>
      <c r="S3872" s="15">
        <f t="shared" si="303"/>
        <v>41792.17219907407</v>
      </c>
      <c r="T3872" s="15">
        <f t="shared" si="304"/>
        <v>41822.17219907407</v>
      </c>
      <c r="U3872">
        <f t="shared" si="300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0" t="s">
        <v>8308</v>
      </c>
      <c r="R3873" t="s">
        <v>8311</v>
      </c>
      <c r="S3873" s="15">
        <f t="shared" si="303"/>
        <v>42762.780671296292</v>
      </c>
      <c r="T3873" s="15">
        <f t="shared" si="304"/>
        <v>42822.739004629635</v>
      </c>
      <c r="U3873">
        <f t="shared" si="300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0" t="s">
        <v>8308</v>
      </c>
      <c r="R3874" t="s">
        <v>8311</v>
      </c>
      <c r="S3874" s="15">
        <f t="shared" si="303"/>
        <v>42179.145787037036</v>
      </c>
      <c r="T3874" s="15">
        <f t="shared" si="304"/>
        <v>42229.145787037036</v>
      </c>
      <c r="U3874">
        <f t="shared" si="300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0" t="s">
        <v>8308</v>
      </c>
      <c r="R3875" t="s">
        <v>8311</v>
      </c>
      <c r="S3875" s="15">
        <f t="shared" si="303"/>
        <v>42254.696006944447</v>
      </c>
      <c r="T3875" s="15">
        <f t="shared" si="304"/>
        <v>42284.696006944447</v>
      </c>
      <c r="U3875">
        <f t="shared" si="300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0" t="s">
        <v>8308</v>
      </c>
      <c r="R3876" t="s">
        <v>8311</v>
      </c>
      <c r="S3876" s="15">
        <f t="shared" si="303"/>
        <v>42006.016458333332</v>
      </c>
      <c r="T3876" s="15">
        <f t="shared" si="304"/>
        <v>42027.041666666672</v>
      </c>
      <c r="U3876">
        <f t="shared" si="300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0" t="s">
        <v>8308</v>
      </c>
      <c r="R3877" t="s">
        <v>8311</v>
      </c>
      <c r="S3877" s="15">
        <f t="shared" si="303"/>
        <v>42614.346817129626</v>
      </c>
      <c r="T3877" s="15">
        <f t="shared" si="304"/>
        <v>42615.416666666672</v>
      </c>
      <c r="U3877">
        <f t="shared" si="300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0" t="s">
        <v>8308</v>
      </c>
      <c r="R3878" t="s">
        <v>8311</v>
      </c>
      <c r="S3878" s="15">
        <f t="shared" si="303"/>
        <v>42371.624166666668</v>
      </c>
      <c r="T3878" s="15">
        <f t="shared" si="304"/>
        <v>42401.624166666668</v>
      </c>
      <c r="U3878">
        <f t="shared" si="300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0" t="s">
        <v>8308</v>
      </c>
      <c r="R3879" t="s">
        <v>8311</v>
      </c>
      <c r="S3879" s="15">
        <f t="shared" si="303"/>
        <v>42681.67768518519</v>
      </c>
      <c r="T3879" s="15">
        <f t="shared" si="304"/>
        <v>42711.67768518519</v>
      </c>
      <c r="U3879">
        <f t="shared" si="300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0" t="s">
        <v>8308</v>
      </c>
      <c r="R3880" t="s">
        <v>8311</v>
      </c>
      <c r="S3880" s="15">
        <f t="shared" si="303"/>
        <v>42153.818819444445</v>
      </c>
      <c r="T3880" s="15">
        <f t="shared" si="304"/>
        <v>42184.165972222225</v>
      </c>
      <c r="U3880">
        <f t="shared" si="300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0" t="s">
        <v>8308</v>
      </c>
      <c r="R3881" t="s">
        <v>8311</v>
      </c>
      <c r="S3881" s="15">
        <f t="shared" si="303"/>
        <v>41998.861064814817</v>
      </c>
      <c r="T3881" s="15">
        <f t="shared" si="304"/>
        <v>42028.861064814817</v>
      </c>
      <c r="U3881">
        <f t="shared" si="300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0" t="s">
        <v>8308</v>
      </c>
      <c r="R3882" t="s">
        <v>8311</v>
      </c>
      <c r="S3882" s="15">
        <f t="shared" si="303"/>
        <v>41814.815046296295</v>
      </c>
      <c r="T3882" s="15">
        <f t="shared" si="304"/>
        <v>41849.958333333336</v>
      </c>
      <c r="U3882">
        <f t="shared" si="300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0" t="s">
        <v>8308</v>
      </c>
      <c r="R3883" t="s">
        <v>8311</v>
      </c>
      <c r="S3883" s="15">
        <f t="shared" si="303"/>
        <v>42755.018506944441</v>
      </c>
      <c r="T3883" s="15">
        <f t="shared" si="304"/>
        <v>42785.018506944441</v>
      </c>
      <c r="U3883">
        <f t="shared" si="300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0" t="s">
        <v>8308</v>
      </c>
      <c r="R3884" t="s">
        <v>8311</v>
      </c>
      <c r="S3884" s="15">
        <f t="shared" si="303"/>
        <v>42372.983449074076</v>
      </c>
      <c r="T3884" s="15">
        <f t="shared" si="304"/>
        <v>42399.960416666669</v>
      </c>
      <c r="U3884">
        <f t="shared" si="300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0" t="s">
        <v>8308</v>
      </c>
      <c r="R3885" t="s">
        <v>8311</v>
      </c>
      <c r="S3885" s="15">
        <f t="shared" si="303"/>
        <v>41853.602650462963</v>
      </c>
      <c r="T3885" s="15">
        <f t="shared" si="304"/>
        <v>41883.602650462963</v>
      </c>
      <c r="U3885">
        <f t="shared" ref="U3885:U3948" si="305">YEAR(S3885)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0" t="s">
        <v>8308</v>
      </c>
      <c r="R3886" t="s">
        <v>8311</v>
      </c>
      <c r="S3886" s="15">
        <f t="shared" si="303"/>
        <v>42064.791574074072</v>
      </c>
      <c r="T3886" s="15">
        <f t="shared" si="304"/>
        <v>42089.749907407408</v>
      </c>
      <c r="U3886">
        <f t="shared" si="305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0" t="s">
        <v>8308</v>
      </c>
      <c r="R3887" t="s">
        <v>8311</v>
      </c>
      <c r="S3887" s="15">
        <f t="shared" si="303"/>
        <v>42468.951284722221</v>
      </c>
      <c r="T3887" s="15">
        <f t="shared" si="304"/>
        <v>42498.951284722221</v>
      </c>
      <c r="U3887">
        <f t="shared" si="305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0" t="s">
        <v>8308</v>
      </c>
      <c r="R3888" t="s">
        <v>8311</v>
      </c>
      <c r="S3888" s="15">
        <f t="shared" si="303"/>
        <v>41953.228032407409</v>
      </c>
      <c r="T3888" s="15">
        <f t="shared" si="304"/>
        <v>41983.228032407409</v>
      </c>
      <c r="U3888">
        <f t="shared" si="305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0" t="s">
        <v>8308</v>
      </c>
      <c r="R3889" t="s">
        <v>8311</v>
      </c>
      <c r="S3889" s="15">
        <f t="shared" si="303"/>
        <v>42078.857974537037</v>
      </c>
      <c r="T3889" s="15">
        <f t="shared" si="304"/>
        <v>42124.916666666672</v>
      </c>
      <c r="U3889">
        <f t="shared" si="305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0" t="s">
        <v>8308</v>
      </c>
      <c r="R3890" t="s">
        <v>8310</v>
      </c>
      <c r="S3890" s="15">
        <f t="shared" si="303"/>
        <v>42761.545810185184</v>
      </c>
      <c r="T3890" s="15">
        <f t="shared" si="304"/>
        <v>42791.545810185184</v>
      </c>
      <c r="U3890">
        <f t="shared" si="305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0" t="s">
        <v>8308</v>
      </c>
      <c r="R3891" t="s">
        <v>8310</v>
      </c>
      <c r="S3891" s="15">
        <f t="shared" si="303"/>
        <v>41976.004976851851</v>
      </c>
      <c r="T3891" s="15">
        <f t="shared" si="304"/>
        <v>42007.976388888885</v>
      </c>
      <c r="U3891">
        <f t="shared" si="305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0" t="s">
        <v>8308</v>
      </c>
      <c r="R3892" t="s">
        <v>8310</v>
      </c>
      <c r="S3892" s="15">
        <f t="shared" si="303"/>
        <v>42170.758611111116</v>
      </c>
      <c r="T3892" s="15">
        <f t="shared" si="304"/>
        <v>42230.758611111116</v>
      </c>
      <c r="U3892">
        <f t="shared" si="305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0" t="s">
        <v>8308</v>
      </c>
      <c r="R3893" t="s">
        <v>8310</v>
      </c>
      <c r="S3893" s="15">
        <f t="shared" si="303"/>
        <v>42055.1324537037</v>
      </c>
      <c r="T3893" s="15">
        <f t="shared" si="304"/>
        <v>42085.207638888889</v>
      </c>
      <c r="U3893">
        <f t="shared" si="305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0" t="s">
        <v>8308</v>
      </c>
      <c r="R3894" t="s">
        <v>8310</v>
      </c>
      <c r="S3894" s="15">
        <f t="shared" si="303"/>
        <v>41866.652280092596</v>
      </c>
      <c r="T3894" s="15">
        <f t="shared" si="304"/>
        <v>41874.291666666664</v>
      </c>
      <c r="U3894">
        <f t="shared" si="305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0" t="s">
        <v>8308</v>
      </c>
      <c r="R3895" t="s">
        <v>8310</v>
      </c>
      <c r="S3895" s="15">
        <f t="shared" si="303"/>
        <v>41778.657870370371</v>
      </c>
      <c r="T3895" s="15">
        <f t="shared" si="304"/>
        <v>41820.25</v>
      </c>
      <c r="U3895">
        <f t="shared" si="305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0" t="s">
        <v>8308</v>
      </c>
      <c r="R3896" t="s">
        <v>8310</v>
      </c>
      <c r="S3896" s="15">
        <f t="shared" si="303"/>
        <v>42678.958472222221</v>
      </c>
      <c r="T3896" s="15">
        <f t="shared" si="304"/>
        <v>42709.207638888889</v>
      </c>
      <c r="U3896">
        <f t="shared" si="305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0" t="s">
        <v>8308</v>
      </c>
      <c r="R3897" t="s">
        <v>8310</v>
      </c>
      <c r="S3897" s="15">
        <f t="shared" si="303"/>
        <v>42031.250208333338</v>
      </c>
      <c r="T3897" s="15">
        <f t="shared" si="304"/>
        <v>42062.250208333338</v>
      </c>
      <c r="U3897">
        <f t="shared" si="305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0" t="s">
        <v>8308</v>
      </c>
      <c r="R3898" t="s">
        <v>8310</v>
      </c>
      <c r="S3898" s="15">
        <f t="shared" si="303"/>
        <v>41792.191875000004</v>
      </c>
      <c r="T3898" s="15">
        <f t="shared" si="304"/>
        <v>41806.191875000004</v>
      </c>
      <c r="U3898">
        <f t="shared" si="305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0" t="s">
        <v>8308</v>
      </c>
      <c r="R3899" t="s">
        <v>8310</v>
      </c>
      <c r="S3899" s="15">
        <f t="shared" si="303"/>
        <v>41981.87364583333</v>
      </c>
      <c r="T3899" s="15">
        <f t="shared" si="304"/>
        <v>42011.87364583333</v>
      </c>
      <c r="U3899">
        <f t="shared" si="305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0" t="s">
        <v>8308</v>
      </c>
      <c r="R3900" t="s">
        <v>8310</v>
      </c>
      <c r="S3900" s="15">
        <f t="shared" si="303"/>
        <v>42192.482291666667</v>
      </c>
      <c r="T3900" s="15">
        <f t="shared" si="304"/>
        <v>42232.666666666672</v>
      </c>
      <c r="U3900">
        <f t="shared" si="305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0" t="s">
        <v>8308</v>
      </c>
      <c r="R3901" t="s">
        <v>8310</v>
      </c>
      <c r="S3901" s="15">
        <f t="shared" si="303"/>
        <v>41842.775011574071</v>
      </c>
      <c r="T3901" s="15">
        <f t="shared" si="304"/>
        <v>41862.775011574071</v>
      </c>
      <c r="U3901">
        <f t="shared" si="305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0" t="s">
        <v>8308</v>
      </c>
      <c r="R3902" t="s">
        <v>8310</v>
      </c>
      <c r="S3902" s="15">
        <f t="shared" si="303"/>
        <v>42135.092488425929</v>
      </c>
      <c r="T3902" s="15">
        <f t="shared" si="304"/>
        <v>42165.092488425929</v>
      </c>
      <c r="U3902">
        <f t="shared" si="305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0" t="s">
        <v>8308</v>
      </c>
      <c r="R3903" t="s">
        <v>8310</v>
      </c>
      <c r="S3903" s="15">
        <f t="shared" si="303"/>
        <v>42316.826377314821</v>
      </c>
      <c r="T3903" s="15">
        <f t="shared" si="304"/>
        <v>42356.826377314821</v>
      </c>
      <c r="U3903">
        <f t="shared" si="305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0" t="s">
        <v>8308</v>
      </c>
      <c r="R3904" t="s">
        <v>8310</v>
      </c>
      <c r="S3904" s="15">
        <f t="shared" si="303"/>
        <v>42662.468078703707</v>
      </c>
      <c r="T3904" s="15">
        <f t="shared" si="304"/>
        <v>42687.509745370371</v>
      </c>
      <c r="U3904">
        <f t="shared" si="305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0" t="s">
        <v>8308</v>
      </c>
      <c r="R3905" t="s">
        <v>8310</v>
      </c>
      <c r="S3905" s="15">
        <f t="shared" si="303"/>
        <v>42185.01116898148</v>
      </c>
      <c r="T3905" s="15">
        <f t="shared" si="304"/>
        <v>42229.818055555559</v>
      </c>
      <c r="U3905">
        <f t="shared" si="305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ref="P3906:P3969" si="307">IFERROR(ROUND(E3906/L3906,2),0)</f>
        <v>1.5</v>
      </c>
      <c r="Q3906" s="10" t="s">
        <v>8308</v>
      </c>
      <c r="R3906" t="s">
        <v>8310</v>
      </c>
      <c r="S3906" s="15">
        <f t="shared" si="303"/>
        <v>42094.229166666672</v>
      </c>
      <c r="T3906" s="15">
        <f t="shared" si="304"/>
        <v>42108.211111111115</v>
      </c>
      <c r="U3906">
        <f t="shared" si="305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7"/>
        <v>24.71</v>
      </c>
      <c r="Q3907" s="10" t="s">
        <v>8308</v>
      </c>
      <c r="R3907" t="s">
        <v>8310</v>
      </c>
      <c r="S3907" s="15">
        <f t="shared" ref="S3907:S3970" si="308">(((J3907/60)/60)/24)+DATE(1970,1,)</f>
        <v>42123.623877314814</v>
      </c>
      <c r="T3907" s="15">
        <f t="shared" ref="T3907:T3970" si="309">(((I3907/60)/60)/24)+DATE(1970,1,)</f>
        <v>42165.958333333328</v>
      </c>
      <c r="U3907">
        <f t="shared" si="305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0" t="s">
        <v>8308</v>
      </c>
      <c r="R3908" t="s">
        <v>8310</v>
      </c>
      <c r="S3908" s="15">
        <f t="shared" si="308"/>
        <v>42142.917743055557</v>
      </c>
      <c r="T3908" s="15">
        <f t="shared" si="309"/>
        <v>42180.559027777781</v>
      </c>
      <c r="U3908">
        <f t="shared" si="305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0" t="s">
        <v>8308</v>
      </c>
      <c r="R3909" t="s">
        <v>8310</v>
      </c>
      <c r="S3909" s="15">
        <f t="shared" si="308"/>
        <v>41905.819513888891</v>
      </c>
      <c r="T3909" s="15">
        <f t="shared" si="309"/>
        <v>41937.838888888888</v>
      </c>
      <c r="U3909">
        <f t="shared" si="305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0" t="s">
        <v>8308</v>
      </c>
      <c r="R3910" t="s">
        <v>8310</v>
      </c>
      <c r="S3910" s="15">
        <f t="shared" si="308"/>
        <v>41833.135370370372</v>
      </c>
      <c r="T3910" s="15">
        <f t="shared" si="309"/>
        <v>41848.135370370372</v>
      </c>
      <c r="U3910">
        <f t="shared" si="305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0" t="s">
        <v>8308</v>
      </c>
      <c r="R3911" t="s">
        <v>8310</v>
      </c>
      <c r="S3911" s="15">
        <f t="shared" si="308"/>
        <v>41862.359282407408</v>
      </c>
      <c r="T3911" s="15">
        <f t="shared" si="309"/>
        <v>41892.359282407408</v>
      </c>
      <c r="U3911">
        <f t="shared" si="305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0" t="s">
        <v>8308</v>
      </c>
      <c r="R3912" t="s">
        <v>8310</v>
      </c>
      <c r="S3912" s="15">
        <f t="shared" si="308"/>
        <v>42223.756909722222</v>
      </c>
      <c r="T3912" s="15">
        <f t="shared" si="309"/>
        <v>42253.756909722222</v>
      </c>
      <c r="U3912">
        <f t="shared" si="305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0" t="s">
        <v>8308</v>
      </c>
      <c r="R3913" t="s">
        <v>8310</v>
      </c>
      <c r="S3913" s="15">
        <f t="shared" si="308"/>
        <v>41938.8122337963</v>
      </c>
      <c r="T3913" s="15">
        <f t="shared" si="309"/>
        <v>41968.853900462964</v>
      </c>
      <c r="U3913">
        <f t="shared" si="305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0" t="s">
        <v>8308</v>
      </c>
      <c r="R3914" t="s">
        <v>8310</v>
      </c>
      <c r="S3914" s="15">
        <f t="shared" si="308"/>
        <v>42058.270023148143</v>
      </c>
      <c r="T3914" s="15">
        <f t="shared" si="309"/>
        <v>42118.190972222219</v>
      </c>
      <c r="U3914">
        <f t="shared" si="305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0" t="s">
        <v>8308</v>
      </c>
      <c r="R3915" t="s">
        <v>8310</v>
      </c>
      <c r="S3915" s="15">
        <f t="shared" si="308"/>
        <v>42307.211215277777</v>
      </c>
      <c r="T3915" s="15">
        <f t="shared" si="309"/>
        <v>42337.252881944441</v>
      </c>
      <c r="U3915">
        <f t="shared" si="305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0" t="s">
        <v>8308</v>
      </c>
      <c r="R3916" t="s">
        <v>8310</v>
      </c>
      <c r="S3916" s="15">
        <f t="shared" si="308"/>
        <v>42113.818935185183</v>
      </c>
      <c r="T3916" s="15">
        <f t="shared" si="309"/>
        <v>42133.957638888889</v>
      </c>
      <c r="U3916">
        <f t="shared" si="305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0" t="s">
        <v>8308</v>
      </c>
      <c r="R3917" t="s">
        <v>8310</v>
      </c>
      <c r="S3917" s="15">
        <f t="shared" si="308"/>
        <v>42491.98505787037</v>
      </c>
      <c r="T3917" s="15">
        <f t="shared" si="309"/>
        <v>42521.98505787037</v>
      </c>
      <c r="U3917">
        <f t="shared" si="305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0" t="s">
        <v>8308</v>
      </c>
      <c r="R3918" t="s">
        <v>8310</v>
      </c>
      <c r="S3918" s="15">
        <f t="shared" si="308"/>
        <v>42493.471666666665</v>
      </c>
      <c r="T3918" s="15">
        <f t="shared" si="309"/>
        <v>42523.471666666665</v>
      </c>
      <c r="U3918">
        <f t="shared" si="305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0" t="s">
        <v>8308</v>
      </c>
      <c r="R3919" t="s">
        <v>8310</v>
      </c>
      <c r="S3919" s="15">
        <f t="shared" si="308"/>
        <v>41862.527326388888</v>
      </c>
      <c r="T3919" s="15">
        <f t="shared" si="309"/>
        <v>41892.527326388888</v>
      </c>
      <c r="U3919">
        <f t="shared" si="305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0" t="s">
        <v>8308</v>
      </c>
      <c r="R3920" t="s">
        <v>8310</v>
      </c>
      <c r="S3920" s="15">
        <f t="shared" si="308"/>
        <v>41842.664618055554</v>
      </c>
      <c r="T3920" s="15">
        <f t="shared" si="309"/>
        <v>41854.666666666664</v>
      </c>
      <c r="U3920">
        <f t="shared" si="305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0" t="s">
        <v>8308</v>
      </c>
      <c r="R3921" t="s">
        <v>8310</v>
      </c>
      <c r="S3921" s="15">
        <f t="shared" si="308"/>
        <v>42357.684872685189</v>
      </c>
      <c r="T3921" s="15">
        <f t="shared" si="309"/>
        <v>42386</v>
      </c>
      <c r="U3921">
        <f t="shared" si="305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0" t="s">
        <v>8308</v>
      </c>
      <c r="R3922" t="s">
        <v>8310</v>
      </c>
      <c r="S3922" s="15">
        <f t="shared" si="308"/>
        <v>42656.38726851852</v>
      </c>
      <c r="T3922" s="15">
        <f t="shared" si="309"/>
        <v>42686.428935185191</v>
      </c>
      <c r="U3922">
        <f t="shared" si="305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0" t="s">
        <v>8308</v>
      </c>
      <c r="R3923" t="s">
        <v>8310</v>
      </c>
      <c r="S3923" s="15">
        <f t="shared" si="308"/>
        <v>41925.542303240742</v>
      </c>
      <c r="T3923" s="15">
        <f t="shared" si="309"/>
        <v>41937.75</v>
      </c>
      <c r="U3923">
        <f t="shared" si="305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0" t="s">
        <v>8308</v>
      </c>
      <c r="R3924" t="s">
        <v>8310</v>
      </c>
      <c r="S3924" s="15">
        <f t="shared" si="308"/>
        <v>42019.768634259264</v>
      </c>
      <c r="T3924" s="15">
        <f t="shared" si="309"/>
        <v>42064.958333333328</v>
      </c>
      <c r="U3924">
        <f t="shared" si="305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0" t="s">
        <v>8308</v>
      </c>
      <c r="R3925" t="s">
        <v>8310</v>
      </c>
      <c r="S3925" s="15">
        <f t="shared" si="308"/>
        <v>42074.979988425926</v>
      </c>
      <c r="T3925" s="15">
        <f t="shared" si="309"/>
        <v>42102.979988425926</v>
      </c>
      <c r="U3925">
        <f t="shared" si="305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0" t="s">
        <v>8308</v>
      </c>
      <c r="R3926" t="s">
        <v>8310</v>
      </c>
      <c r="S3926" s="15">
        <f t="shared" si="308"/>
        <v>41785.959745370368</v>
      </c>
      <c r="T3926" s="15">
        <f t="shared" si="309"/>
        <v>41815.959745370368</v>
      </c>
      <c r="U3926">
        <f t="shared" si="305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0" t="s">
        <v>8308</v>
      </c>
      <c r="R3927" t="s">
        <v>8310</v>
      </c>
      <c r="S3927" s="15">
        <f t="shared" si="308"/>
        <v>41819.870821759258</v>
      </c>
      <c r="T3927" s="15">
        <f t="shared" si="309"/>
        <v>41849.870821759258</v>
      </c>
      <c r="U3927">
        <f t="shared" si="305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0" t="s">
        <v>8308</v>
      </c>
      <c r="R3928" t="s">
        <v>8310</v>
      </c>
      <c r="S3928" s="15">
        <f t="shared" si="308"/>
        <v>41969.085046296299</v>
      </c>
      <c r="T3928" s="15">
        <f t="shared" si="309"/>
        <v>41999.085046296299</v>
      </c>
      <c r="U3928">
        <f t="shared" si="305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0" t="s">
        <v>8308</v>
      </c>
      <c r="R3929" t="s">
        <v>8310</v>
      </c>
      <c r="S3929" s="15">
        <f t="shared" si="308"/>
        <v>41829.267407407409</v>
      </c>
      <c r="T3929" s="15">
        <f t="shared" si="309"/>
        <v>41859.267407407409</v>
      </c>
      <c r="U3929">
        <f t="shared" si="305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0" t="s">
        <v>8308</v>
      </c>
      <c r="R3930" t="s">
        <v>8310</v>
      </c>
      <c r="S3930" s="15">
        <f t="shared" si="308"/>
        <v>42264.683182870373</v>
      </c>
      <c r="T3930" s="15">
        <f t="shared" si="309"/>
        <v>42292.207638888889</v>
      </c>
      <c r="U3930">
        <f t="shared" si="305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0" t="s">
        <v>8308</v>
      </c>
      <c r="R3931" t="s">
        <v>8310</v>
      </c>
      <c r="S3931" s="15">
        <f t="shared" si="308"/>
        <v>42600.827141203699</v>
      </c>
      <c r="T3931" s="15">
        <f t="shared" si="309"/>
        <v>42630.827141203699</v>
      </c>
      <c r="U3931">
        <f t="shared" si="305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0" t="s">
        <v>8308</v>
      </c>
      <c r="R3932" t="s">
        <v>8310</v>
      </c>
      <c r="S3932" s="15">
        <f t="shared" si="308"/>
        <v>42432.338749999995</v>
      </c>
      <c r="T3932" s="15">
        <f t="shared" si="309"/>
        <v>42460.25</v>
      </c>
      <c r="U3932">
        <f t="shared" si="305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0" t="s">
        <v>8308</v>
      </c>
      <c r="R3933" t="s">
        <v>8310</v>
      </c>
      <c r="S3933" s="15">
        <f t="shared" si="308"/>
        <v>42227.151701388888</v>
      </c>
      <c r="T3933" s="15">
        <f t="shared" si="309"/>
        <v>42252.151701388888</v>
      </c>
      <c r="U3933">
        <f t="shared" si="305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0" t="s">
        <v>8308</v>
      </c>
      <c r="R3934" t="s">
        <v>8310</v>
      </c>
      <c r="S3934" s="15">
        <f t="shared" si="308"/>
        <v>42414.168564814812</v>
      </c>
      <c r="T3934" s="15">
        <f t="shared" si="309"/>
        <v>42444.126898148148</v>
      </c>
      <c r="U3934">
        <f t="shared" si="305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0" t="s">
        <v>8308</v>
      </c>
      <c r="R3935" t="s">
        <v>8310</v>
      </c>
      <c r="S3935" s="15">
        <f t="shared" si="308"/>
        <v>42537.968310185184</v>
      </c>
      <c r="T3935" s="15">
        <f t="shared" si="309"/>
        <v>42567.029861111107</v>
      </c>
      <c r="U3935">
        <f t="shared" si="305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0" t="s">
        <v>8308</v>
      </c>
      <c r="R3936" t="s">
        <v>8310</v>
      </c>
      <c r="S3936" s="15">
        <f t="shared" si="308"/>
        <v>42232.671747685185</v>
      </c>
      <c r="T3936" s="15">
        <f t="shared" si="309"/>
        <v>42277.541666666672</v>
      </c>
      <c r="U3936">
        <f t="shared" si="305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0" t="s">
        <v>8308</v>
      </c>
      <c r="R3937" t="s">
        <v>8310</v>
      </c>
      <c r="S3937" s="15">
        <f t="shared" si="308"/>
        <v>42220.656782407401</v>
      </c>
      <c r="T3937" s="15">
        <f t="shared" si="309"/>
        <v>42280.656782407401</v>
      </c>
      <c r="U3937">
        <f t="shared" si="305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0" t="s">
        <v>8308</v>
      </c>
      <c r="R3938" t="s">
        <v>8310</v>
      </c>
      <c r="S3938" s="15">
        <f t="shared" si="308"/>
        <v>42674.262962962966</v>
      </c>
      <c r="T3938" s="15">
        <f t="shared" si="309"/>
        <v>42704.304629629631</v>
      </c>
      <c r="U3938">
        <f t="shared" si="305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0" t="s">
        <v>8308</v>
      </c>
      <c r="R3939" t="s">
        <v>8310</v>
      </c>
      <c r="S3939" s="15">
        <f t="shared" si="308"/>
        <v>42533.631481481483</v>
      </c>
      <c r="T3939" s="15">
        <f t="shared" si="309"/>
        <v>42561.631481481483</v>
      </c>
      <c r="U3939">
        <f t="shared" si="305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0" t="s">
        <v>8308</v>
      </c>
      <c r="R3940" t="s">
        <v>8310</v>
      </c>
      <c r="S3940" s="15">
        <f t="shared" si="308"/>
        <v>42150.905717592599</v>
      </c>
      <c r="T3940" s="15">
        <f t="shared" si="309"/>
        <v>42181.905717592599</v>
      </c>
      <c r="U3940">
        <f t="shared" si="305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0" t="s">
        <v>8308</v>
      </c>
      <c r="R3941" t="s">
        <v>8310</v>
      </c>
      <c r="S3941" s="15">
        <f t="shared" si="308"/>
        <v>41914.400219907409</v>
      </c>
      <c r="T3941" s="15">
        <f t="shared" si="309"/>
        <v>41918.1875</v>
      </c>
      <c r="U3941">
        <f t="shared" si="305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0" t="s">
        <v>8308</v>
      </c>
      <c r="R3942" t="s">
        <v>8310</v>
      </c>
      <c r="S3942" s="15">
        <f t="shared" si="308"/>
        <v>41960.492488425924</v>
      </c>
      <c r="T3942" s="15">
        <f t="shared" si="309"/>
        <v>42005.492488425924</v>
      </c>
      <c r="U3942">
        <f t="shared" si="305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0" t="s">
        <v>8308</v>
      </c>
      <c r="R3943" t="s">
        <v>8310</v>
      </c>
      <c r="S3943" s="15">
        <f t="shared" si="308"/>
        <v>41939.587233796294</v>
      </c>
      <c r="T3943" s="15">
        <f t="shared" si="309"/>
        <v>41967.041666666672</v>
      </c>
      <c r="U3943">
        <f t="shared" si="305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0" t="s">
        <v>8308</v>
      </c>
      <c r="R3944" t="s">
        <v>8310</v>
      </c>
      <c r="S3944" s="15">
        <f t="shared" si="308"/>
        <v>42110.904097222221</v>
      </c>
      <c r="T3944" s="15">
        <f t="shared" si="309"/>
        <v>42170.904097222221</v>
      </c>
      <c r="U3944">
        <f t="shared" si="305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0" t="s">
        <v>8308</v>
      </c>
      <c r="R3945" t="s">
        <v>8310</v>
      </c>
      <c r="S3945" s="15">
        <f t="shared" si="308"/>
        <v>42278.778564814813</v>
      </c>
      <c r="T3945" s="15">
        <f t="shared" si="309"/>
        <v>42309.701388888891</v>
      </c>
      <c r="U3945">
        <f t="shared" si="305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0" t="s">
        <v>8308</v>
      </c>
      <c r="R3946" t="s">
        <v>8310</v>
      </c>
      <c r="S3946" s="15">
        <f t="shared" si="308"/>
        <v>42212.662905092591</v>
      </c>
      <c r="T3946" s="15">
        <f t="shared" si="309"/>
        <v>42242.662905092591</v>
      </c>
      <c r="U3946">
        <f t="shared" si="305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0" t="s">
        <v>8308</v>
      </c>
      <c r="R3947" t="s">
        <v>8310</v>
      </c>
      <c r="S3947" s="15">
        <f t="shared" si="308"/>
        <v>42108.801712962959</v>
      </c>
      <c r="T3947" s="15">
        <f t="shared" si="309"/>
        <v>42138.801712962959</v>
      </c>
      <c r="U3947">
        <f t="shared" si="305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0" t="s">
        <v>8308</v>
      </c>
      <c r="R3948" t="s">
        <v>8310</v>
      </c>
      <c r="S3948" s="15">
        <f t="shared" si="308"/>
        <v>42030.833587962959</v>
      </c>
      <c r="T3948" s="15">
        <f t="shared" si="309"/>
        <v>42062.333333333328</v>
      </c>
      <c r="U3948">
        <f t="shared" si="305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0" t="s">
        <v>8308</v>
      </c>
      <c r="R3949" t="s">
        <v>8310</v>
      </c>
      <c r="S3949" s="15">
        <f t="shared" si="308"/>
        <v>42614.142870370371</v>
      </c>
      <c r="T3949" s="15">
        <f t="shared" si="309"/>
        <v>42644.142870370371</v>
      </c>
      <c r="U3949">
        <f t="shared" ref="U3949:U4012" si="310">YEAR(S3949)</f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0" t="s">
        <v>8308</v>
      </c>
      <c r="R3950" t="s">
        <v>8310</v>
      </c>
      <c r="S3950" s="15">
        <f t="shared" si="308"/>
        <v>41828.325497685182</v>
      </c>
      <c r="T3950" s="15">
        <f t="shared" si="309"/>
        <v>41888.325497685182</v>
      </c>
      <c r="U3950">
        <f t="shared" si="310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0" t="s">
        <v>8308</v>
      </c>
      <c r="R3951" t="s">
        <v>8310</v>
      </c>
      <c r="S3951" s="15">
        <f t="shared" si="308"/>
        <v>42015.120613425926</v>
      </c>
      <c r="T3951" s="15">
        <f t="shared" si="309"/>
        <v>42045.120613425926</v>
      </c>
      <c r="U3951">
        <f t="shared" si="310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0" t="s">
        <v>8308</v>
      </c>
      <c r="R3952" t="s">
        <v>8310</v>
      </c>
      <c r="S3952" s="15">
        <f t="shared" si="308"/>
        <v>42438.702314814815</v>
      </c>
      <c r="T3952" s="15">
        <f t="shared" si="309"/>
        <v>42467.774305555555</v>
      </c>
      <c r="U3952">
        <f t="shared" si="310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0" t="s">
        <v>8308</v>
      </c>
      <c r="R3953" t="s">
        <v>8310</v>
      </c>
      <c r="S3953" s="15">
        <f t="shared" si="308"/>
        <v>42432.825717592597</v>
      </c>
      <c r="T3953" s="15">
        <f t="shared" si="309"/>
        <v>42492.784050925926</v>
      </c>
      <c r="U3953">
        <f t="shared" si="310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0" t="s">
        <v>8308</v>
      </c>
      <c r="R3954" t="s">
        <v>8310</v>
      </c>
      <c r="S3954" s="15">
        <f t="shared" si="308"/>
        <v>42242.790393518517</v>
      </c>
      <c r="T3954" s="15">
        <f t="shared" si="309"/>
        <v>42302.790393518517</v>
      </c>
      <c r="U3954">
        <f t="shared" si="310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0" t="s">
        <v>8308</v>
      </c>
      <c r="R3955" t="s">
        <v>8310</v>
      </c>
      <c r="S3955" s="15">
        <f t="shared" si="308"/>
        <v>42549.048449074078</v>
      </c>
      <c r="T3955" s="15">
        <f t="shared" si="309"/>
        <v>42579.978472222225</v>
      </c>
      <c r="U3955">
        <f t="shared" si="310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0" t="s">
        <v>8308</v>
      </c>
      <c r="R3956" t="s">
        <v>8310</v>
      </c>
      <c r="S3956" s="15">
        <f t="shared" si="308"/>
        <v>41773.651203703703</v>
      </c>
      <c r="T3956" s="15">
        <f t="shared" si="309"/>
        <v>41833.651203703703</v>
      </c>
      <c r="U3956">
        <f t="shared" si="310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0" t="s">
        <v>8308</v>
      </c>
      <c r="R3957" t="s">
        <v>8310</v>
      </c>
      <c r="S3957" s="15">
        <f t="shared" si="308"/>
        <v>42305.848854166667</v>
      </c>
      <c r="T3957" s="15">
        <f t="shared" si="309"/>
        <v>42335.890520833331</v>
      </c>
      <c r="U3957">
        <f t="shared" si="310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0" t="s">
        <v>8308</v>
      </c>
      <c r="R3958" t="s">
        <v>8310</v>
      </c>
      <c r="S3958" s="15">
        <f t="shared" si="308"/>
        <v>42456.932025462964</v>
      </c>
      <c r="T3958" s="15">
        <f t="shared" si="309"/>
        <v>42484.013888888891</v>
      </c>
      <c r="U3958">
        <f t="shared" si="310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0" t="s">
        <v>8308</v>
      </c>
      <c r="R3959" t="s">
        <v>8310</v>
      </c>
      <c r="S3959" s="15">
        <f t="shared" si="308"/>
        <v>42512.976319444439</v>
      </c>
      <c r="T3959" s="15">
        <f t="shared" si="309"/>
        <v>42558.976319444439</v>
      </c>
      <c r="U3959">
        <f t="shared" si="310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0" t="s">
        <v>8308</v>
      </c>
      <c r="R3960" t="s">
        <v>8310</v>
      </c>
      <c r="S3960" s="15">
        <f t="shared" si="308"/>
        <v>41815.950370370374</v>
      </c>
      <c r="T3960" s="15">
        <f t="shared" si="309"/>
        <v>41852.583333333336</v>
      </c>
      <c r="U3960">
        <f t="shared" si="310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0" t="s">
        <v>8308</v>
      </c>
      <c r="R3961" t="s">
        <v>8310</v>
      </c>
      <c r="S3961" s="15">
        <f t="shared" si="308"/>
        <v>41879.788842592592</v>
      </c>
      <c r="T3961" s="15">
        <f t="shared" si="309"/>
        <v>41909.788842592592</v>
      </c>
      <c r="U3961">
        <f t="shared" si="310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0" t="s">
        <v>8308</v>
      </c>
      <c r="R3962" t="s">
        <v>8310</v>
      </c>
      <c r="S3962" s="15">
        <f t="shared" si="308"/>
        <v>42341.845555555556</v>
      </c>
      <c r="T3962" s="15">
        <f t="shared" si="309"/>
        <v>42371.845555555556</v>
      </c>
      <c r="U3962">
        <f t="shared" si="310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0" t="s">
        <v>8308</v>
      </c>
      <c r="R3963" t="s">
        <v>8310</v>
      </c>
      <c r="S3963" s="15">
        <f t="shared" si="308"/>
        <v>41744.891319444447</v>
      </c>
      <c r="T3963" s="15">
        <f t="shared" si="309"/>
        <v>41766.891319444447</v>
      </c>
      <c r="U3963">
        <f t="shared" si="310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0" t="s">
        <v>8308</v>
      </c>
      <c r="R3964" t="s">
        <v>8310</v>
      </c>
      <c r="S3964" s="15">
        <f t="shared" si="308"/>
        <v>42310.621458333335</v>
      </c>
      <c r="T3964" s="15">
        <f t="shared" si="309"/>
        <v>42335.621458333335</v>
      </c>
      <c r="U3964">
        <f t="shared" si="310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0" t="s">
        <v>8308</v>
      </c>
      <c r="R3965" t="s">
        <v>8310</v>
      </c>
      <c r="S3965" s="15">
        <f t="shared" si="308"/>
        <v>42295.154131944444</v>
      </c>
      <c r="T3965" s="15">
        <f t="shared" si="309"/>
        <v>42325.195798611108</v>
      </c>
      <c r="U3965">
        <f t="shared" si="310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0" t="s">
        <v>8308</v>
      </c>
      <c r="R3966" t="s">
        <v>8310</v>
      </c>
      <c r="S3966" s="15">
        <f t="shared" si="308"/>
        <v>42052.722060185188</v>
      </c>
      <c r="T3966" s="15">
        <f t="shared" si="309"/>
        <v>42112.680393518516</v>
      </c>
      <c r="U3966">
        <f t="shared" si="310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0" t="s">
        <v>8308</v>
      </c>
      <c r="R3967" t="s">
        <v>8310</v>
      </c>
      <c r="S3967" s="15">
        <f t="shared" si="308"/>
        <v>42413.235879629632</v>
      </c>
      <c r="T3967" s="15">
        <f t="shared" si="309"/>
        <v>42473.194212962961</v>
      </c>
      <c r="U3967">
        <f t="shared" si="310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0" t="s">
        <v>8308</v>
      </c>
      <c r="R3968" t="s">
        <v>8310</v>
      </c>
      <c r="S3968" s="15">
        <f t="shared" si="308"/>
        <v>41800.711550925924</v>
      </c>
      <c r="T3968" s="15">
        <f t="shared" si="309"/>
        <v>41843.124305555553</v>
      </c>
      <c r="U3968">
        <f t="shared" si="310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0" t="s">
        <v>8308</v>
      </c>
      <c r="R3969" t="s">
        <v>8310</v>
      </c>
      <c r="S3969" s="15">
        <f t="shared" si="308"/>
        <v>42769.290590277778</v>
      </c>
      <c r="T3969" s="15">
        <f t="shared" si="309"/>
        <v>42799.290590277778</v>
      </c>
      <c r="U3969">
        <f t="shared" si="310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ref="P3970:P4033" si="312">IFERROR(ROUND(E3970/L3970,2),0)</f>
        <v>47.91</v>
      </c>
      <c r="Q3970" s="10" t="s">
        <v>8308</v>
      </c>
      <c r="R3970" t="s">
        <v>8310</v>
      </c>
      <c r="S3970" s="15">
        <f t="shared" si="308"/>
        <v>42451.815659722226</v>
      </c>
      <c r="T3970" s="15">
        <f t="shared" si="309"/>
        <v>42511.815659722226</v>
      </c>
      <c r="U3970">
        <f t="shared" si="310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2"/>
        <v>35.17</v>
      </c>
      <c r="Q3971" s="10" t="s">
        <v>8308</v>
      </c>
      <c r="R3971" t="s">
        <v>8310</v>
      </c>
      <c r="S3971" s="15">
        <f t="shared" ref="S3971:S4034" si="313">(((J3971/60)/60)/24)+DATE(1970,1,)</f>
        <v>42600.854699074072</v>
      </c>
      <c r="T3971" s="15">
        <f t="shared" ref="T3971:T4034" si="314">(((I3971/60)/60)/24)+DATE(1970,1,)</f>
        <v>42610.163194444445</v>
      </c>
      <c r="U3971">
        <f t="shared" si="310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0" t="s">
        <v>8308</v>
      </c>
      <c r="R3972" t="s">
        <v>8310</v>
      </c>
      <c r="S3972" s="15">
        <f t="shared" si="313"/>
        <v>42446.863553240735</v>
      </c>
      <c r="T3972" s="15">
        <f t="shared" si="314"/>
        <v>42476.863553240735</v>
      </c>
      <c r="U3972">
        <f t="shared" si="310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0" t="s">
        <v>8308</v>
      </c>
      <c r="R3973" t="s">
        <v>8310</v>
      </c>
      <c r="S3973" s="15">
        <f t="shared" si="313"/>
        <v>41810.536180555559</v>
      </c>
      <c r="T3973" s="15">
        <f t="shared" si="314"/>
        <v>41840.536180555559</v>
      </c>
      <c r="U3973">
        <f t="shared" si="310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0" t="s">
        <v>8308</v>
      </c>
      <c r="R3974" t="s">
        <v>8310</v>
      </c>
      <c r="S3974" s="15">
        <f t="shared" si="313"/>
        <v>41980.067523148144</v>
      </c>
      <c r="T3974" s="15">
        <f t="shared" si="314"/>
        <v>42040.067523148144</v>
      </c>
      <c r="U3974">
        <f t="shared" si="310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0" t="s">
        <v>8308</v>
      </c>
      <c r="R3975" t="s">
        <v>8310</v>
      </c>
      <c r="S3975" s="15">
        <f t="shared" si="313"/>
        <v>42468.68414351852</v>
      </c>
      <c r="T3975" s="15">
        <f t="shared" si="314"/>
        <v>42498.166666666672</v>
      </c>
      <c r="U3975">
        <f t="shared" si="310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0" t="s">
        <v>8308</v>
      </c>
      <c r="R3976" t="s">
        <v>8310</v>
      </c>
      <c r="S3976" s="15">
        <f t="shared" si="313"/>
        <v>42492.546851851846</v>
      </c>
      <c r="T3976" s="15">
        <f t="shared" si="314"/>
        <v>42522.546851851846</v>
      </c>
      <c r="U3976">
        <f t="shared" si="310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0" t="s">
        <v>8308</v>
      </c>
      <c r="R3977" t="s">
        <v>8310</v>
      </c>
      <c r="S3977" s="15">
        <f t="shared" si="313"/>
        <v>42533.866875</v>
      </c>
      <c r="T3977" s="15">
        <f t="shared" si="314"/>
        <v>42563.866875</v>
      </c>
      <c r="U3977">
        <f t="shared" si="310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0" t="s">
        <v>8308</v>
      </c>
      <c r="R3978" t="s">
        <v>8310</v>
      </c>
      <c r="S3978" s="15">
        <f t="shared" si="313"/>
        <v>41829.858344907407</v>
      </c>
      <c r="T3978" s="15">
        <f t="shared" si="314"/>
        <v>41851.291666666664</v>
      </c>
      <c r="U3978">
        <f t="shared" si="310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0" t="s">
        <v>8308</v>
      </c>
      <c r="R3979" t="s">
        <v>8310</v>
      </c>
      <c r="S3979" s="15">
        <f t="shared" si="313"/>
        <v>42542.788564814815</v>
      </c>
      <c r="T3979" s="15">
        <f t="shared" si="314"/>
        <v>42572.788564814815</v>
      </c>
      <c r="U3979">
        <f t="shared" si="310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0" t="s">
        <v>8308</v>
      </c>
      <c r="R3980" t="s">
        <v>8310</v>
      </c>
      <c r="S3980" s="15">
        <f t="shared" si="313"/>
        <v>41974.642974537041</v>
      </c>
      <c r="T3980" s="15">
        <f t="shared" si="314"/>
        <v>42034.642974537041</v>
      </c>
      <c r="U3980">
        <f t="shared" si="310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0" t="s">
        <v>8308</v>
      </c>
      <c r="R3981" t="s">
        <v>8310</v>
      </c>
      <c r="S3981" s="15">
        <f t="shared" si="313"/>
        <v>42068.903437500005</v>
      </c>
      <c r="T3981" s="15">
        <f t="shared" si="314"/>
        <v>42091.833333333328</v>
      </c>
      <c r="U3981">
        <f t="shared" si="310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0" t="s">
        <v>8308</v>
      </c>
      <c r="R3982" t="s">
        <v>8310</v>
      </c>
      <c r="S3982" s="15">
        <f t="shared" si="313"/>
        <v>41794.598923611113</v>
      </c>
      <c r="T3982" s="15">
        <f t="shared" si="314"/>
        <v>41824.598923611113</v>
      </c>
      <c r="U3982">
        <f t="shared" si="310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0" t="s">
        <v>8308</v>
      </c>
      <c r="R3983" t="s">
        <v>8310</v>
      </c>
      <c r="S3983" s="15">
        <f t="shared" si="313"/>
        <v>42507.179965277777</v>
      </c>
      <c r="T3983" s="15">
        <f t="shared" si="314"/>
        <v>42567.179965277777</v>
      </c>
      <c r="U3983">
        <f t="shared" si="310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0" t="s">
        <v>8308</v>
      </c>
      <c r="R3984" t="s">
        <v>8310</v>
      </c>
      <c r="S3984" s="15">
        <f t="shared" si="313"/>
        <v>42131.809953703705</v>
      </c>
      <c r="T3984" s="15">
        <f t="shared" si="314"/>
        <v>42191.809953703705</v>
      </c>
      <c r="U3984">
        <f t="shared" si="310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0" t="s">
        <v>8308</v>
      </c>
      <c r="R3985" t="s">
        <v>8310</v>
      </c>
      <c r="S3985" s="15">
        <f t="shared" si="313"/>
        <v>41746.86986111111</v>
      </c>
      <c r="T3985" s="15">
        <f t="shared" si="314"/>
        <v>41778.290972222225</v>
      </c>
      <c r="U3985">
        <f t="shared" si="310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0" t="s">
        <v>8308</v>
      </c>
      <c r="R3986" t="s">
        <v>8310</v>
      </c>
      <c r="S3986" s="15">
        <f t="shared" si="313"/>
        <v>41919.963472222218</v>
      </c>
      <c r="T3986" s="15">
        <f t="shared" si="314"/>
        <v>41950</v>
      </c>
      <c r="U3986">
        <f t="shared" si="310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0" t="s">
        <v>8308</v>
      </c>
      <c r="R3987" t="s">
        <v>8310</v>
      </c>
      <c r="S3987" s="15">
        <f t="shared" si="313"/>
        <v>42398.707407407404</v>
      </c>
      <c r="T3987" s="15">
        <f t="shared" si="314"/>
        <v>42419.878472222219</v>
      </c>
      <c r="U3987">
        <f t="shared" si="310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0" t="s">
        <v>8308</v>
      </c>
      <c r="R3988" t="s">
        <v>8310</v>
      </c>
      <c r="S3988" s="15">
        <f t="shared" si="313"/>
        <v>42466.548541666663</v>
      </c>
      <c r="T3988" s="15">
        <f t="shared" si="314"/>
        <v>42495.544444444444</v>
      </c>
      <c r="U3988">
        <f t="shared" si="310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0" t="s">
        <v>8308</v>
      </c>
      <c r="R3989" t="s">
        <v>8310</v>
      </c>
      <c r="S3989" s="15">
        <f t="shared" si="313"/>
        <v>41764.92465277778</v>
      </c>
      <c r="T3989" s="15">
        <f t="shared" si="314"/>
        <v>41774.92465277778</v>
      </c>
      <c r="U3989">
        <f t="shared" si="310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0" t="s">
        <v>8308</v>
      </c>
      <c r="R3990" t="s">
        <v>8310</v>
      </c>
      <c r="S3990" s="15">
        <f t="shared" si="313"/>
        <v>42229.08116898148</v>
      </c>
      <c r="T3990" s="15">
        <f t="shared" si="314"/>
        <v>42244.08116898148</v>
      </c>
      <c r="U3990">
        <f t="shared" si="310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0" t="s">
        <v>8308</v>
      </c>
      <c r="R3991" t="s">
        <v>8310</v>
      </c>
      <c r="S3991" s="15">
        <f t="shared" si="313"/>
        <v>42285.749780092592</v>
      </c>
      <c r="T3991" s="15">
        <f t="shared" si="314"/>
        <v>42315.791446759264</v>
      </c>
      <c r="U3991">
        <f t="shared" si="310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0" t="s">
        <v>8308</v>
      </c>
      <c r="R3992" t="s">
        <v>8310</v>
      </c>
      <c r="S3992" s="15">
        <f t="shared" si="313"/>
        <v>42400.672372685185</v>
      </c>
      <c r="T3992" s="15">
        <f t="shared" si="314"/>
        <v>42430.672372685185</v>
      </c>
      <c r="U3992">
        <f t="shared" si="310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0" t="s">
        <v>8308</v>
      </c>
      <c r="R3993" t="s">
        <v>8310</v>
      </c>
      <c r="S3993" s="15">
        <f t="shared" si="313"/>
        <v>42124.644467592589</v>
      </c>
      <c r="T3993" s="15">
        <f t="shared" si="314"/>
        <v>42154.644467592589</v>
      </c>
      <c r="U3993">
        <f t="shared" si="310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0" t="s">
        <v>8308</v>
      </c>
      <c r="R3994" t="s">
        <v>8310</v>
      </c>
      <c r="S3994" s="15">
        <f t="shared" si="313"/>
        <v>42288.94049768518</v>
      </c>
      <c r="T3994" s="15">
        <f t="shared" si="314"/>
        <v>42348.982164351852</v>
      </c>
      <c r="U3994">
        <f t="shared" si="310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0" t="s">
        <v>8308</v>
      </c>
      <c r="R3995" t="s">
        <v>8310</v>
      </c>
      <c r="S3995" s="15">
        <f t="shared" si="313"/>
        <v>42106.864722222221</v>
      </c>
      <c r="T3995" s="15">
        <f t="shared" si="314"/>
        <v>42136.864722222221</v>
      </c>
      <c r="U3995">
        <f t="shared" si="310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0" t="s">
        <v>8308</v>
      </c>
      <c r="R3996" t="s">
        <v>8310</v>
      </c>
      <c r="S3996" s="15">
        <f t="shared" si="313"/>
        <v>41808.389930555553</v>
      </c>
      <c r="T3996" s="15">
        <f t="shared" si="314"/>
        <v>41838.389930555553</v>
      </c>
      <c r="U3996">
        <f t="shared" si="310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0" t="s">
        <v>8308</v>
      </c>
      <c r="R3997" t="s">
        <v>8310</v>
      </c>
      <c r="S3997" s="15">
        <f t="shared" si="313"/>
        <v>42018.683761574073</v>
      </c>
      <c r="T3997" s="15">
        <f t="shared" si="314"/>
        <v>42048.477083333331</v>
      </c>
      <c r="U3997">
        <f t="shared" si="310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0" t="s">
        <v>8308</v>
      </c>
      <c r="R3998" t="s">
        <v>8310</v>
      </c>
      <c r="S3998" s="15">
        <f t="shared" si="313"/>
        <v>41949.26694444444</v>
      </c>
      <c r="T3998" s="15">
        <f t="shared" si="314"/>
        <v>41962.669444444444</v>
      </c>
      <c r="U3998">
        <f t="shared" si="310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0" t="s">
        <v>8308</v>
      </c>
      <c r="R3999" t="s">
        <v>8310</v>
      </c>
      <c r="S3999" s="15">
        <f t="shared" si="313"/>
        <v>42068.391446759255</v>
      </c>
      <c r="T3999" s="15">
        <f t="shared" si="314"/>
        <v>42098.349780092598</v>
      </c>
      <c r="U3999">
        <f t="shared" si="310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0" t="s">
        <v>8308</v>
      </c>
      <c r="R4000" t="s">
        <v>8310</v>
      </c>
      <c r="S4000" s="15">
        <f t="shared" si="313"/>
        <v>42060.963263888887</v>
      </c>
      <c r="T4000" s="15">
        <f t="shared" si="314"/>
        <v>42090.921597222223</v>
      </c>
      <c r="U4000">
        <f t="shared" si="310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0" t="s">
        <v>8308</v>
      </c>
      <c r="R4001" t="s">
        <v>8310</v>
      </c>
      <c r="S4001" s="15">
        <f t="shared" si="313"/>
        <v>41841.828680555554</v>
      </c>
      <c r="T4001" s="15">
        <f t="shared" si="314"/>
        <v>41881.827650462961</v>
      </c>
      <c r="U4001">
        <f t="shared" si="310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0" t="s">
        <v>8308</v>
      </c>
      <c r="R4002" t="s">
        <v>8310</v>
      </c>
      <c r="S4002" s="15">
        <f t="shared" si="313"/>
        <v>42436.64534722222</v>
      </c>
      <c r="T4002" s="15">
        <f t="shared" si="314"/>
        <v>42496.603680555556</v>
      </c>
      <c r="U4002">
        <f t="shared" si="310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0" t="s">
        <v>8308</v>
      </c>
      <c r="R4003" t="s">
        <v>8310</v>
      </c>
      <c r="S4003" s="15">
        <f t="shared" si="313"/>
        <v>42774.964212962965</v>
      </c>
      <c r="T4003" s="15">
        <f t="shared" si="314"/>
        <v>42794.791666666672</v>
      </c>
      <c r="U4003">
        <f t="shared" si="310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0" t="s">
        <v>8308</v>
      </c>
      <c r="R4004" t="s">
        <v>8310</v>
      </c>
      <c r="S4004" s="15">
        <f t="shared" si="313"/>
        <v>41878.043530092589</v>
      </c>
      <c r="T4004" s="15">
        <f t="shared" si="314"/>
        <v>41908.043530092589</v>
      </c>
      <c r="U4004">
        <f t="shared" si="310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0" t="s">
        <v>8308</v>
      </c>
      <c r="R4005" t="s">
        <v>8310</v>
      </c>
      <c r="S4005" s="15">
        <f t="shared" si="313"/>
        <v>42019.587349537032</v>
      </c>
      <c r="T4005" s="15">
        <f t="shared" si="314"/>
        <v>42049.587349537032</v>
      </c>
      <c r="U4005">
        <f t="shared" si="310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0" t="s">
        <v>8308</v>
      </c>
      <c r="R4006" t="s">
        <v>8310</v>
      </c>
      <c r="S4006" s="15">
        <f t="shared" si="313"/>
        <v>41889.16269675926</v>
      </c>
      <c r="T4006" s="15">
        <f t="shared" si="314"/>
        <v>41919.16269675926</v>
      </c>
      <c r="U4006">
        <f t="shared" si="310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0" t="s">
        <v>8308</v>
      </c>
      <c r="R4007" t="s">
        <v>8310</v>
      </c>
      <c r="S4007" s="15">
        <f t="shared" si="313"/>
        <v>41871.807696759257</v>
      </c>
      <c r="T4007" s="15">
        <f t="shared" si="314"/>
        <v>41931.807696759257</v>
      </c>
      <c r="U4007">
        <f t="shared" si="310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0" t="s">
        <v>8308</v>
      </c>
      <c r="R4008" t="s">
        <v>8310</v>
      </c>
      <c r="S4008" s="15">
        <f t="shared" si="313"/>
        <v>42390.772997685184</v>
      </c>
      <c r="T4008" s="15">
        <f t="shared" si="314"/>
        <v>42415.772997685184</v>
      </c>
      <c r="U4008">
        <f t="shared" si="310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0" t="s">
        <v>8308</v>
      </c>
      <c r="R4009" t="s">
        <v>8310</v>
      </c>
      <c r="S4009" s="15">
        <f t="shared" si="313"/>
        <v>41847.772928240738</v>
      </c>
      <c r="T4009" s="15">
        <f t="shared" si="314"/>
        <v>41876.686111111114</v>
      </c>
      <c r="U4009">
        <f t="shared" si="310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0" t="s">
        <v>8308</v>
      </c>
      <c r="R4010" t="s">
        <v>8310</v>
      </c>
      <c r="S4010" s="15">
        <f t="shared" si="313"/>
        <v>42176.964201388888</v>
      </c>
      <c r="T4010" s="15">
        <f t="shared" si="314"/>
        <v>42206.964201388888</v>
      </c>
      <c r="U4010">
        <f t="shared" si="310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0" t="s">
        <v>8308</v>
      </c>
      <c r="R4011" t="s">
        <v>8310</v>
      </c>
      <c r="S4011" s="15">
        <f t="shared" si="313"/>
        <v>41850.700925925928</v>
      </c>
      <c r="T4011" s="15">
        <f t="shared" si="314"/>
        <v>41890.700925925928</v>
      </c>
      <c r="U4011">
        <f t="shared" si="310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0" t="s">
        <v>8308</v>
      </c>
      <c r="R4012" t="s">
        <v>8310</v>
      </c>
      <c r="S4012" s="15">
        <f t="shared" si="313"/>
        <v>41920.770439814813</v>
      </c>
      <c r="T4012" s="15">
        <f t="shared" si="314"/>
        <v>41937.770439814813</v>
      </c>
      <c r="U4012">
        <f t="shared" si="310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0" t="s">
        <v>8308</v>
      </c>
      <c r="R4013" t="s">
        <v>8310</v>
      </c>
      <c r="S4013" s="15">
        <f t="shared" si="313"/>
        <v>42001.54488425926</v>
      </c>
      <c r="T4013" s="15">
        <f t="shared" si="314"/>
        <v>42031.54488425926</v>
      </c>
      <c r="U4013">
        <f t="shared" ref="U4013:U4076" si="315">YEAR(S4013)</f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0" t="s">
        <v>8308</v>
      </c>
      <c r="R4014" t="s">
        <v>8310</v>
      </c>
      <c r="S4014" s="15">
        <f t="shared" si="313"/>
        <v>42095.544548611113</v>
      </c>
      <c r="T4014" s="15">
        <f t="shared" si="314"/>
        <v>42125.544548611113</v>
      </c>
      <c r="U4014">
        <f t="shared" si="315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0" t="s">
        <v>8308</v>
      </c>
      <c r="R4015" t="s">
        <v>8310</v>
      </c>
      <c r="S4015" s="15">
        <f t="shared" si="313"/>
        <v>42020.301192129627</v>
      </c>
      <c r="T4015" s="15">
        <f t="shared" si="314"/>
        <v>42050.301192129627</v>
      </c>
      <c r="U4015">
        <f t="shared" si="315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0" t="s">
        <v>8308</v>
      </c>
      <c r="R4016" t="s">
        <v>8310</v>
      </c>
      <c r="S4016" s="15">
        <f t="shared" si="313"/>
        <v>42418.246168981481</v>
      </c>
      <c r="T4016" s="15">
        <f t="shared" si="314"/>
        <v>42433.246168981481</v>
      </c>
      <c r="U4016">
        <f t="shared" si="315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0" t="s">
        <v>8308</v>
      </c>
      <c r="R4017" t="s">
        <v>8310</v>
      </c>
      <c r="S4017" s="15">
        <f t="shared" si="313"/>
        <v>42173.780821759254</v>
      </c>
      <c r="T4017" s="15">
        <f t="shared" si="314"/>
        <v>42203.780821759254</v>
      </c>
      <c r="U4017">
        <f t="shared" si="315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0" t="s">
        <v>8308</v>
      </c>
      <c r="R4018" t="s">
        <v>8310</v>
      </c>
      <c r="S4018" s="15">
        <f t="shared" si="313"/>
        <v>41868.872685185182</v>
      </c>
      <c r="T4018" s="15">
        <f t="shared" si="314"/>
        <v>41898.872685185182</v>
      </c>
      <c r="U4018">
        <f t="shared" si="315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0" t="s">
        <v>8308</v>
      </c>
      <c r="R4019" t="s">
        <v>8310</v>
      </c>
      <c r="S4019" s="15">
        <f t="shared" si="313"/>
        <v>41855.672152777777</v>
      </c>
      <c r="T4019" s="15">
        <f t="shared" si="314"/>
        <v>41885.672152777777</v>
      </c>
      <c r="U4019">
        <f t="shared" si="315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0" t="s">
        <v>8308</v>
      </c>
      <c r="R4020" t="s">
        <v>8310</v>
      </c>
      <c r="S4020" s="15">
        <f t="shared" si="313"/>
        <v>42619.91097222222</v>
      </c>
      <c r="T4020" s="15">
        <f t="shared" si="314"/>
        <v>42649.91097222222</v>
      </c>
      <c r="U4020">
        <f t="shared" si="315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0" t="s">
        <v>8308</v>
      </c>
      <c r="R4021" t="s">
        <v>8310</v>
      </c>
      <c r="S4021" s="15">
        <f t="shared" si="313"/>
        <v>42416.675879629634</v>
      </c>
      <c r="T4021" s="15">
        <f t="shared" si="314"/>
        <v>42474.686111111107</v>
      </c>
      <c r="U4021">
        <f t="shared" si="315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0" t="s">
        <v>8308</v>
      </c>
      <c r="R4022" t="s">
        <v>8310</v>
      </c>
      <c r="S4022" s="15">
        <f t="shared" si="313"/>
        <v>42056.190960648149</v>
      </c>
      <c r="T4022" s="15">
        <f t="shared" si="314"/>
        <v>42086.149293981478</v>
      </c>
      <c r="U4022">
        <f t="shared" si="315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0" t="s">
        <v>8308</v>
      </c>
      <c r="R4023" t="s">
        <v>8310</v>
      </c>
      <c r="S4023" s="15">
        <f t="shared" si="313"/>
        <v>41877.911550925928</v>
      </c>
      <c r="T4023" s="15">
        <f t="shared" si="314"/>
        <v>41937.911550925928</v>
      </c>
      <c r="U4023">
        <f t="shared" si="315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0" t="s">
        <v>8308</v>
      </c>
      <c r="R4024" t="s">
        <v>8310</v>
      </c>
      <c r="S4024" s="15">
        <f t="shared" si="313"/>
        <v>41989.584108796291</v>
      </c>
      <c r="T4024" s="15">
        <f t="shared" si="314"/>
        <v>42035.120833333334</v>
      </c>
      <c r="U4024">
        <f t="shared" si="315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0" t="s">
        <v>8308</v>
      </c>
      <c r="R4025" t="s">
        <v>8310</v>
      </c>
      <c r="S4025" s="15">
        <f t="shared" si="313"/>
        <v>42407.999571759254</v>
      </c>
      <c r="T4025" s="15">
        <f t="shared" si="314"/>
        <v>42452.957905092597</v>
      </c>
      <c r="U4025">
        <f t="shared" si="315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0" t="s">
        <v>8308</v>
      </c>
      <c r="R4026" t="s">
        <v>8310</v>
      </c>
      <c r="S4026" s="15">
        <f t="shared" si="313"/>
        <v>42216.670104166667</v>
      </c>
      <c r="T4026" s="15">
        <f t="shared" si="314"/>
        <v>42246.670104166667</v>
      </c>
      <c r="U4026">
        <f t="shared" si="315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0" t="s">
        <v>8308</v>
      </c>
      <c r="R4027" t="s">
        <v>8310</v>
      </c>
      <c r="S4027" s="15">
        <f t="shared" si="313"/>
        <v>42150.237685185188</v>
      </c>
      <c r="T4027" s="15">
        <f t="shared" si="314"/>
        <v>42210.237685185188</v>
      </c>
      <c r="U4027">
        <f t="shared" si="315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0" t="s">
        <v>8308</v>
      </c>
      <c r="R4028" t="s">
        <v>8310</v>
      </c>
      <c r="S4028" s="15">
        <f t="shared" si="313"/>
        <v>42281.655543981484</v>
      </c>
      <c r="T4028" s="15">
        <f t="shared" si="314"/>
        <v>42341.697210648148</v>
      </c>
      <c r="U4028">
        <f t="shared" si="315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0" t="s">
        <v>8308</v>
      </c>
      <c r="R4029" t="s">
        <v>8310</v>
      </c>
      <c r="S4029" s="15">
        <f t="shared" si="313"/>
        <v>42767.97084490741</v>
      </c>
      <c r="T4029" s="15">
        <f t="shared" si="314"/>
        <v>42788.041666666672</v>
      </c>
      <c r="U4029">
        <f t="shared" si="315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0" t="s">
        <v>8308</v>
      </c>
      <c r="R4030" t="s">
        <v>8310</v>
      </c>
      <c r="S4030" s="15">
        <f t="shared" si="313"/>
        <v>41764.938657407409</v>
      </c>
      <c r="T4030" s="15">
        <f t="shared" si="314"/>
        <v>41794.938657407409</v>
      </c>
      <c r="U4030">
        <f t="shared" si="315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0" t="s">
        <v>8308</v>
      </c>
      <c r="R4031" t="s">
        <v>8310</v>
      </c>
      <c r="S4031" s="15">
        <f t="shared" si="313"/>
        <v>42321.025115740747</v>
      </c>
      <c r="T4031" s="15">
        <f t="shared" si="314"/>
        <v>42351.025115740747</v>
      </c>
      <c r="U4031">
        <f t="shared" si="315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0" t="s">
        <v>8308</v>
      </c>
      <c r="R4032" t="s">
        <v>8310</v>
      </c>
      <c r="S4032" s="15">
        <f t="shared" si="313"/>
        <v>42373.655081018514</v>
      </c>
      <c r="T4032" s="15">
        <f t="shared" si="314"/>
        <v>42402.784027777772</v>
      </c>
      <c r="U4032">
        <f t="shared" si="315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0" t="s">
        <v>8308</v>
      </c>
      <c r="R4033" t="s">
        <v>8310</v>
      </c>
      <c r="S4033" s="15">
        <f t="shared" si="313"/>
        <v>41940.585231481484</v>
      </c>
      <c r="T4033" s="15">
        <f t="shared" si="314"/>
        <v>41990.626898148148</v>
      </c>
      <c r="U4033">
        <f t="shared" si="315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ref="P4034:P4097" si="317">IFERROR(ROUND(E4034/L4034,2),0)</f>
        <v>59</v>
      </c>
      <c r="Q4034" s="10" t="s">
        <v>8308</v>
      </c>
      <c r="R4034" t="s">
        <v>8310</v>
      </c>
      <c r="S4034" s="15">
        <f t="shared" si="313"/>
        <v>42292.809212962966</v>
      </c>
      <c r="T4034" s="15">
        <f t="shared" si="314"/>
        <v>42352.85087962963</v>
      </c>
      <c r="U4034">
        <f t="shared" si="315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7"/>
        <v>65.34</v>
      </c>
      <c r="Q4035" s="10" t="s">
        <v>8308</v>
      </c>
      <c r="R4035" t="s">
        <v>8310</v>
      </c>
      <c r="S4035" s="15">
        <f t="shared" ref="S4035:S4098" si="318">(((J4035/60)/60)/24)+DATE(1970,1,)</f>
        <v>42613.268796296295</v>
      </c>
      <c r="T4035" s="15">
        <f t="shared" ref="T4035:T4098" si="319">(((I4035/60)/60)/24)+DATE(1970,1,)</f>
        <v>42644.375</v>
      </c>
      <c r="U4035">
        <f t="shared" si="315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0" t="s">
        <v>8308</v>
      </c>
      <c r="R4036" t="s">
        <v>8310</v>
      </c>
      <c r="S4036" s="15">
        <f t="shared" si="318"/>
        <v>42066.947337962964</v>
      </c>
      <c r="T4036" s="15">
        <f t="shared" si="319"/>
        <v>42096.905671296292</v>
      </c>
      <c r="U4036">
        <f t="shared" si="315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0" t="s">
        <v>8308</v>
      </c>
      <c r="R4037" t="s">
        <v>8310</v>
      </c>
      <c r="S4037" s="15">
        <f t="shared" si="318"/>
        <v>41902.882951388885</v>
      </c>
      <c r="T4037" s="15">
        <f t="shared" si="319"/>
        <v>41932.882951388885</v>
      </c>
      <c r="U4037">
        <f t="shared" si="315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0" t="s">
        <v>8308</v>
      </c>
      <c r="R4038" t="s">
        <v>8310</v>
      </c>
      <c r="S4038" s="15">
        <f t="shared" si="318"/>
        <v>41803.937083333331</v>
      </c>
      <c r="T4038" s="15">
        <f t="shared" si="319"/>
        <v>41820.9375</v>
      </c>
      <c r="U4038">
        <f t="shared" si="315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0" t="s">
        <v>8308</v>
      </c>
      <c r="R4039" t="s">
        <v>8310</v>
      </c>
      <c r="S4039" s="15">
        <f t="shared" si="318"/>
        <v>42496.070775462969</v>
      </c>
      <c r="T4039" s="15">
        <f t="shared" si="319"/>
        <v>42513.600694444445</v>
      </c>
      <c r="U4039">
        <f t="shared" si="315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0" t="s">
        <v>8308</v>
      </c>
      <c r="R4040" t="s">
        <v>8310</v>
      </c>
      <c r="S4040" s="15">
        <f t="shared" si="318"/>
        <v>41868.798726851855</v>
      </c>
      <c r="T4040" s="15">
        <f t="shared" si="319"/>
        <v>41928.798726851855</v>
      </c>
      <c r="U4040">
        <f t="shared" si="315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0" t="s">
        <v>8308</v>
      </c>
      <c r="R4041" t="s">
        <v>8310</v>
      </c>
      <c r="S4041" s="15">
        <f t="shared" si="318"/>
        <v>42304.670914351853</v>
      </c>
      <c r="T4041" s="15">
        <f t="shared" si="319"/>
        <v>42338.249305555553</v>
      </c>
      <c r="U4041">
        <f t="shared" si="315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0" t="s">
        <v>8308</v>
      </c>
      <c r="R4042" t="s">
        <v>8310</v>
      </c>
      <c r="S4042" s="15">
        <f t="shared" si="318"/>
        <v>42143.231527777782</v>
      </c>
      <c r="T4042" s="15">
        <f t="shared" si="319"/>
        <v>42202.125</v>
      </c>
      <c r="U4042">
        <f t="shared" si="315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0" t="s">
        <v>8308</v>
      </c>
      <c r="R4043" t="s">
        <v>8310</v>
      </c>
      <c r="S4043" s="15">
        <f t="shared" si="318"/>
        <v>42558.474004629628</v>
      </c>
      <c r="T4043" s="15">
        <f t="shared" si="319"/>
        <v>42618.474004629628</v>
      </c>
      <c r="U4043">
        <f t="shared" si="315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0" t="s">
        <v>8308</v>
      </c>
      <c r="R4044" t="s">
        <v>8310</v>
      </c>
      <c r="S4044" s="15">
        <f t="shared" si="318"/>
        <v>41994.084074074075</v>
      </c>
      <c r="T4044" s="15">
        <f t="shared" si="319"/>
        <v>42023.802777777775</v>
      </c>
      <c r="U4044">
        <f t="shared" si="315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0" t="s">
        <v>8308</v>
      </c>
      <c r="R4045" t="s">
        <v>8310</v>
      </c>
      <c r="S4045" s="15">
        <f t="shared" si="318"/>
        <v>41947.957465277781</v>
      </c>
      <c r="T4045" s="15">
        <f t="shared" si="319"/>
        <v>41962.957465277781</v>
      </c>
      <c r="U4045">
        <f t="shared" si="315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0" t="s">
        <v>8308</v>
      </c>
      <c r="R4046" t="s">
        <v>8310</v>
      </c>
      <c r="S4046" s="15">
        <f t="shared" si="318"/>
        <v>42073.219699074078</v>
      </c>
      <c r="T4046" s="15">
        <f t="shared" si="319"/>
        <v>42103.208333333328</v>
      </c>
      <c r="U4046">
        <f t="shared" si="315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0" t="s">
        <v>8308</v>
      </c>
      <c r="R4047" t="s">
        <v>8310</v>
      </c>
      <c r="S4047" s="15">
        <f t="shared" si="318"/>
        <v>41841.201261574075</v>
      </c>
      <c r="T4047" s="15">
        <f t="shared" si="319"/>
        <v>41871.201261574075</v>
      </c>
      <c r="U4047">
        <f t="shared" si="315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0" t="s">
        <v>8308</v>
      </c>
      <c r="R4048" t="s">
        <v>8310</v>
      </c>
      <c r="S4048" s="15">
        <f t="shared" si="318"/>
        <v>41903.650578703702</v>
      </c>
      <c r="T4048" s="15">
        <f t="shared" si="319"/>
        <v>41933.650578703702</v>
      </c>
      <c r="U4048">
        <f t="shared" si="315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0" t="s">
        <v>8308</v>
      </c>
      <c r="R4049" t="s">
        <v>8310</v>
      </c>
      <c r="S4049" s="15">
        <f t="shared" si="318"/>
        <v>41990.022488425922</v>
      </c>
      <c r="T4049" s="15">
        <f t="shared" si="319"/>
        <v>42014.041666666672</v>
      </c>
      <c r="U4049">
        <f t="shared" si="315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0" t="s">
        <v>8308</v>
      </c>
      <c r="R4050" t="s">
        <v>8310</v>
      </c>
      <c r="S4050" s="15">
        <f t="shared" si="318"/>
        <v>42435.509108796294</v>
      </c>
      <c r="T4050" s="15">
        <f t="shared" si="319"/>
        <v>42470.467442129629</v>
      </c>
      <c r="U4050">
        <f t="shared" si="315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0" t="s">
        <v>8308</v>
      </c>
      <c r="R4051" t="s">
        <v>8310</v>
      </c>
      <c r="S4051" s="15">
        <f t="shared" si="318"/>
        <v>42168.958506944444</v>
      </c>
      <c r="T4051" s="15">
        <f t="shared" si="319"/>
        <v>42198.958506944444</v>
      </c>
      <c r="U4051">
        <f t="shared" si="315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0" t="s">
        <v>8308</v>
      </c>
      <c r="R4052" t="s">
        <v>8310</v>
      </c>
      <c r="S4052" s="15">
        <f t="shared" si="318"/>
        <v>41904.636469907404</v>
      </c>
      <c r="T4052" s="15">
        <f t="shared" si="319"/>
        <v>41934.636469907404</v>
      </c>
      <c r="U4052">
        <f t="shared" si="315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0" t="s">
        <v>8308</v>
      </c>
      <c r="R4053" t="s">
        <v>8310</v>
      </c>
      <c r="S4053" s="15">
        <f t="shared" si="318"/>
        <v>41760.810150462967</v>
      </c>
      <c r="T4053" s="15">
        <f t="shared" si="319"/>
        <v>41767.286805555559</v>
      </c>
      <c r="U4053">
        <f t="shared" si="315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0" t="s">
        <v>8308</v>
      </c>
      <c r="R4054" t="s">
        <v>8310</v>
      </c>
      <c r="S4054" s="15">
        <f t="shared" si="318"/>
        <v>41864.878657407404</v>
      </c>
      <c r="T4054" s="15">
        <f t="shared" si="319"/>
        <v>41924.878657407404</v>
      </c>
      <c r="U4054">
        <f t="shared" si="315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0" t="s">
        <v>8308</v>
      </c>
      <c r="R4055" t="s">
        <v>8310</v>
      </c>
      <c r="S4055" s="15">
        <f t="shared" si="318"/>
        <v>41927.690138888887</v>
      </c>
      <c r="T4055" s="15">
        <f t="shared" si="319"/>
        <v>41957.833333333328</v>
      </c>
      <c r="U4055">
        <f t="shared" si="315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0" t="s">
        <v>8308</v>
      </c>
      <c r="R4056" t="s">
        <v>8310</v>
      </c>
      <c r="S4056" s="15">
        <f t="shared" si="318"/>
        <v>42612.841261574074</v>
      </c>
      <c r="T4056" s="15">
        <f t="shared" si="319"/>
        <v>42643.166666666672</v>
      </c>
      <c r="U4056">
        <f t="shared" si="315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0" t="s">
        <v>8308</v>
      </c>
      <c r="R4057" t="s">
        <v>8310</v>
      </c>
      <c r="S4057" s="15">
        <f t="shared" si="318"/>
        <v>41778.648506944446</v>
      </c>
      <c r="T4057" s="15">
        <f t="shared" si="319"/>
        <v>41808.648506944446</v>
      </c>
      <c r="U4057">
        <f t="shared" si="315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0" t="s">
        <v>8308</v>
      </c>
      <c r="R4058" t="s">
        <v>8310</v>
      </c>
      <c r="S4058" s="15">
        <f t="shared" si="318"/>
        <v>42533.933321759265</v>
      </c>
      <c r="T4058" s="15">
        <f t="shared" si="319"/>
        <v>42553.832638888889</v>
      </c>
      <c r="U4058">
        <f t="shared" si="315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0" t="s">
        <v>8308</v>
      </c>
      <c r="R4059" t="s">
        <v>8310</v>
      </c>
      <c r="S4059" s="15">
        <f t="shared" si="318"/>
        <v>42309.968518518523</v>
      </c>
      <c r="T4059" s="15">
        <f t="shared" si="319"/>
        <v>42332.958333333328</v>
      </c>
      <c r="U4059">
        <f t="shared" si="315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0" t="s">
        <v>8308</v>
      </c>
      <c r="R4060" t="s">
        <v>8310</v>
      </c>
      <c r="S4060" s="15">
        <f t="shared" si="318"/>
        <v>42445.060694444444</v>
      </c>
      <c r="T4060" s="15">
        <f t="shared" si="319"/>
        <v>42460.165972222225</v>
      </c>
      <c r="U4060">
        <f t="shared" si="315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0" t="s">
        <v>8308</v>
      </c>
      <c r="R4061" t="s">
        <v>8310</v>
      </c>
      <c r="S4061" s="15">
        <f t="shared" si="318"/>
        <v>41865.640648148146</v>
      </c>
      <c r="T4061" s="15">
        <f t="shared" si="319"/>
        <v>41897.125</v>
      </c>
      <c r="U4061">
        <f t="shared" si="315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0" t="s">
        <v>8308</v>
      </c>
      <c r="R4062" t="s">
        <v>8310</v>
      </c>
      <c r="S4062" s="15">
        <f t="shared" si="318"/>
        <v>41778.695092592592</v>
      </c>
      <c r="T4062" s="15">
        <f t="shared" si="319"/>
        <v>41812.666666666664</v>
      </c>
      <c r="U4062">
        <f t="shared" si="315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0" t="s">
        <v>8308</v>
      </c>
      <c r="R4063" t="s">
        <v>8310</v>
      </c>
      <c r="S4063" s="15">
        <f t="shared" si="318"/>
        <v>42420.141469907408</v>
      </c>
      <c r="T4063" s="15">
        <f t="shared" si="319"/>
        <v>42480.099803240737</v>
      </c>
      <c r="U4063">
        <f t="shared" si="315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0" t="s">
        <v>8308</v>
      </c>
      <c r="R4064" t="s">
        <v>8310</v>
      </c>
      <c r="S4064" s="15">
        <f t="shared" si="318"/>
        <v>42522.739212962959</v>
      </c>
      <c r="T4064" s="15">
        <f t="shared" si="319"/>
        <v>42552.739212962959</v>
      </c>
      <c r="U4064">
        <f t="shared" si="315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0" t="s">
        <v>8308</v>
      </c>
      <c r="R4065" t="s">
        <v>8310</v>
      </c>
      <c r="S4065" s="15">
        <f t="shared" si="318"/>
        <v>41786.681527777779</v>
      </c>
      <c r="T4065" s="15">
        <f t="shared" si="319"/>
        <v>41816.681527777779</v>
      </c>
      <c r="U4065">
        <f t="shared" si="315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0" t="s">
        <v>8308</v>
      </c>
      <c r="R4066" t="s">
        <v>8310</v>
      </c>
      <c r="S4066" s="15">
        <f t="shared" si="318"/>
        <v>42092.588263888887</v>
      </c>
      <c r="T4066" s="15">
        <f t="shared" si="319"/>
        <v>42122.588263888887</v>
      </c>
      <c r="U4066">
        <f t="shared" si="315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0" t="s">
        <v>8308</v>
      </c>
      <c r="R4067" t="s">
        <v>8310</v>
      </c>
      <c r="S4067" s="15">
        <f t="shared" si="318"/>
        <v>41832.951516203706</v>
      </c>
      <c r="T4067" s="15">
        <f t="shared" si="319"/>
        <v>41862.951516203706</v>
      </c>
      <c r="U4067">
        <f t="shared" si="315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0" t="s">
        <v>8308</v>
      </c>
      <c r="R4068" t="s">
        <v>8310</v>
      </c>
      <c r="S4068" s="15">
        <f t="shared" si="318"/>
        <v>42478.039212962962</v>
      </c>
      <c r="T4068" s="15">
        <f t="shared" si="319"/>
        <v>42508.039212962962</v>
      </c>
      <c r="U4068">
        <f t="shared" si="315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0" t="s">
        <v>8308</v>
      </c>
      <c r="R4069" t="s">
        <v>8310</v>
      </c>
      <c r="S4069" s="15">
        <f t="shared" si="318"/>
        <v>42234.117476851854</v>
      </c>
      <c r="T4069" s="15">
        <f t="shared" si="319"/>
        <v>42274.117476851854</v>
      </c>
      <c r="U4069">
        <f t="shared" si="315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0" t="s">
        <v>8308</v>
      </c>
      <c r="R4070" t="s">
        <v>8310</v>
      </c>
      <c r="S4070" s="15">
        <f t="shared" si="318"/>
        <v>42717.963599537034</v>
      </c>
      <c r="T4070" s="15">
        <f t="shared" si="319"/>
        <v>42747.961805555555</v>
      </c>
      <c r="U4070">
        <f t="shared" si="315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0" t="s">
        <v>8308</v>
      </c>
      <c r="R4071" t="s">
        <v>8310</v>
      </c>
      <c r="S4071" s="15">
        <f t="shared" si="318"/>
        <v>42021.661527777775</v>
      </c>
      <c r="T4071" s="15">
        <f t="shared" si="319"/>
        <v>42062.5</v>
      </c>
      <c r="U4071">
        <f t="shared" si="315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0" t="s">
        <v>8308</v>
      </c>
      <c r="R4072" t="s">
        <v>8310</v>
      </c>
      <c r="S4072" s="15">
        <f t="shared" si="318"/>
        <v>42030.666898148149</v>
      </c>
      <c r="T4072" s="15">
        <f t="shared" si="319"/>
        <v>42063.125</v>
      </c>
      <c r="U4072">
        <f t="shared" si="315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0" t="s">
        <v>8308</v>
      </c>
      <c r="R4073" t="s">
        <v>8310</v>
      </c>
      <c r="S4073" s="15">
        <f t="shared" si="318"/>
        <v>42699.804756944446</v>
      </c>
      <c r="T4073" s="15">
        <f t="shared" si="319"/>
        <v>42729.804756944446</v>
      </c>
      <c r="U4073">
        <f t="shared" si="315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0" t="s">
        <v>8308</v>
      </c>
      <c r="R4074" t="s">
        <v>8310</v>
      </c>
      <c r="S4074" s="15">
        <f t="shared" si="318"/>
        <v>41811.77443287037</v>
      </c>
      <c r="T4074" s="15">
        <f t="shared" si="319"/>
        <v>41871.77443287037</v>
      </c>
      <c r="U4074">
        <f t="shared" si="315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0" t="s">
        <v>8308</v>
      </c>
      <c r="R4075" t="s">
        <v>8310</v>
      </c>
      <c r="S4075" s="15">
        <f t="shared" si="318"/>
        <v>42077.34520833334</v>
      </c>
      <c r="T4075" s="15">
        <f t="shared" si="319"/>
        <v>42132.166666666672</v>
      </c>
      <c r="U4075">
        <f t="shared" si="315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0" t="s">
        <v>8308</v>
      </c>
      <c r="R4076" t="s">
        <v>8310</v>
      </c>
      <c r="S4076" s="15">
        <f t="shared" si="318"/>
        <v>42282.552951388891</v>
      </c>
      <c r="T4076" s="15">
        <f t="shared" si="319"/>
        <v>42312.594618055555</v>
      </c>
      <c r="U4076">
        <f t="shared" si="315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0" t="s">
        <v>8308</v>
      </c>
      <c r="R4077" t="s">
        <v>8310</v>
      </c>
      <c r="S4077" s="15">
        <f t="shared" si="318"/>
        <v>41778.045937499999</v>
      </c>
      <c r="T4077" s="15">
        <f t="shared" si="319"/>
        <v>41819.727777777778</v>
      </c>
      <c r="U4077">
        <f t="shared" ref="U4077:U4115" si="320">YEAR(S4077)</f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0" t="s">
        <v>8308</v>
      </c>
      <c r="R4078" t="s">
        <v>8310</v>
      </c>
      <c r="S4078" s="15">
        <f t="shared" si="318"/>
        <v>41904.795706018522</v>
      </c>
      <c r="T4078" s="15">
        <f t="shared" si="319"/>
        <v>41932.82708333333</v>
      </c>
      <c r="U4078">
        <f t="shared" si="320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0" t="s">
        <v>8308</v>
      </c>
      <c r="R4079" t="s">
        <v>8310</v>
      </c>
      <c r="S4079" s="15">
        <f t="shared" si="318"/>
        <v>42694.7105787037</v>
      </c>
      <c r="T4079" s="15">
        <f t="shared" si="319"/>
        <v>42724.7105787037</v>
      </c>
      <c r="U4079">
        <f t="shared" si="320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0" t="s">
        <v>8308</v>
      </c>
      <c r="R4080" t="s">
        <v>8310</v>
      </c>
      <c r="S4080" s="15">
        <f t="shared" si="318"/>
        <v>42731.787523148145</v>
      </c>
      <c r="T4080" s="15">
        <f t="shared" si="319"/>
        <v>42761.787523148145</v>
      </c>
      <c r="U4080">
        <f t="shared" si="320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0" t="s">
        <v>8308</v>
      </c>
      <c r="R4081" t="s">
        <v>8310</v>
      </c>
      <c r="S4081" s="15">
        <f t="shared" si="318"/>
        <v>42509.938900462963</v>
      </c>
      <c r="T4081" s="15">
        <f t="shared" si="319"/>
        <v>42539.938900462963</v>
      </c>
      <c r="U4081">
        <f t="shared" si="320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0" t="s">
        <v>8308</v>
      </c>
      <c r="R4082" t="s">
        <v>8310</v>
      </c>
      <c r="S4082" s="15">
        <f t="shared" si="318"/>
        <v>42510.698101851856</v>
      </c>
      <c r="T4082" s="15">
        <f t="shared" si="319"/>
        <v>42534.787500000006</v>
      </c>
      <c r="U4082">
        <f t="shared" si="320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0" t="s">
        <v>8308</v>
      </c>
      <c r="R4083" t="s">
        <v>8310</v>
      </c>
      <c r="S4083" s="15">
        <f t="shared" si="318"/>
        <v>42040.581307870365</v>
      </c>
      <c r="T4083" s="15">
        <f t="shared" si="319"/>
        <v>42070.539641203708</v>
      </c>
      <c r="U4083">
        <f t="shared" si="320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0" t="s">
        <v>8308</v>
      </c>
      <c r="R4084" t="s">
        <v>8310</v>
      </c>
      <c r="S4084" s="15">
        <f t="shared" si="318"/>
        <v>42306.189270833333</v>
      </c>
      <c r="T4084" s="15">
        <f t="shared" si="319"/>
        <v>42321.958333333328</v>
      </c>
      <c r="U4084">
        <f t="shared" si="320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0" t="s">
        <v>8308</v>
      </c>
      <c r="R4085" t="s">
        <v>8310</v>
      </c>
      <c r="S4085" s="15">
        <f t="shared" si="318"/>
        <v>42352.761759259258</v>
      </c>
      <c r="T4085" s="15">
        <f t="shared" si="319"/>
        <v>42382.761759259258</v>
      </c>
      <c r="U4085">
        <f t="shared" si="320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0" t="s">
        <v>8308</v>
      </c>
      <c r="R4086" t="s">
        <v>8310</v>
      </c>
      <c r="S4086" s="15">
        <f t="shared" si="318"/>
        <v>42621.436412037037</v>
      </c>
      <c r="T4086" s="15">
        <f t="shared" si="319"/>
        <v>42651.436412037037</v>
      </c>
      <c r="U4086">
        <f t="shared" si="320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0" t="s">
        <v>8308</v>
      </c>
      <c r="R4087" t="s">
        <v>8310</v>
      </c>
      <c r="S4087" s="15">
        <f t="shared" si="318"/>
        <v>42057.603877314818</v>
      </c>
      <c r="T4087" s="15">
        <f t="shared" si="319"/>
        <v>42086.165972222225</v>
      </c>
      <c r="U4087">
        <f t="shared" si="320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0" t="s">
        <v>8308</v>
      </c>
      <c r="R4088" t="s">
        <v>8310</v>
      </c>
      <c r="S4088" s="15">
        <f t="shared" si="318"/>
        <v>42303.940960648149</v>
      </c>
      <c r="T4088" s="15">
        <f t="shared" si="319"/>
        <v>42328.166666666672</v>
      </c>
      <c r="U4088">
        <f t="shared" si="320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0" t="s">
        <v>8308</v>
      </c>
      <c r="R4089" t="s">
        <v>8310</v>
      </c>
      <c r="S4089" s="15">
        <f t="shared" si="318"/>
        <v>42537.742893518516</v>
      </c>
      <c r="T4089" s="15">
        <f t="shared" si="319"/>
        <v>42567.742893518516</v>
      </c>
      <c r="U4089">
        <f t="shared" si="320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0" t="s">
        <v>8308</v>
      </c>
      <c r="R4090" t="s">
        <v>8310</v>
      </c>
      <c r="S4090" s="15">
        <f t="shared" si="318"/>
        <v>41989.612546296295</v>
      </c>
      <c r="T4090" s="15">
        <f t="shared" si="319"/>
        <v>42019.434722222228</v>
      </c>
      <c r="U4090">
        <f t="shared" si="320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0" t="s">
        <v>8308</v>
      </c>
      <c r="R4091" t="s">
        <v>8310</v>
      </c>
      <c r="S4091" s="15">
        <f t="shared" si="318"/>
        <v>42121.732499999998</v>
      </c>
      <c r="T4091" s="15">
        <f t="shared" si="319"/>
        <v>42154.732638888891</v>
      </c>
      <c r="U4091">
        <f t="shared" si="320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0" t="s">
        <v>8308</v>
      </c>
      <c r="R4092" t="s">
        <v>8310</v>
      </c>
      <c r="S4092" s="15">
        <f t="shared" si="318"/>
        <v>42208.67288194444</v>
      </c>
      <c r="T4092" s="15">
        <f t="shared" si="319"/>
        <v>42222.625</v>
      </c>
      <c r="U4092">
        <f t="shared" si="320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0" t="s">
        <v>8308</v>
      </c>
      <c r="R4093" t="s">
        <v>8310</v>
      </c>
      <c r="S4093" s="15">
        <f t="shared" si="318"/>
        <v>41989.506377314814</v>
      </c>
      <c r="T4093" s="15">
        <f t="shared" si="319"/>
        <v>42019.506377314814</v>
      </c>
      <c r="U4093">
        <f t="shared" si="320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0" t="s">
        <v>8308</v>
      </c>
      <c r="R4094" t="s">
        <v>8310</v>
      </c>
      <c r="S4094" s="15">
        <f t="shared" si="318"/>
        <v>42038.194988425923</v>
      </c>
      <c r="T4094" s="15">
        <f t="shared" si="319"/>
        <v>42098.153321759266</v>
      </c>
      <c r="U4094">
        <f t="shared" si="320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0" t="s">
        <v>8308</v>
      </c>
      <c r="R4095" t="s">
        <v>8310</v>
      </c>
      <c r="S4095" s="15">
        <f t="shared" si="318"/>
        <v>42177.815891203703</v>
      </c>
      <c r="T4095" s="15">
        <f t="shared" si="319"/>
        <v>42237.815891203703</v>
      </c>
      <c r="U4095">
        <f t="shared" si="320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0" t="s">
        <v>8308</v>
      </c>
      <c r="R4096" t="s">
        <v>8310</v>
      </c>
      <c r="S4096" s="15">
        <f t="shared" si="318"/>
        <v>41889.086805555555</v>
      </c>
      <c r="T4096" s="15">
        <f t="shared" si="319"/>
        <v>41933.207638888889</v>
      </c>
      <c r="U4096">
        <f t="shared" si="320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0" t="s">
        <v>8308</v>
      </c>
      <c r="R4097" t="s">
        <v>8310</v>
      </c>
      <c r="S4097" s="15">
        <f t="shared" si="318"/>
        <v>42692.031828703708</v>
      </c>
      <c r="T4097" s="15">
        <f t="shared" si="319"/>
        <v>42722.031828703708</v>
      </c>
      <c r="U4097">
        <f t="shared" si="320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ref="P4098:P4115" si="322">IFERROR(ROUND(E4098/L4098,2),0)</f>
        <v>80</v>
      </c>
      <c r="Q4098" s="10" t="s">
        <v>8308</v>
      </c>
      <c r="R4098" t="s">
        <v>8310</v>
      </c>
      <c r="S4098" s="15">
        <f t="shared" si="318"/>
        <v>42749.530312499999</v>
      </c>
      <c r="T4098" s="15">
        <f t="shared" si="319"/>
        <v>42793.368749999994</v>
      </c>
      <c r="U4098">
        <f t="shared" si="320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2"/>
        <v>0</v>
      </c>
      <c r="Q4099" s="10" t="s">
        <v>8308</v>
      </c>
      <c r="R4099" t="s">
        <v>8310</v>
      </c>
      <c r="S4099" s="15">
        <f t="shared" ref="S4099:S4115" si="323">(((J4099/60)/60)/24)+DATE(1970,1,)</f>
        <v>42343.824502314819</v>
      </c>
      <c r="T4099" s="15">
        <f t="shared" ref="T4099:T4115" si="324">(((I4099/60)/60)/24)+DATE(1970,1,)</f>
        <v>42399.996527777781</v>
      </c>
      <c r="U4099">
        <f t="shared" si="320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0" t="s">
        <v>8308</v>
      </c>
      <c r="R4100" t="s">
        <v>8310</v>
      </c>
      <c r="S4100" s="15">
        <f t="shared" si="323"/>
        <v>42494.722187499996</v>
      </c>
      <c r="T4100" s="15">
        <f t="shared" si="324"/>
        <v>42524.722187499996</v>
      </c>
      <c r="U4100">
        <f t="shared" si="320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0" t="s">
        <v>8308</v>
      </c>
      <c r="R4101" t="s">
        <v>8310</v>
      </c>
      <c r="S4101" s="15">
        <f t="shared" si="323"/>
        <v>42569.850381944445</v>
      </c>
      <c r="T4101" s="15">
        <f t="shared" si="324"/>
        <v>42614.850381944445</v>
      </c>
      <c r="U4101">
        <f t="shared" si="320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0" t="s">
        <v>8308</v>
      </c>
      <c r="R4102" t="s">
        <v>8310</v>
      </c>
      <c r="S4102" s="15">
        <f t="shared" si="323"/>
        <v>41926.124884259261</v>
      </c>
      <c r="T4102" s="15">
        <f t="shared" si="324"/>
        <v>41936.124884259261</v>
      </c>
      <c r="U4102">
        <f t="shared" si="320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0" t="s">
        <v>8308</v>
      </c>
      <c r="R4103" t="s">
        <v>8310</v>
      </c>
      <c r="S4103" s="15">
        <f t="shared" si="323"/>
        <v>42729.903726851851</v>
      </c>
      <c r="T4103" s="15">
        <f t="shared" si="324"/>
        <v>42759.903726851851</v>
      </c>
      <c r="U4103">
        <f t="shared" si="320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0" t="s">
        <v>8308</v>
      </c>
      <c r="R4104" t="s">
        <v>8310</v>
      </c>
      <c r="S4104" s="15">
        <f t="shared" si="323"/>
        <v>42474.848067129627</v>
      </c>
      <c r="T4104" s="15">
        <f t="shared" si="324"/>
        <v>42504.848067129627</v>
      </c>
      <c r="U4104">
        <f t="shared" si="320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0" t="s">
        <v>8308</v>
      </c>
      <c r="R4105" t="s">
        <v>8310</v>
      </c>
      <c r="S4105" s="15">
        <f t="shared" si="323"/>
        <v>42187.83293981482</v>
      </c>
      <c r="T4105" s="15">
        <f t="shared" si="324"/>
        <v>42241.772222222222</v>
      </c>
      <c r="U4105">
        <f t="shared" si="320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0" t="s">
        <v>8308</v>
      </c>
      <c r="R4106" t="s">
        <v>8310</v>
      </c>
      <c r="S4106" s="15">
        <f t="shared" si="323"/>
        <v>42639.278171296297</v>
      </c>
      <c r="T4106" s="15">
        <f t="shared" si="324"/>
        <v>42669.278171296297</v>
      </c>
      <c r="U4106">
        <f t="shared" si="320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0" t="s">
        <v>8308</v>
      </c>
      <c r="R4107" t="s">
        <v>8310</v>
      </c>
      <c r="S4107" s="15">
        <f t="shared" si="323"/>
        <v>42696.010520833333</v>
      </c>
      <c r="T4107" s="15">
        <f t="shared" si="324"/>
        <v>42729.010520833333</v>
      </c>
      <c r="U4107">
        <f t="shared" si="320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0" t="s">
        <v>8308</v>
      </c>
      <c r="R4108" t="s">
        <v>8310</v>
      </c>
      <c r="S4108" s="15">
        <f t="shared" si="323"/>
        <v>42052.049375000002</v>
      </c>
      <c r="T4108" s="15">
        <f t="shared" si="324"/>
        <v>42095.041666666672</v>
      </c>
      <c r="U4108">
        <f t="shared" si="320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0" t="s">
        <v>8308</v>
      </c>
      <c r="R4109" t="s">
        <v>8310</v>
      </c>
      <c r="S4109" s="15">
        <f t="shared" si="323"/>
        <v>41882.916678240741</v>
      </c>
      <c r="T4109" s="15">
        <f t="shared" si="324"/>
        <v>41905.916678240741</v>
      </c>
      <c r="U4109">
        <f t="shared" si="320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0" t="s">
        <v>8308</v>
      </c>
      <c r="R4110" t="s">
        <v>8310</v>
      </c>
      <c r="S4110" s="15">
        <f t="shared" si="323"/>
        <v>42766.031678240746</v>
      </c>
      <c r="T4110" s="15">
        <f t="shared" si="324"/>
        <v>42796.208333333328</v>
      </c>
      <c r="U4110">
        <f t="shared" si="320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0" t="s">
        <v>8308</v>
      </c>
      <c r="R4111" t="s">
        <v>8310</v>
      </c>
      <c r="S4111" s="15">
        <f t="shared" si="323"/>
        <v>42306.539398148147</v>
      </c>
      <c r="T4111" s="15">
        <f t="shared" si="324"/>
        <v>42336.581064814818</v>
      </c>
      <c r="U4111">
        <f t="shared" si="320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0" t="s">
        <v>8308</v>
      </c>
      <c r="R4112" t="s">
        <v>8310</v>
      </c>
      <c r="S4112" s="15">
        <f t="shared" si="323"/>
        <v>42511.626747685179</v>
      </c>
      <c r="T4112" s="15">
        <f t="shared" si="324"/>
        <v>42571.626747685179</v>
      </c>
      <c r="U4112">
        <f t="shared" si="320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0" t="s">
        <v>8308</v>
      </c>
      <c r="R4113" t="s">
        <v>8310</v>
      </c>
      <c r="S4113" s="15">
        <f t="shared" si="323"/>
        <v>42028.135879629626</v>
      </c>
      <c r="T4113" s="15">
        <f t="shared" si="324"/>
        <v>42058.135879629626</v>
      </c>
      <c r="U4113">
        <f t="shared" si="320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0" t="s">
        <v>8308</v>
      </c>
      <c r="R4114" t="s">
        <v>8310</v>
      </c>
      <c r="S4114" s="15">
        <f t="shared" si="323"/>
        <v>42399.946597222224</v>
      </c>
      <c r="T4114" s="15">
        <f t="shared" si="324"/>
        <v>42427</v>
      </c>
      <c r="U4114">
        <f t="shared" si="320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0" t="s">
        <v>8308</v>
      </c>
      <c r="R4115" t="s">
        <v>8310</v>
      </c>
      <c r="S4115" s="15">
        <f t="shared" si="323"/>
        <v>42357.573182870372</v>
      </c>
      <c r="T4115" s="15">
        <f t="shared" si="324"/>
        <v>42376.273611111115</v>
      </c>
      <c r="U4115">
        <f t="shared" si="320"/>
        <v>2015</v>
      </c>
    </row>
  </sheetData>
  <autoFilter ref="A1:U1" xr:uid="{70705813-DB9D-4625-A811-AE3B0A717EE3}"/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S1:T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BFC16-2E35-43C4-896B-C7FEF3EEC79E}">
  <dimension ref="A2:E18"/>
  <sheetViews>
    <sheetView workbookViewId="0">
      <selection activeCell="U7" sqref="U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2.42578125" bestFit="1" customWidth="1"/>
    <col min="8" max="8" width="18" bestFit="1" customWidth="1"/>
    <col min="9" max="9" width="12.42578125" bestFit="1" customWidth="1"/>
    <col min="10" max="10" width="23" bestFit="1" customWidth="1"/>
    <col min="11" max="11" width="17.5703125" bestFit="1" customWidth="1"/>
  </cols>
  <sheetData>
    <row r="2" spans="1:5" x14ac:dyDescent="0.25">
      <c r="A2" s="11" t="s">
        <v>8312</v>
      </c>
      <c r="B2" t="s">
        <v>8308</v>
      </c>
    </row>
    <row r="4" spans="1:5" x14ac:dyDescent="0.25">
      <c r="A4" s="11" t="s">
        <v>8364</v>
      </c>
      <c r="B4" s="11" t="s">
        <v>8363</v>
      </c>
    </row>
    <row r="5" spans="1:5" x14ac:dyDescent="0.25">
      <c r="A5" s="11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8" t="s">
        <v>8404</v>
      </c>
      <c r="B6" s="13">
        <v>62</v>
      </c>
      <c r="C6" s="13">
        <v>33</v>
      </c>
      <c r="D6" s="13">
        <v>7</v>
      </c>
      <c r="E6" s="13">
        <v>102</v>
      </c>
    </row>
    <row r="7" spans="1:5" x14ac:dyDescent="0.25">
      <c r="A7" s="18" t="s">
        <v>8405</v>
      </c>
      <c r="B7" s="13">
        <v>71</v>
      </c>
      <c r="C7" s="13">
        <v>37</v>
      </c>
      <c r="D7" s="13">
        <v>3</v>
      </c>
      <c r="E7" s="13">
        <v>111</v>
      </c>
    </row>
    <row r="8" spans="1:5" x14ac:dyDescent="0.25">
      <c r="A8" s="18" t="s">
        <v>8406</v>
      </c>
      <c r="B8" s="13">
        <v>53</v>
      </c>
      <c r="C8" s="13">
        <v>36</v>
      </c>
      <c r="D8" s="13">
        <v>3</v>
      </c>
      <c r="E8" s="13">
        <v>92</v>
      </c>
    </row>
    <row r="9" spans="1:5" x14ac:dyDescent="0.25">
      <c r="A9" s="18" t="s">
        <v>8407</v>
      </c>
      <c r="B9" s="13">
        <v>72</v>
      </c>
      <c r="C9" s="13">
        <v>39</v>
      </c>
      <c r="D9" s="13">
        <v>2</v>
      </c>
      <c r="E9" s="13">
        <v>113</v>
      </c>
    </row>
    <row r="10" spans="1:5" x14ac:dyDescent="0.25">
      <c r="A10" s="18" t="s">
        <v>8398</v>
      </c>
      <c r="B10" s="13">
        <v>111</v>
      </c>
      <c r="C10" s="13">
        <v>50</v>
      </c>
      <c r="D10" s="13">
        <v>3</v>
      </c>
      <c r="E10" s="13">
        <v>164</v>
      </c>
    </row>
    <row r="11" spans="1:5" x14ac:dyDescent="0.25">
      <c r="A11" s="18" t="s">
        <v>8408</v>
      </c>
      <c r="B11" s="13">
        <v>100</v>
      </c>
      <c r="C11" s="13">
        <v>50</v>
      </c>
      <c r="D11" s="13">
        <v>4</v>
      </c>
      <c r="E11" s="13">
        <v>154</v>
      </c>
    </row>
    <row r="12" spans="1:5" x14ac:dyDescent="0.25">
      <c r="A12" s="18" t="s">
        <v>8399</v>
      </c>
      <c r="B12" s="13">
        <v>85</v>
      </c>
      <c r="C12" s="13">
        <v>50</v>
      </c>
      <c r="D12" s="13">
        <v>1</v>
      </c>
      <c r="E12" s="13">
        <v>136</v>
      </c>
    </row>
    <row r="13" spans="1:5" x14ac:dyDescent="0.25">
      <c r="A13" s="18" t="s">
        <v>8400</v>
      </c>
      <c r="B13" s="13">
        <v>73</v>
      </c>
      <c r="C13" s="13">
        <v>50</v>
      </c>
      <c r="D13" s="13">
        <v>4</v>
      </c>
      <c r="E13" s="13">
        <v>127</v>
      </c>
    </row>
    <row r="14" spans="1:5" x14ac:dyDescent="0.25">
      <c r="A14" s="18" t="s">
        <v>8401</v>
      </c>
      <c r="B14" s="13">
        <v>59</v>
      </c>
      <c r="C14" s="13">
        <v>32</v>
      </c>
      <c r="D14" s="13">
        <v>4</v>
      </c>
      <c r="E14" s="13">
        <v>95</v>
      </c>
    </row>
    <row r="15" spans="1:5" x14ac:dyDescent="0.25">
      <c r="A15" s="18" t="s">
        <v>8402</v>
      </c>
      <c r="B15" s="13">
        <v>68</v>
      </c>
      <c r="C15" s="13">
        <v>49</v>
      </c>
      <c r="D15" s="13"/>
      <c r="E15" s="13">
        <v>117</v>
      </c>
    </row>
    <row r="16" spans="1:5" x14ac:dyDescent="0.25">
      <c r="A16" s="18" t="s">
        <v>8403</v>
      </c>
      <c r="B16" s="13">
        <v>50</v>
      </c>
      <c r="C16" s="13">
        <v>31</v>
      </c>
      <c r="D16" s="13">
        <v>3</v>
      </c>
      <c r="E16" s="13">
        <v>84</v>
      </c>
    </row>
    <row r="17" spans="1:5" x14ac:dyDescent="0.25">
      <c r="A17" s="18" t="s">
        <v>8409</v>
      </c>
      <c r="B17" s="13">
        <v>35</v>
      </c>
      <c r="C17" s="13">
        <v>36</v>
      </c>
      <c r="D17" s="13">
        <v>3</v>
      </c>
      <c r="E17" s="13">
        <v>74</v>
      </c>
    </row>
    <row r="18" spans="1:5" x14ac:dyDescent="0.25">
      <c r="A18" s="18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997D5-045B-4706-AA54-1600483690DF}">
  <dimension ref="A5:H17"/>
  <sheetViews>
    <sheetView workbookViewId="0">
      <selection activeCell="A19" sqref="A19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9" bestFit="1" customWidth="1"/>
    <col min="7" max="7" width="17" style="19" bestFit="1" customWidth="1"/>
    <col min="8" max="8" width="19.85546875" style="19" bestFit="1" customWidth="1"/>
  </cols>
  <sheetData>
    <row r="5" spans="1:8" x14ac:dyDescent="0.25">
      <c r="A5" t="s">
        <v>8376</v>
      </c>
      <c r="B5" t="s">
        <v>8410</v>
      </c>
      <c r="C5" t="s">
        <v>8411</v>
      </c>
      <c r="D5" t="s">
        <v>8412</v>
      </c>
      <c r="E5" t="s">
        <v>8413</v>
      </c>
      <c r="F5" s="19" t="s">
        <v>8414</v>
      </c>
      <c r="G5" s="19" t="s">
        <v>8415</v>
      </c>
      <c r="H5" s="19" t="s">
        <v>8416</v>
      </c>
    </row>
    <row r="6" spans="1:8" x14ac:dyDescent="0.25">
      <c r="A6" t="s">
        <v>8417</v>
      </c>
      <c r="B6">
        <f>COUNTIFS(Kickstarter!$F:$F,"successful",Kickstarter!$D:$D,"&gt;=0",Kickstarter!$D:$D,"&lt;1000",Kickstarter!$R:$R,"plays")</f>
        <v>141</v>
      </c>
      <c r="C6">
        <f>COUNTIFS(Kickstarter!$F:$F,"failed",Kickstarter!$D:$D,"&gt;=0",Kickstarter!$D:$D,"&lt;1000",Kickstarter!$R:$R,"plays")</f>
        <v>45</v>
      </c>
      <c r="D6">
        <f>COUNTIFS(Kickstarter!$F:$F,"canceled",Kickstarter!$D:$D,"&gt;=0",Kickstarter!$D:$D,"&lt;1000",Kickstarter!$R:$R,"plays")</f>
        <v>0</v>
      </c>
      <c r="E6">
        <f>SUM(B6:D6)</f>
        <v>186</v>
      </c>
      <c r="F6" s="19">
        <f>B6/E6</f>
        <v>0.75806451612903225</v>
      </c>
      <c r="G6" s="19">
        <f>C6/E6</f>
        <v>0.24193548387096775</v>
      </c>
      <c r="H6" s="19">
        <f>D6/E6</f>
        <v>0</v>
      </c>
    </row>
    <row r="7" spans="1:8" x14ac:dyDescent="0.25">
      <c r="A7" t="s">
        <v>8418</v>
      </c>
      <c r="B7">
        <f>COUNTIFS(Kickstarter!$F:$F,"successful",Kickstarter!$D:$D,"&gt;=1000",Kickstarter!$D:$D,"&lt;5000",Kickstarter!$R:$R,"plays")</f>
        <v>388</v>
      </c>
      <c r="C7">
        <f>COUNTIFS(Kickstarter!$F:$F,"failed",Kickstarter!$D:$D,"&gt;=1000",Kickstarter!$D:$D,"&lt;5000",Kickstarter!$R:$R,"plays")</f>
        <v>146</v>
      </c>
      <c r="D7">
        <f>COUNTIFS(Kickstarter!$F:$F,"canceled",Kickstarter!$D:$D,"&gt;=1000",Kickstarter!$D:$D,"&lt;5000",Kickstarter!$R:$R,"plays")</f>
        <v>0</v>
      </c>
      <c r="E7">
        <f t="shared" ref="E7:E17" si="0">SUM(B7:D7)</f>
        <v>534</v>
      </c>
      <c r="F7" s="19">
        <f t="shared" ref="F7:F17" si="1">B7/E7</f>
        <v>0.72659176029962547</v>
      </c>
      <c r="G7" s="19">
        <f t="shared" ref="G7:G17" si="2">C7/E7</f>
        <v>0.27340823970037453</v>
      </c>
      <c r="H7" s="19">
        <f t="shared" ref="H7:H17" si="3">D7/E7</f>
        <v>0</v>
      </c>
    </row>
    <row r="8" spans="1:8" x14ac:dyDescent="0.25">
      <c r="A8" t="s">
        <v>8419</v>
      </c>
      <c r="B8">
        <f>COUNTIFS(Kickstarter!$F:$F,"successful",Kickstarter!$D:$D,"&gt;=5000",Kickstarter!$D:$D,"&lt;10000",Kickstarter!$R:$R,"plays")</f>
        <v>93</v>
      </c>
      <c r="C8">
        <f>COUNTIFS(Kickstarter!$F:$F,"failed",Kickstarter!$D:$D,"&gt;=5000",Kickstarter!$D:$D,"&lt;10000",Kickstarter!$R:$R,"plays")</f>
        <v>76</v>
      </c>
      <c r="D8">
        <f>COUNTIFS(Kickstarter!$F:$F,"canceled",Kickstarter!$D:$D,"&gt;=5000",Kickstarter!$D:$D,"&lt;10000",Kickstarter!$R:$R,"plays")</f>
        <v>0</v>
      </c>
      <c r="E8">
        <f t="shared" si="0"/>
        <v>169</v>
      </c>
      <c r="F8" s="19">
        <f t="shared" si="1"/>
        <v>0.55029585798816572</v>
      </c>
      <c r="G8" s="19">
        <f t="shared" si="2"/>
        <v>0.44970414201183434</v>
      </c>
      <c r="H8" s="19">
        <f t="shared" si="3"/>
        <v>0</v>
      </c>
    </row>
    <row r="9" spans="1:8" x14ac:dyDescent="0.25">
      <c r="A9" t="s">
        <v>8420</v>
      </c>
      <c r="B9">
        <f>COUNTIFS(Kickstarter!$F:$F,"successful",Kickstarter!$D:$D,"&gt;=10000",Kickstarter!$D:$D,"&lt;15000",Kickstarter!$R:$R,"plays")</f>
        <v>39</v>
      </c>
      <c r="C9">
        <f>COUNTIFS(Kickstarter!$F:$F,"failed",Kickstarter!$D:$D,"&gt;=10000",Kickstarter!$D:$D,"&lt;15000",Kickstarter!$R:$R,"plays")</f>
        <v>33</v>
      </c>
      <c r="D9">
        <f>COUNTIFS(Kickstarter!$F:$F,"canceled",Kickstarter!$D:$D,"&gt;=10000",Kickstarter!$D:$D,"&lt;15000",Kickstarter!$R:$R,"plays")</f>
        <v>0</v>
      </c>
      <c r="E9">
        <f t="shared" si="0"/>
        <v>72</v>
      </c>
      <c r="F9" s="19">
        <f t="shared" si="1"/>
        <v>0.54166666666666663</v>
      </c>
      <c r="G9" s="19">
        <f t="shared" si="2"/>
        <v>0.45833333333333331</v>
      </c>
      <c r="H9" s="19">
        <f t="shared" si="3"/>
        <v>0</v>
      </c>
    </row>
    <row r="10" spans="1:8" x14ac:dyDescent="0.25">
      <c r="A10" t="s">
        <v>8421</v>
      </c>
      <c r="B10">
        <f>COUNTIFS(Kickstarter!$F:$F,"successful",Kickstarter!$D:$D,"&gt;=15000",Kickstarter!$D:$D,"&lt;20000",Kickstarter!$R:$R,"plays")</f>
        <v>12</v>
      </c>
      <c r="C10">
        <f>COUNTIFS(Kickstarter!$F:$F,"failed",Kickstarter!$D:$D,"&gt;=15000",Kickstarter!$D:$D,"&lt;20000",Kickstarter!$R:$R,"plays")</f>
        <v>12</v>
      </c>
      <c r="D10">
        <f>COUNTIFS(Kickstarter!$F:$F,"canceled",Kickstarter!$D:$D,"&gt;=15000",Kickstarter!$D:$D,"&lt;20000",Kickstarter!$R:$R,"plays")</f>
        <v>0</v>
      </c>
      <c r="E10">
        <f t="shared" si="0"/>
        <v>24</v>
      </c>
      <c r="F10" s="19">
        <f t="shared" si="1"/>
        <v>0.5</v>
      </c>
      <c r="G10" s="19">
        <f t="shared" si="2"/>
        <v>0.5</v>
      </c>
      <c r="H10" s="19">
        <f t="shared" si="3"/>
        <v>0</v>
      </c>
    </row>
    <row r="11" spans="1:8" x14ac:dyDescent="0.25">
      <c r="A11" t="s">
        <v>8422</v>
      </c>
      <c r="B11">
        <f>COUNTIFS(Kickstarter!$F:$F,"successful",Kickstarter!$D:$D,"&gt;=20000",Kickstarter!$D:$D,"&lt;25000",Kickstarter!$R:$R,"plays")</f>
        <v>9</v>
      </c>
      <c r="C11">
        <f>COUNTIFS(Kickstarter!$F:$F,"failed",Kickstarter!$D:$D,"&gt;=20000",Kickstarter!$D:$D,"&lt;25000",Kickstarter!$R:$R,"plays")</f>
        <v>11</v>
      </c>
      <c r="D11">
        <f>COUNTIFS(Kickstarter!$F:$F,"canceled",Kickstarter!$D:$D,"&gt;=20000",Kickstarter!$D:$D,"&lt;25000",Kickstarter!$R:$R,"plays")</f>
        <v>0</v>
      </c>
      <c r="E11">
        <f t="shared" si="0"/>
        <v>20</v>
      </c>
      <c r="F11" s="19">
        <f t="shared" si="1"/>
        <v>0.45</v>
      </c>
      <c r="G11" s="19">
        <f t="shared" si="2"/>
        <v>0.55000000000000004</v>
      </c>
      <c r="H11" s="19">
        <f t="shared" si="3"/>
        <v>0</v>
      </c>
    </row>
    <row r="12" spans="1:8" x14ac:dyDescent="0.25">
      <c r="A12" t="s">
        <v>8423</v>
      </c>
      <c r="B12">
        <f>COUNTIFS(Kickstarter!$F:$F,"successful",Kickstarter!$D:$D,"&gt;=25000",Kickstarter!$D:$D,"&lt;30000",Kickstarter!$R:$R,"plays")</f>
        <v>1</v>
      </c>
      <c r="C12">
        <f>COUNTIFS(Kickstarter!$F:$F,"failed",Kickstarter!$D:$D,"&gt;=25000",Kickstarter!$D:$D,"&lt;30000",Kickstarter!$R:$R,"plays")</f>
        <v>4</v>
      </c>
      <c r="D12">
        <f>COUNTIFS(Kickstarter!$F:$F,"canceled",Kickstarter!$D:$D,"&gt;=25000",Kickstarter!$D:$D,"&lt;30000",Kickstarter!$R:$R,"plays")</f>
        <v>0</v>
      </c>
      <c r="E12">
        <f t="shared" si="0"/>
        <v>5</v>
      </c>
      <c r="F12" s="19">
        <f t="shared" si="1"/>
        <v>0.2</v>
      </c>
      <c r="G12" s="19">
        <f t="shared" si="2"/>
        <v>0.8</v>
      </c>
      <c r="H12" s="19">
        <f t="shared" si="3"/>
        <v>0</v>
      </c>
    </row>
    <row r="13" spans="1:8" x14ac:dyDescent="0.25">
      <c r="A13" t="s">
        <v>8424</v>
      </c>
      <c r="B13">
        <f>COUNTIFS(Kickstarter!$F:$F,"successful",Kickstarter!$D:$D,"&gt;=30000",Kickstarter!$D:$D,"&lt;35000",Kickstarter!$R:$R,"plays")</f>
        <v>3</v>
      </c>
      <c r="C13">
        <f>COUNTIFS(Kickstarter!$F:$F,"failed",Kickstarter!$D:$D,"&gt;=30000",Kickstarter!$D:$D,"&lt;35000",Kickstarter!$R:$R,"plays")</f>
        <v>8</v>
      </c>
      <c r="D13">
        <f>COUNTIFS(Kickstarter!$F:$F,"canceled",Kickstarter!$D:$D,"&gt;=30000",Kickstarter!$D:$D,"&lt;35000",Kickstarter!$R:$R,"plays")</f>
        <v>0</v>
      </c>
      <c r="E13">
        <f t="shared" si="0"/>
        <v>11</v>
      </c>
      <c r="F13" s="19">
        <f t="shared" si="1"/>
        <v>0.27272727272727271</v>
      </c>
      <c r="G13" s="19">
        <f t="shared" si="2"/>
        <v>0.72727272727272729</v>
      </c>
      <c r="H13" s="19">
        <f t="shared" si="3"/>
        <v>0</v>
      </c>
    </row>
    <row r="14" spans="1:8" x14ac:dyDescent="0.25">
      <c r="A14" t="s">
        <v>8425</v>
      </c>
      <c r="B14">
        <f>COUNTIFS(Kickstarter!$F:$F,"successful",Kickstarter!$D:$D,"&gt;=35000",Kickstarter!$D:$D,"&lt;40000",Kickstarter!$R:$R,"plays")</f>
        <v>4</v>
      </c>
      <c r="C14">
        <f>COUNTIFS(Kickstarter!$F:$F,"failed",Kickstarter!$D:$D,"&gt;=35000",Kickstarter!$D:$D,"&lt;40000",Kickstarter!$R:$R,"plays")</f>
        <v>2</v>
      </c>
      <c r="D14">
        <f>COUNTIFS(Kickstarter!$F:$F,"canceled",Kickstarter!$D:$D,"&gt;=35000",Kickstarter!$D:$D,"&lt;40000",Kickstarter!$R:$R,"plays")</f>
        <v>0</v>
      </c>
      <c r="E14">
        <f t="shared" si="0"/>
        <v>6</v>
      </c>
      <c r="F14" s="19">
        <f t="shared" si="1"/>
        <v>0.66666666666666663</v>
      </c>
      <c r="G14" s="19">
        <f t="shared" si="2"/>
        <v>0.33333333333333331</v>
      </c>
      <c r="H14" s="19">
        <f t="shared" si="3"/>
        <v>0</v>
      </c>
    </row>
    <row r="15" spans="1:8" x14ac:dyDescent="0.25">
      <c r="A15" t="s">
        <v>8426</v>
      </c>
      <c r="B15">
        <f>COUNTIFS(Kickstarter!$F:$F,"successful",Kickstarter!$D:$D,"&gt;=40000",Kickstarter!$D:$D,"&lt;45000",Kickstarter!$R:$R,"plays")</f>
        <v>2</v>
      </c>
      <c r="C15">
        <f>COUNTIFS(Kickstarter!$F:$F,"failed",Kickstarter!$D:$D,"&gt;=40000",Kickstarter!$D:$D,"&lt;45000",Kickstarter!$R:$R,"plays")</f>
        <v>1</v>
      </c>
      <c r="D15">
        <f>COUNTIFS(Kickstarter!$F:$F,"canceled",Kickstarter!$D:$D,"&gt;=40000",Kickstarter!$D:$D,"&lt;45000",Kickstarter!$R:$R,"plays")</f>
        <v>0</v>
      </c>
      <c r="E15">
        <f t="shared" si="0"/>
        <v>3</v>
      </c>
      <c r="F15" s="19">
        <f t="shared" si="1"/>
        <v>0.66666666666666663</v>
      </c>
      <c r="G15" s="19">
        <f t="shared" si="2"/>
        <v>0.33333333333333331</v>
      </c>
      <c r="H15" s="19">
        <f t="shared" si="3"/>
        <v>0</v>
      </c>
    </row>
    <row r="16" spans="1:8" x14ac:dyDescent="0.25">
      <c r="A16" t="s">
        <v>8427</v>
      </c>
      <c r="B16">
        <f>COUNTIFS(Kickstarter!$F:$F,"successful",Kickstarter!$D:$D,"&gt;=45000",Kickstarter!$D:$D,"&lt;50000",Kickstarter!$R:$R,"plays")</f>
        <v>0</v>
      </c>
      <c r="C16">
        <f>COUNTIFS(Kickstarter!$F:$F,"failed",Kickstarter!$D:$D,"&gt;=45000",Kickstarter!$D:$D,"&lt;50000",Kickstarter!$R:$R,"plays")</f>
        <v>1</v>
      </c>
      <c r="D16">
        <f>COUNTIFS(Kickstarter!$F:$F,"canceled",Kickstarter!$D:$D,"&gt;=45000",Kickstarter!$D:$D,"&lt;50000",Kickstarter!$R:$R,"plays")</f>
        <v>0</v>
      </c>
      <c r="E16">
        <f t="shared" si="0"/>
        <v>1</v>
      </c>
      <c r="F16" s="19">
        <f t="shared" si="1"/>
        <v>0</v>
      </c>
      <c r="G16" s="19">
        <f t="shared" si="2"/>
        <v>1</v>
      </c>
      <c r="H16" s="19">
        <f t="shared" si="3"/>
        <v>0</v>
      </c>
    </row>
    <row r="17" spans="1:8" x14ac:dyDescent="0.25">
      <c r="A17" t="s">
        <v>8428</v>
      </c>
      <c r="B17">
        <f>COUNTIFS(Kickstarter!$F:$F,"successful",Kickstarter!$D:$D,"&gt;=50000",Kickstarter!$R:$R,"plays")</f>
        <v>2</v>
      </c>
      <c r="C17">
        <f>COUNTIFS(Kickstarter!$F:$F,"failed",Kickstarter!$D:$D,"&gt;=50000",Kickstarter!$R:$R,"plays")</f>
        <v>14</v>
      </c>
      <c r="D17">
        <f>COUNTIFS(Kickstarter!$F:$F,"canceled",Kickstarter!$D:$D,"&gt;=50000",Kickstarter!$R:$R,"plays")</f>
        <v>0</v>
      </c>
      <c r="E17">
        <f t="shared" si="0"/>
        <v>16</v>
      </c>
      <c r="F17" s="19">
        <f t="shared" si="1"/>
        <v>0.125</v>
      </c>
      <c r="G17" s="19">
        <f t="shared" si="2"/>
        <v>0.875</v>
      </c>
      <c r="H17" s="1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1E179-EA7E-40EE-9F24-A3721D7E6BBF}">
  <dimension ref="A1:D33"/>
  <sheetViews>
    <sheetView workbookViewId="0">
      <selection activeCell="C4" sqref="C4"/>
    </sheetView>
  </sheetViews>
  <sheetFormatPr defaultRowHeight="15" x14ac:dyDescent="0.25"/>
  <cols>
    <col min="1" max="1" width="15.5703125" bestFit="1" customWidth="1"/>
    <col min="2" max="2" width="28.42578125" bestFit="1" customWidth="1"/>
    <col min="3" max="3" width="11.5703125" bestFit="1" customWidth="1"/>
    <col min="4" max="4" width="10" bestFit="1" customWidth="1"/>
  </cols>
  <sheetData>
    <row r="1" spans="1:4" x14ac:dyDescent="0.25">
      <c r="A1" s="17" t="s">
        <v>8385</v>
      </c>
    </row>
    <row r="2" spans="1:4" x14ac:dyDescent="0.25">
      <c r="B2" s="17" t="s">
        <v>8386</v>
      </c>
    </row>
    <row r="3" spans="1:4" x14ac:dyDescent="0.25">
      <c r="C3" s="16" t="s">
        <v>8379</v>
      </c>
      <c r="D3" s="16" t="s">
        <v>8380</v>
      </c>
    </row>
    <row r="4" spans="1:4" x14ac:dyDescent="0.25">
      <c r="B4" t="s">
        <v>8381</v>
      </c>
      <c r="C4" s="16" t="e">
        <f>AVERAGE(#REF!)</f>
        <v>#REF!</v>
      </c>
      <c r="D4" s="16" t="e">
        <f>AVERAGE(#REF!)</f>
        <v>#REF!</v>
      </c>
    </row>
    <row r="5" spans="1:4" x14ac:dyDescent="0.25">
      <c r="B5" t="s">
        <v>8382</v>
      </c>
      <c r="C5" s="16" t="e">
        <f>MEDIAN(#REF!)</f>
        <v>#REF!</v>
      </c>
      <c r="D5" s="16" t="e">
        <f>MEDIAN(#REF!)</f>
        <v>#REF!</v>
      </c>
    </row>
    <row r="6" spans="1:4" x14ac:dyDescent="0.25">
      <c r="B6" t="s">
        <v>8389</v>
      </c>
      <c r="C6" s="16" t="e">
        <f>_xlfn.STDEV.P(#REF!)</f>
        <v>#REF!</v>
      </c>
      <c r="D6" s="16" t="e">
        <f>_xlfn.STDEV.P(#REF!)</f>
        <v>#REF!</v>
      </c>
    </row>
    <row r="7" spans="1:4" x14ac:dyDescent="0.25">
      <c r="B7" t="s">
        <v>8390</v>
      </c>
      <c r="C7" s="16" t="e">
        <f>_xlfn.QUARTILE.EXC(#REF!, 3)</f>
        <v>#REF!</v>
      </c>
      <c r="D7" s="16" t="e">
        <f>_xlfn.QUARTILE.EXC(#REF!, 3)</f>
        <v>#REF!</v>
      </c>
    </row>
    <row r="8" spans="1:4" x14ac:dyDescent="0.25">
      <c r="B8" t="s">
        <v>8391</v>
      </c>
      <c r="C8" s="16" t="e">
        <f>_xlfn.QUARTILE.EXC(#REF!, 1)</f>
        <v>#REF!</v>
      </c>
      <c r="D8" s="16" t="e">
        <f>_xlfn.QUARTILE.EXC(#REF!, 1)</f>
        <v>#REF!</v>
      </c>
    </row>
    <row r="9" spans="1:4" x14ac:dyDescent="0.25">
      <c r="B9" t="s">
        <v>8392</v>
      </c>
      <c r="C9" s="16" t="e">
        <f>C7-C8</f>
        <v>#REF!</v>
      </c>
      <c r="D9" s="16" t="e">
        <f>D7-D8</f>
        <v>#REF!</v>
      </c>
    </row>
    <row r="10" spans="1:4" x14ac:dyDescent="0.25">
      <c r="C10" s="16"/>
      <c r="D10" s="16"/>
    </row>
    <row r="11" spans="1:4" x14ac:dyDescent="0.25">
      <c r="B11" t="s">
        <v>8383</v>
      </c>
      <c r="C11" s="16" t="e">
        <f>AVERAGE(#REF!)</f>
        <v>#REF!</v>
      </c>
      <c r="D11" s="16" t="e">
        <f>AVERAGE(#REF!)</f>
        <v>#REF!</v>
      </c>
    </row>
    <row r="12" spans="1:4" x14ac:dyDescent="0.25">
      <c r="B12" t="s">
        <v>8384</v>
      </c>
      <c r="C12" s="16" t="e">
        <f>MEDIAN(#REF!)</f>
        <v>#REF!</v>
      </c>
      <c r="D12" s="16" t="e">
        <f>MEDIAN(#REF!)</f>
        <v>#REF!</v>
      </c>
    </row>
    <row r="13" spans="1:4" x14ac:dyDescent="0.25">
      <c r="B13" t="s">
        <v>8393</v>
      </c>
      <c r="C13" s="16" t="e">
        <f>_xlfn.STDEV.P(#REF!)</f>
        <v>#REF!</v>
      </c>
      <c r="D13" s="16" t="e">
        <f>_xlfn.STDEV.P(#REF!)</f>
        <v>#REF!</v>
      </c>
    </row>
    <row r="14" spans="1:4" x14ac:dyDescent="0.25">
      <c r="B14" t="s">
        <v>8394</v>
      </c>
      <c r="C14" s="16" t="e">
        <f>_xlfn.QUARTILE.EXC(#REF!, 3)</f>
        <v>#REF!</v>
      </c>
      <c r="D14" s="16" t="e">
        <f>_xlfn.QUARTILE.EXC(#REF!, 3)</f>
        <v>#REF!</v>
      </c>
    </row>
    <row r="15" spans="1:4" x14ac:dyDescent="0.25">
      <c r="B15" t="s">
        <v>8395</v>
      </c>
      <c r="C15" s="16" t="e">
        <f>_xlfn.QUARTILE.EXC(#REF!, 1)</f>
        <v>#REF!</v>
      </c>
      <c r="D15" s="16" t="e">
        <f>_xlfn.QUARTILE.EXC(#REF!, 1)</f>
        <v>#REF!</v>
      </c>
    </row>
    <row r="16" spans="1:4" x14ac:dyDescent="0.25">
      <c r="B16" t="s">
        <v>8396</v>
      </c>
      <c r="C16" s="16" t="e">
        <f>C14-C15</f>
        <v>#REF!</v>
      </c>
      <c r="D16" s="16" t="e">
        <f>D14-D15</f>
        <v>#REF!</v>
      </c>
    </row>
    <row r="17" spans="2:4" x14ac:dyDescent="0.25">
      <c r="C17" s="16"/>
      <c r="D17" s="16"/>
    </row>
    <row r="19" spans="2:4" x14ac:dyDescent="0.25">
      <c r="B19" s="17" t="s">
        <v>8387</v>
      </c>
    </row>
    <row r="20" spans="2:4" x14ac:dyDescent="0.25">
      <c r="C20" s="16" t="s">
        <v>8379</v>
      </c>
      <c r="D20" s="16" t="s">
        <v>8380</v>
      </c>
    </row>
    <row r="21" spans="2:4" x14ac:dyDescent="0.25">
      <c r="B21" t="s">
        <v>8381</v>
      </c>
      <c r="C21" s="16">
        <f>AVERAGE('S KS 2'!D:D)</f>
        <v>5105.5555555555557</v>
      </c>
      <c r="D21" s="16">
        <f>AVERAGE('F KS 2'!D:D)</f>
        <v>121471.25</v>
      </c>
    </row>
    <row r="22" spans="2:4" x14ac:dyDescent="0.25">
      <c r="B22" t="s">
        <v>8382</v>
      </c>
      <c r="C22" s="16">
        <f>MEDIAN('S KS 2'!D:D)</f>
        <v>3500</v>
      </c>
      <c r="D22" s="16">
        <f>MEDIAN('F KS 2'!D:D)</f>
        <v>7500</v>
      </c>
    </row>
    <row r="23" spans="2:4" x14ac:dyDescent="0.25">
      <c r="C23" s="16"/>
      <c r="D23" s="16"/>
    </row>
    <row r="24" spans="2:4" x14ac:dyDescent="0.25">
      <c r="B24" t="s">
        <v>8383</v>
      </c>
      <c r="C24" s="16">
        <f>AVERAGE('S KS 2'!E:E)</f>
        <v>5407.8644444444435</v>
      </c>
      <c r="D24" s="16">
        <f>AVERAGE('F KS 2'!E:E)</f>
        <v>1046.175</v>
      </c>
    </row>
    <row r="25" spans="2:4" x14ac:dyDescent="0.25">
      <c r="B25" t="s">
        <v>8384</v>
      </c>
      <c r="C25" s="16">
        <f>MEDIAN('S KS 2'!E:E)</f>
        <v>3750</v>
      </c>
      <c r="D25" s="16">
        <f>MEDIAN('F KS 2'!E:E)</f>
        <v>326</v>
      </c>
    </row>
    <row r="27" spans="2:4" x14ac:dyDescent="0.25">
      <c r="B27" s="17" t="s">
        <v>8388</v>
      </c>
    </row>
    <row r="28" spans="2:4" x14ac:dyDescent="0.25">
      <c r="C28" s="16" t="s">
        <v>8379</v>
      </c>
      <c r="D28" s="16" t="s">
        <v>8380</v>
      </c>
    </row>
    <row r="29" spans="2:4" x14ac:dyDescent="0.25">
      <c r="B29" t="s">
        <v>8381</v>
      </c>
      <c r="C29" s="16">
        <f>AVERAGE('S KS 3'!D:D)</f>
        <v>18396.529411764706</v>
      </c>
      <c r="D29" s="16">
        <f>AVERAGE('F KS 3'!D:D)</f>
        <v>264984.57627118647</v>
      </c>
    </row>
    <row r="30" spans="2:4" x14ac:dyDescent="0.25">
      <c r="B30" t="s">
        <v>8382</v>
      </c>
      <c r="C30" s="16">
        <f>MEDIAN('S KS 3'!D:D)</f>
        <v>8500</v>
      </c>
      <c r="D30" s="16">
        <f>MEDIAN('F KS 3'!D:D)</f>
        <v>25000</v>
      </c>
    </row>
    <row r="31" spans="2:4" x14ac:dyDescent="0.25">
      <c r="C31" s="16"/>
      <c r="D31" s="16"/>
    </row>
    <row r="32" spans="2:4" x14ac:dyDescent="0.25">
      <c r="B32" t="s">
        <v>8383</v>
      </c>
      <c r="C32" s="16">
        <f>AVERAGE('S KS 3'!E:E)</f>
        <v>22944.292205882353</v>
      </c>
      <c r="D32" s="16">
        <f>AVERAGE('F KS 3'!E:E)</f>
        <v>1626.3591525423728</v>
      </c>
    </row>
    <row r="33" spans="2:4" x14ac:dyDescent="0.25">
      <c r="B33" t="s">
        <v>8384</v>
      </c>
      <c r="C33" s="16">
        <f>MEDIAN('S KS 3'!E:E)</f>
        <v>11347</v>
      </c>
      <c r="D33" s="16">
        <f>MEDIAN('F KS 3'!E:E)</f>
        <v>278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FF38A-B1C9-4629-B211-6E359FADEFB1}">
  <dimension ref="A1:F15"/>
  <sheetViews>
    <sheetView workbookViewId="0">
      <selection activeCell="F5" sqref="F5"/>
    </sheetView>
  </sheetViews>
  <sheetFormatPr defaultRowHeight="15" x14ac:dyDescent="0.25"/>
  <cols>
    <col min="1" max="1" width="18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8360</v>
      </c>
    </row>
    <row r="2" spans="1:6" x14ac:dyDescent="0.25">
      <c r="A2" s="11" t="s">
        <v>8306</v>
      </c>
      <c r="B2" t="s">
        <v>8360</v>
      </c>
    </row>
    <row r="4" spans="1:6" x14ac:dyDescent="0.25">
      <c r="A4" s="11" t="s">
        <v>8364</v>
      </c>
      <c r="B4" s="11" t="s">
        <v>8363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2" t="s">
        <v>8313</v>
      </c>
      <c r="B6" s="13">
        <v>40</v>
      </c>
      <c r="C6" s="13">
        <v>180</v>
      </c>
      <c r="D6" s="13"/>
      <c r="E6" s="13">
        <v>300</v>
      </c>
      <c r="F6" s="13">
        <v>520</v>
      </c>
    </row>
    <row r="7" spans="1:6" x14ac:dyDescent="0.25">
      <c r="A7" s="12" t="s">
        <v>8337</v>
      </c>
      <c r="B7" s="13">
        <v>20</v>
      </c>
      <c r="C7" s="13">
        <v>140</v>
      </c>
      <c r="D7" s="13">
        <v>6</v>
      </c>
      <c r="E7" s="13">
        <v>34</v>
      </c>
      <c r="F7" s="13">
        <v>200</v>
      </c>
    </row>
    <row r="8" spans="1:6" x14ac:dyDescent="0.25">
      <c r="A8" s="12" t="s">
        <v>8334</v>
      </c>
      <c r="B8" s="13"/>
      <c r="C8" s="13">
        <v>140</v>
      </c>
      <c r="D8" s="13"/>
      <c r="E8" s="13">
        <v>80</v>
      </c>
      <c r="F8" s="13">
        <v>220</v>
      </c>
    </row>
    <row r="9" spans="1:6" x14ac:dyDescent="0.25">
      <c r="A9" s="12" t="s">
        <v>8332</v>
      </c>
      <c r="B9" s="13">
        <v>24</v>
      </c>
      <c r="C9" s="13"/>
      <c r="D9" s="13"/>
      <c r="E9" s="13"/>
      <c r="F9" s="13">
        <v>24</v>
      </c>
    </row>
    <row r="10" spans="1:6" x14ac:dyDescent="0.25">
      <c r="A10" s="12" t="s">
        <v>8326</v>
      </c>
      <c r="B10" s="13">
        <v>20</v>
      </c>
      <c r="C10" s="13">
        <v>120</v>
      </c>
      <c r="D10" s="13">
        <v>20</v>
      </c>
      <c r="E10" s="13">
        <v>540</v>
      </c>
      <c r="F10" s="13">
        <v>700</v>
      </c>
    </row>
    <row r="11" spans="1:6" x14ac:dyDescent="0.25">
      <c r="A11" s="12" t="s">
        <v>8339</v>
      </c>
      <c r="B11" s="13"/>
      <c r="C11" s="13">
        <v>117</v>
      </c>
      <c r="D11" s="13"/>
      <c r="E11" s="13">
        <v>103</v>
      </c>
      <c r="F11" s="13">
        <v>220</v>
      </c>
    </row>
    <row r="12" spans="1:6" x14ac:dyDescent="0.25">
      <c r="A12" s="12" t="s">
        <v>8323</v>
      </c>
      <c r="B12" s="13">
        <v>30</v>
      </c>
      <c r="C12" s="13">
        <v>127</v>
      </c>
      <c r="D12" s="13"/>
      <c r="E12" s="13">
        <v>80</v>
      </c>
      <c r="F12" s="13">
        <v>237</v>
      </c>
    </row>
    <row r="13" spans="1:6" x14ac:dyDescent="0.25">
      <c r="A13" s="12" t="s">
        <v>8320</v>
      </c>
      <c r="B13" s="13">
        <v>178</v>
      </c>
      <c r="C13" s="13">
        <v>213</v>
      </c>
      <c r="D13" s="13"/>
      <c r="E13" s="13">
        <v>209</v>
      </c>
      <c r="F13" s="13">
        <v>600</v>
      </c>
    </row>
    <row r="14" spans="1:6" x14ac:dyDescent="0.25">
      <c r="A14" s="12" t="s">
        <v>8308</v>
      </c>
      <c r="B14" s="13">
        <v>37</v>
      </c>
      <c r="C14" s="13">
        <v>493</v>
      </c>
      <c r="D14" s="13">
        <v>24</v>
      </c>
      <c r="E14" s="13">
        <v>839</v>
      </c>
      <c r="F14" s="13">
        <v>1393</v>
      </c>
    </row>
    <row r="15" spans="1:6" x14ac:dyDescent="0.25">
      <c r="A15" s="12" t="s">
        <v>8362</v>
      </c>
      <c r="B15" s="13">
        <v>349</v>
      </c>
      <c r="C15" s="13">
        <v>1530</v>
      </c>
      <c r="D15" s="13">
        <v>50</v>
      </c>
      <c r="E15" s="13">
        <v>2185</v>
      </c>
      <c r="F15" s="13"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58E7A-8877-408B-B5D0-D6B7A847752B}">
  <dimension ref="A1:F6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8360</v>
      </c>
    </row>
    <row r="3" spans="1:6" x14ac:dyDescent="0.25">
      <c r="A3" s="11" t="s">
        <v>8364</v>
      </c>
      <c r="B3" s="11" t="s">
        <v>8363</v>
      </c>
    </row>
    <row r="4" spans="1:6" x14ac:dyDescent="0.25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2" t="s">
        <v>8308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8362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058AA-EB8A-4A1A-8830-F795F63A86C9}">
  <dimension ref="A1:E7"/>
  <sheetViews>
    <sheetView workbookViewId="0">
      <selection activeCell="G4" sqref="G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8360</v>
      </c>
    </row>
    <row r="2" spans="1:5" x14ac:dyDescent="0.25">
      <c r="A2" s="11" t="s">
        <v>8312</v>
      </c>
      <c r="B2" t="s">
        <v>8360</v>
      </c>
    </row>
    <row r="4" spans="1:5" x14ac:dyDescent="0.25">
      <c r="A4" s="11" t="s">
        <v>8364</v>
      </c>
      <c r="B4" s="11" t="s">
        <v>8363</v>
      </c>
    </row>
    <row r="5" spans="1:5" x14ac:dyDescent="0.25">
      <c r="A5" s="11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2" t="s">
        <v>8310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8362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7C357-FA89-4E14-BB15-C0FAF989FFDF}">
  <dimension ref="A1:F14"/>
  <sheetViews>
    <sheetView workbookViewId="0">
      <selection activeCell="U22" sqref="U22"/>
    </sheetView>
  </sheetViews>
  <sheetFormatPr defaultRowHeight="15" x14ac:dyDescent="0.25"/>
  <cols>
    <col min="1" max="1" width="23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8312</v>
      </c>
      <c r="B1" t="s">
        <v>8308</v>
      </c>
    </row>
    <row r="2" spans="1:6" x14ac:dyDescent="0.25">
      <c r="A2" s="11" t="s">
        <v>8365</v>
      </c>
      <c r="B2" t="s">
        <v>8360</v>
      </c>
    </row>
    <row r="4" spans="1:6" x14ac:dyDescent="0.25">
      <c r="A4" s="11" t="s">
        <v>8364</v>
      </c>
      <c r="B4" s="11" t="s">
        <v>8363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2" t="s">
        <v>8367</v>
      </c>
      <c r="B6" s="13"/>
      <c r="C6" s="13"/>
      <c r="D6" s="13"/>
      <c r="E6" s="13">
        <v>3</v>
      </c>
      <c r="F6" s="13">
        <v>3</v>
      </c>
    </row>
    <row r="7" spans="1:6" x14ac:dyDescent="0.25">
      <c r="A7" s="12" t="s">
        <v>8368</v>
      </c>
      <c r="B7" s="13"/>
      <c r="C7" s="13"/>
      <c r="D7" s="13"/>
      <c r="E7" s="13">
        <v>4</v>
      </c>
      <c r="F7" s="13">
        <v>4</v>
      </c>
    </row>
    <row r="8" spans="1:6" x14ac:dyDescent="0.25">
      <c r="A8" s="12" t="s">
        <v>8369</v>
      </c>
      <c r="B8" s="13"/>
      <c r="C8" s="13"/>
      <c r="D8" s="13"/>
      <c r="E8" s="13">
        <v>8</v>
      </c>
      <c r="F8" s="13">
        <v>8</v>
      </c>
    </row>
    <row r="9" spans="1:6" x14ac:dyDescent="0.25">
      <c r="A9" s="12" t="s">
        <v>8370</v>
      </c>
      <c r="B9" s="13"/>
      <c r="C9" s="13"/>
      <c r="D9" s="13"/>
      <c r="E9" s="13">
        <v>11</v>
      </c>
      <c r="F9" s="13">
        <v>11</v>
      </c>
    </row>
    <row r="10" spans="1:6" x14ac:dyDescent="0.25">
      <c r="A10" s="12" t="s">
        <v>8371</v>
      </c>
      <c r="B10" s="13">
        <v>10</v>
      </c>
      <c r="C10" s="13">
        <v>152</v>
      </c>
      <c r="D10" s="13"/>
      <c r="E10" s="13">
        <v>241</v>
      </c>
      <c r="F10" s="13">
        <v>403</v>
      </c>
    </row>
    <row r="11" spans="1:6" x14ac:dyDescent="0.25">
      <c r="A11" s="12" t="s">
        <v>8372</v>
      </c>
      <c r="B11" s="13">
        <v>12</v>
      </c>
      <c r="C11" s="13">
        <v>204</v>
      </c>
      <c r="D11" s="13"/>
      <c r="E11" s="13">
        <v>304</v>
      </c>
      <c r="F11" s="13">
        <v>520</v>
      </c>
    </row>
    <row r="12" spans="1:6" x14ac:dyDescent="0.25">
      <c r="A12" s="12" t="s">
        <v>8373</v>
      </c>
      <c r="B12" s="13">
        <v>12</v>
      </c>
      <c r="C12" s="13">
        <v>128</v>
      </c>
      <c r="D12" s="13"/>
      <c r="E12" s="13">
        <v>249</v>
      </c>
      <c r="F12" s="13">
        <v>389</v>
      </c>
    </row>
    <row r="13" spans="1:6" x14ac:dyDescent="0.25">
      <c r="A13" s="12" t="s">
        <v>8374</v>
      </c>
      <c r="B13" s="13">
        <v>3</v>
      </c>
      <c r="C13" s="13">
        <v>9</v>
      </c>
      <c r="D13" s="13">
        <v>24</v>
      </c>
      <c r="E13" s="13">
        <v>19</v>
      </c>
      <c r="F13" s="13">
        <v>55</v>
      </c>
    </row>
    <row r="14" spans="1:6" x14ac:dyDescent="0.25">
      <c r="A14" s="12" t="s">
        <v>8362</v>
      </c>
      <c r="B14" s="13">
        <v>37</v>
      </c>
      <c r="C14" s="13">
        <v>493</v>
      </c>
      <c r="D14" s="13">
        <v>24</v>
      </c>
      <c r="E14" s="13">
        <v>839</v>
      </c>
      <c r="F14" s="13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D51D3-C140-494A-BC0A-986E3C8B75CD}">
  <dimension ref="A1:F6"/>
  <sheetViews>
    <sheetView workbookViewId="0">
      <selection activeCell="E5" sqref="E5"/>
    </sheetView>
  </sheetViews>
  <sheetFormatPr defaultRowHeight="15" x14ac:dyDescent="0.25"/>
  <cols>
    <col min="1" max="1" width="33.5703125" bestFit="1" customWidth="1"/>
    <col min="2" max="2" width="55" style="3" customWidth="1"/>
  </cols>
  <sheetData>
    <row r="1" spans="1:6" x14ac:dyDescent="0.25">
      <c r="A1" t="s">
        <v>8375</v>
      </c>
      <c r="B1" s="3" t="s">
        <v>4110</v>
      </c>
      <c r="C1" t="s">
        <v>8376</v>
      </c>
      <c r="D1" t="s">
        <v>8377</v>
      </c>
      <c r="E1" t="s">
        <v>8307</v>
      </c>
      <c r="F1" t="s">
        <v>8378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Kickstarter!B:F, 4, FALSE)</f>
        <v>2020</v>
      </c>
      <c r="E2" s="3">
        <f>VLOOKUP(A2, Kickstarter!B:P, 15, FALSE)</f>
        <v>51.79</v>
      </c>
      <c r="F2" s="3">
        <f>VLOOKUP(A2, Kickstarter!B:L, 11, FALSE)</f>
        <v>39</v>
      </c>
    </row>
    <row r="3" spans="1:6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Kickstarter!B:F, 4, FALSE)</f>
        <v>2020</v>
      </c>
      <c r="E3" s="3">
        <f>VLOOKUP(A3, Kickstarter!B:P, 15, FALSE)</f>
        <v>36.07</v>
      </c>
      <c r="F3" s="3">
        <f>VLOOKUP(A3, Kickstarter!B:L, 11, FALSE)</f>
        <v>56</v>
      </c>
    </row>
    <row r="4" spans="1:6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Kickstarter!B:F, 4, FALSE)</f>
        <v>2576</v>
      </c>
      <c r="E4" s="3">
        <f>VLOOKUP(A4, Kickstarter!B:P, 15, FALSE)</f>
        <v>33.03</v>
      </c>
      <c r="F4" s="3">
        <f>VLOOKUP(A4, Kickstarter!B:L, 11, FALSE)</f>
        <v>78</v>
      </c>
    </row>
    <row r="5" spans="1:6" ht="3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Kickstarter!B:F, 4, FALSE)</f>
        <v>1168</v>
      </c>
      <c r="E5" s="3">
        <f>VLOOKUP(A5, Kickstarter!B:P, 15, FALSE)</f>
        <v>44.92</v>
      </c>
      <c r="F5" s="3">
        <f>VLOOKUP(A5, Kickstarter!B:L, 11, FALSE)</f>
        <v>26</v>
      </c>
    </row>
    <row r="6" spans="1:6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Kickstarter!B:F, 4, FALSE)</f>
        <v>4137</v>
      </c>
      <c r="E6" s="3">
        <f>VLOOKUP(A6, Kickstarter!B:P, 15, FALSE)</f>
        <v>36.61</v>
      </c>
      <c r="F6" s="3">
        <f>VLOOKUP(A6, Kickstarter!B:L, 11, 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6A2D0-EEE9-4905-AC38-F42871DEDF00}">
  <dimension ref="F5:G12"/>
  <sheetViews>
    <sheetView workbookViewId="0">
      <selection activeCell="F12" sqref="F12"/>
    </sheetView>
  </sheetViews>
  <sheetFormatPr defaultRowHeight="15" x14ac:dyDescent="0.25"/>
  <sheetData>
    <row r="5" spans="6:7" x14ac:dyDescent="0.25">
      <c r="F5">
        <v>49</v>
      </c>
    </row>
    <row r="6" spans="6:7" x14ac:dyDescent="0.25">
      <c r="F6">
        <v>49</v>
      </c>
    </row>
    <row r="7" spans="6:7" x14ac:dyDescent="0.25">
      <c r="F7">
        <v>50</v>
      </c>
    </row>
    <row r="8" spans="6:7" x14ac:dyDescent="0.25">
      <c r="F8">
        <v>50</v>
      </c>
    </row>
    <row r="9" spans="6:7" x14ac:dyDescent="0.25">
      <c r="F9">
        <v>58</v>
      </c>
    </row>
    <row r="10" spans="6:7" x14ac:dyDescent="0.25">
      <c r="F10">
        <v>64</v>
      </c>
    </row>
    <row r="11" spans="6:7" x14ac:dyDescent="0.25">
      <c r="F11">
        <v>65</v>
      </c>
    </row>
    <row r="12" spans="6:7" x14ac:dyDescent="0.25">
      <c r="F12">
        <f>AVERAGE(F5:F11)</f>
        <v>55</v>
      </c>
      <c r="G12">
        <f>MEDIAN(F5:F11)</f>
        <v>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80154-3BC5-42E8-BF3B-8829B725C6D0}">
  <dimension ref="A1:T46"/>
  <sheetViews>
    <sheetView workbookViewId="0">
      <selection sqref="A1:T46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t="s">
        <v>8359</v>
      </c>
      <c r="S1" s="14" t="s">
        <v>8365</v>
      </c>
      <c r="T1" s="14" t="s">
        <v>8366</v>
      </c>
    </row>
    <row r="2" spans="1:20" ht="225" x14ac:dyDescent="0.25">
      <c r="A2">
        <v>2921</v>
      </c>
      <c r="B2" s="3" t="s">
        <v>2921</v>
      </c>
      <c r="C2" s="3" t="s">
        <v>7031</v>
      </c>
      <c r="D2" s="6">
        <v>100</v>
      </c>
      <c r="E2" s="8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>
        <v>129</v>
      </c>
      <c r="P2">
        <v>43</v>
      </c>
      <c r="Q2" s="10" t="s">
        <v>8308</v>
      </c>
      <c r="R2" t="s">
        <v>8311</v>
      </c>
      <c r="S2" s="15">
        <v>41876.886620370373</v>
      </c>
      <c r="T2" s="15">
        <v>41906.886620370373</v>
      </c>
    </row>
    <row r="3" spans="1:20" ht="225" x14ac:dyDescent="0.25">
      <c r="A3">
        <v>2923</v>
      </c>
      <c r="B3" s="3" t="s">
        <v>2923</v>
      </c>
      <c r="C3" s="3" t="s">
        <v>7033</v>
      </c>
      <c r="D3" s="6">
        <v>300</v>
      </c>
      <c r="E3" s="8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>
        <v>100</v>
      </c>
      <c r="P3">
        <v>30</v>
      </c>
      <c r="Q3" s="10" t="s">
        <v>8308</v>
      </c>
      <c r="R3" t="s">
        <v>8311</v>
      </c>
      <c r="S3" s="15">
        <v>42012.15253472222</v>
      </c>
      <c r="T3" s="15">
        <v>42027.125</v>
      </c>
    </row>
    <row r="4" spans="1:20" ht="300" x14ac:dyDescent="0.25">
      <c r="A4">
        <v>2924</v>
      </c>
      <c r="B4" s="3" t="s">
        <v>2924</v>
      </c>
      <c r="C4" s="3" t="s">
        <v>7034</v>
      </c>
      <c r="D4" s="6">
        <v>25000</v>
      </c>
      <c r="E4" s="8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>
        <v>103</v>
      </c>
      <c r="P4">
        <v>175.51</v>
      </c>
      <c r="Q4" s="10" t="s">
        <v>8308</v>
      </c>
      <c r="R4" t="s">
        <v>8311</v>
      </c>
      <c r="S4" s="15">
        <v>42102.556828703702</v>
      </c>
      <c r="T4" s="15">
        <v>42132.165972222225</v>
      </c>
    </row>
    <row r="5" spans="1:20" ht="255" x14ac:dyDescent="0.25">
      <c r="A5">
        <v>2925</v>
      </c>
      <c r="B5" s="3" t="s">
        <v>2925</v>
      </c>
      <c r="C5" s="3" t="s">
        <v>7035</v>
      </c>
      <c r="D5" s="6">
        <v>45000</v>
      </c>
      <c r="E5" s="8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>
        <v>102</v>
      </c>
      <c r="P5">
        <v>231.66</v>
      </c>
      <c r="Q5" s="10" t="s">
        <v>8308</v>
      </c>
      <c r="R5" t="s">
        <v>8311</v>
      </c>
      <c r="S5" s="15">
        <v>41862.584120370368</v>
      </c>
      <c r="T5" s="15">
        <v>41892.584120370368</v>
      </c>
    </row>
    <row r="6" spans="1:20" ht="270" x14ac:dyDescent="0.25">
      <c r="A6">
        <v>2926</v>
      </c>
      <c r="B6" s="3" t="s">
        <v>2926</v>
      </c>
      <c r="C6" s="3" t="s">
        <v>7036</v>
      </c>
      <c r="D6" s="6">
        <v>3000</v>
      </c>
      <c r="E6" s="8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>
        <v>125</v>
      </c>
      <c r="P6">
        <v>75</v>
      </c>
      <c r="Q6" s="10" t="s">
        <v>8308</v>
      </c>
      <c r="R6" t="s">
        <v>8311</v>
      </c>
      <c r="S6" s="15">
        <v>42043.765960648147</v>
      </c>
      <c r="T6" s="15">
        <v>42057.765960648147</v>
      </c>
    </row>
    <row r="7" spans="1:20" ht="270" x14ac:dyDescent="0.25">
      <c r="A7">
        <v>2927</v>
      </c>
      <c r="B7" s="3" t="s">
        <v>2927</v>
      </c>
      <c r="C7" s="3" t="s">
        <v>7037</v>
      </c>
      <c r="D7" s="6">
        <v>1800</v>
      </c>
      <c r="E7" s="8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>
        <v>131</v>
      </c>
      <c r="P7">
        <v>112.14</v>
      </c>
      <c r="Q7" s="10" t="s">
        <v>8308</v>
      </c>
      <c r="R7" t="s">
        <v>8311</v>
      </c>
      <c r="S7" s="15">
        <v>41805.669317129628</v>
      </c>
      <c r="T7" s="15">
        <v>41834.208333333336</v>
      </c>
    </row>
    <row r="8" spans="1:20" ht="120" x14ac:dyDescent="0.25">
      <c r="A8">
        <v>2928</v>
      </c>
      <c r="B8" s="3" t="s">
        <v>2928</v>
      </c>
      <c r="C8" s="3" t="s">
        <v>7038</v>
      </c>
      <c r="D8" s="6">
        <v>1000</v>
      </c>
      <c r="E8" s="8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>
        <v>100</v>
      </c>
      <c r="P8">
        <v>41.67</v>
      </c>
      <c r="Q8" s="10" t="s">
        <v>8308</v>
      </c>
      <c r="R8" t="s">
        <v>8311</v>
      </c>
      <c r="S8" s="15">
        <v>42402.998217592598</v>
      </c>
      <c r="T8" s="15">
        <v>42432.998217592598</v>
      </c>
    </row>
    <row r="9" spans="1:20" ht="285" x14ac:dyDescent="0.25">
      <c r="A9">
        <v>2929</v>
      </c>
      <c r="B9" s="3" t="s">
        <v>2929</v>
      </c>
      <c r="C9" s="3" t="s">
        <v>7039</v>
      </c>
      <c r="D9" s="6">
        <v>8000</v>
      </c>
      <c r="E9" s="8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>
        <v>102</v>
      </c>
      <c r="P9">
        <v>255.17</v>
      </c>
      <c r="Q9" s="10" t="s">
        <v>8308</v>
      </c>
      <c r="R9" t="s">
        <v>8311</v>
      </c>
      <c r="S9" s="15">
        <v>41753.564328703702</v>
      </c>
      <c r="T9" s="15">
        <v>41783.564328703702</v>
      </c>
    </row>
    <row r="10" spans="1:20" ht="285" x14ac:dyDescent="0.25">
      <c r="A10">
        <v>2933</v>
      </c>
      <c r="B10" s="3" t="s">
        <v>2933</v>
      </c>
      <c r="C10" s="3" t="s">
        <v>7043</v>
      </c>
      <c r="D10" s="6">
        <v>2500</v>
      </c>
      <c r="E10" s="8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>
        <v>103</v>
      </c>
      <c r="P10">
        <v>47.57</v>
      </c>
      <c r="Q10" s="10" t="s">
        <v>8308</v>
      </c>
      <c r="R10" t="s">
        <v>8311</v>
      </c>
      <c r="S10" s="15">
        <v>42494.956631944442</v>
      </c>
      <c r="T10" s="15">
        <v>42524.956631944442</v>
      </c>
    </row>
    <row r="11" spans="1:20" ht="240" x14ac:dyDescent="0.25">
      <c r="A11">
        <v>2935</v>
      </c>
      <c r="B11" s="3" t="s">
        <v>2935</v>
      </c>
      <c r="C11" s="3" t="s">
        <v>7045</v>
      </c>
      <c r="D11" s="6">
        <v>3500</v>
      </c>
      <c r="E11" s="8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>
        <v>101</v>
      </c>
      <c r="P11">
        <v>90.54</v>
      </c>
      <c r="Q11" s="10" t="s">
        <v>8308</v>
      </c>
      <c r="R11" t="s">
        <v>8311</v>
      </c>
      <c r="S11" s="15">
        <v>42552.583425925928</v>
      </c>
      <c r="T11" s="15">
        <v>42610.708333333328</v>
      </c>
    </row>
    <row r="12" spans="1:20" ht="240" x14ac:dyDescent="0.25">
      <c r="A12">
        <v>2936</v>
      </c>
      <c r="B12" s="3" t="s">
        <v>2936</v>
      </c>
      <c r="C12" s="3" t="s">
        <v>7046</v>
      </c>
      <c r="D12" s="6">
        <v>1000</v>
      </c>
      <c r="E12" s="8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>
        <v>128</v>
      </c>
      <c r="P12">
        <v>37.65</v>
      </c>
      <c r="Q12" s="10" t="s">
        <v>8308</v>
      </c>
      <c r="R12" t="s">
        <v>8311</v>
      </c>
      <c r="S12" s="15">
        <v>41911.650729166664</v>
      </c>
      <c r="T12" s="15">
        <v>41924.207638888889</v>
      </c>
    </row>
    <row r="13" spans="1:20" ht="255" x14ac:dyDescent="0.25">
      <c r="A13">
        <v>2938</v>
      </c>
      <c r="B13" s="3" t="s">
        <v>2938</v>
      </c>
      <c r="C13" s="3" t="s">
        <v>7048</v>
      </c>
      <c r="D13" s="6">
        <v>4000</v>
      </c>
      <c r="E13" s="8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>
        <v>101</v>
      </c>
      <c r="P13">
        <v>126.72</v>
      </c>
      <c r="Q13" s="10" t="s">
        <v>8308</v>
      </c>
      <c r="R13" t="s">
        <v>8311</v>
      </c>
      <c r="S13" s="15">
        <v>42003.703865740739</v>
      </c>
      <c r="T13" s="15">
        <v>42033.703865740739</v>
      </c>
    </row>
    <row r="14" spans="1:20" ht="270" x14ac:dyDescent="0.25">
      <c r="A14">
        <v>2939</v>
      </c>
      <c r="B14" s="3" t="s">
        <v>2939</v>
      </c>
      <c r="C14" s="3" t="s">
        <v>7049</v>
      </c>
      <c r="D14" s="6">
        <v>8000</v>
      </c>
      <c r="E14" s="8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>
        <v>103</v>
      </c>
      <c r="P14">
        <v>329.2</v>
      </c>
      <c r="Q14" s="10" t="s">
        <v>8308</v>
      </c>
      <c r="R14" t="s">
        <v>8311</v>
      </c>
      <c r="S14" s="15">
        <v>41844.809166666666</v>
      </c>
      <c r="T14" s="15">
        <v>41878.041666666664</v>
      </c>
    </row>
    <row r="15" spans="1:20" ht="270" x14ac:dyDescent="0.25">
      <c r="A15">
        <v>2940</v>
      </c>
      <c r="B15" s="3" t="s">
        <v>2940</v>
      </c>
      <c r="C15" s="3" t="s">
        <v>7050</v>
      </c>
      <c r="D15" s="6">
        <v>2500</v>
      </c>
      <c r="E15" s="8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>
        <v>107</v>
      </c>
      <c r="P15">
        <v>81.239999999999995</v>
      </c>
      <c r="Q15" s="10" t="s">
        <v>8308</v>
      </c>
      <c r="R15" t="s">
        <v>8311</v>
      </c>
      <c r="S15" s="15">
        <v>41981.773356481484</v>
      </c>
      <c r="T15" s="15">
        <v>42021.773356481484</v>
      </c>
    </row>
    <row r="16" spans="1:20" ht="270" x14ac:dyDescent="0.25">
      <c r="A16">
        <v>3748</v>
      </c>
      <c r="B16" s="3" t="s">
        <v>3745</v>
      </c>
      <c r="C16" s="3" t="s">
        <v>7858</v>
      </c>
      <c r="D16" s="6">
        <v>5000</v>
      </c>
      <c r="E16" s="8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>
        <v>104</v>
      </c>
      <c r="P16">
        <v>99.54</v>
      </c>
      <c r="Q16" s="10" t="s">
        <v>8308</v>
      </c>
      <c r="R16" t="s">
        <v>8311</v>
      </c>
      <c r="S16" s="15">
        <v>42394.706435185188</v>
      </c>
      <c r="T16" s="15">
        <v>42415.249305555553</v>
      </c>
    </row>
    <row r="17" spans="1:20" ht="210" x14ac:dyDescent="0.25">
      <c r="A17">
        <v>3749</v>
      </c>
      <c r="B17" s="3" t="s">
        <v>3746</v>
      </c>
      <c r="C17" s="3" t="s">
        <v>7859</v>
      </c>
      <c r="D17" s="6">
        <v>500</v>
      </c>
      <c r="E17" s="8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>
        <v>105</v>
      </c>
      <c r="P17">
        <v>75</v>
      </c>
      <c r="Q17" s="10" t="s">
        <v>8308</v>
      </c>
      <c r="R17" t="s">
        <v>8311</v>
      </c>
      <c r="S17" s="15">
        <v>42457.127175925925</v>
      </c>
      <c r="T17" s="15">
        <v>42488.165972222225</v>
      </c>
    </row>
    <row r="18" spans="1:20" ht="285" x14ac:dyDescent="0.25">
      <c r="A18">
        <v>3750</v>
      </c>
      <c r="B18" s="3" t="s">
        <v>3747</v>
      </c>
      <c r="C18" s="3" t="s">
        <v>7860</v>
      </c>
      <c r="D18" s="6">
        <v>6000</v>
      </c>
      <c r="E18" s="8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>
        <v>100</v>
      </c>
      <c r="P18">
        <v>215.25</v>
      </c>
      <c r="Q18" s="10" t="s">
        <v>8308</v>
      </c>
      <c r="R18" t="s">
        <v>8311</v>
      </c>
      <c r="S18" s="15">
        <v>42015.981574074074</v>
      </c>
      <c r="T18" s="15">
        <v>42044.332638888889</v>
      </c>
    </row>
    <row r="19" spans="1:20" ht="225" x14ac:dyDescent="0.25">
      <c r="A19">
        <v>3751</v>
      </c>
      <c r="B19" s="3" t="s">
        <v>3748</v>
      </c>
      <c r="C19" s="3" t="s">
        <v>7861</v>
      </c>
      <c r="D19" s="6">
        <v>1000</v>
      </c>
      <c r="E19" s="8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>
        <v>133</v>
      </c>
      <c r="P19">
        <v>120.55</v>
      </c>
      <c r="Q19" s="10" t="s">
        <v>8308</v>
      </c>
      <c r="R19" t="s">
        <v>8311</v>
      </c>
      <c r="S19" s="15">
        <v>42402.035567129627</v>
      </c>
      <c r="T19" s="15">
        <v>42461.993900462956</v>
      </c>
    </row>
    <row r="20" spans="1:20" ht="300" x14ac:dyDescent="0.25">
      <c r="A20">
        <v>3753</v>
      </c>
      <c r="B20" s="3" t="s">
        <v>3750</v>
      </c>
      <c r="C20" s="3" t="s">
        <v>7863</v>
      </c>
      <c r="D20" s="6">
        <v>5000</v>
      </c>
      <c r="E20" s="8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>
        <v>103</v>
      </c>
      <c r="P20">
        <v>172.23</v>
      </c>
      <c r="Q20" s="10" t="s">
        <v>8308</v>
      </c>
      <c r="R20" t="s">
        <v>8311</v>
      </c>
      <c r="S20" s="15">
        <v>42127.824074074073</v>
      </c>
      <c r="T20" s="15">
        <v>42157</v>
      </c>
    </row>
    <row r="21" spans="1:20" ht="225" x14ac:dyDescent="0.25">
      <c r="A21">
        <v>3754</v>
      </c>
      <c r="B21" s="3" t="s">
        <v>3751</v>
      </c>
      <c r="C21" s="3" t="s">
        <v>7864</v>
      </c>
      <c r="D21" s="6">
        <v>2500</v>
      </c>
      <c r="E21" s="8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>
        <v>120</v>
      </c>
      <c r="P21">
        <v>111.11</v>
      </c>
      <c r="Q21" s="10" t="s">
        <v>8308</v>
      </c>
      <c r="R21" t="s">
        <v>8311</v>
      </c>
      <c r="S21" s="15">
        <v>41807.881215277775</v>
      </c>
      <c r="T21" s="15">
        <v>41845.207638888889</v>
      </c>
    </row>
    <row r="22" spans="1:20" ht="255" x14ac:dyDescent="0.25">
      <c r="A22">
        <v>3756</v>
      </c>
      <c r="B22" s="3" t="s">
        <v>3753</v>
      </c>
      <c r="C22" s="3" t="s">
        <v>7866</v>
      </c>
      <c r="D22" s="6">
        <v>4500</v>
      </c>
      <c r="E22" s="8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>
        <v>101</v>
      </c>
      <c r="P22">
        <v>267.64999999999998</v>
      </c>
      <c r="Q22" s="10" t="s">
        <v>8308</v>
      </c>
      <c r="R22" t="s">
        <v>8311</v>
      </c>
      <c r="S22" s="15">
        <v>41770.814791666664</v>
      </c>
      <c r="T22" s="15">
        <v>41800.814791666664</v>
      </c>
    </row>
    <row r="23" spans="1:20" ht="240" x14ac:dyDescent="0.25">
      <c r="A23">
        <v>3757</v>
      </c>
      <c r="B23" s="3" t="s">
        <v>3754</v>
      </c>
      <c r="C23" s="3" t="s">
        <v>7867</v>
      </c>
      <c r="D23" s="6">
        <v>3500</v>
      </c>
      <c r="E23" s="8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>
        <v>109</v>
      </c>
      <c r="P23">
        <v>75.959999999999994</v>
      </c>
      <c r="Q23" s="10" t="s">
        <v>8308</v>
      </c>
      <c r="R23" t="s">
        <v>8311</v>
      </c>
      <c r="S23" s="15">
        <v>41953.850868055553</v>
      </c>
      <c r="T23" s="15">
        <v>41973.850868055553</v>
      </c>
    </row>
    <row r="24" spans="1:20" ht="120" x14ac:dyDescent="0.25">
      <c r="A24">
        <v>3758</v>
      </c>
      <c r="B24" s="3" t="s">
        <v>3755</v>
      </c>
      <c r="C24" s="3" t="s">
        <v>7868</v>
      </c>
      <c r="D24" s="6">
        <v>1500</v>
      </c>
      <c r="E24" s="8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>
        <v>102</v>
      </c>
      <c r="P24">
        <v>59.04</v>
      </c>
      <c r="Q24" s="10" t="s">
        <v>8308</v>
      </c>
      <c r="R24" t="s">
        <v>8311</v>
      </c>
      <c r="S24" s="15">
        <v>41746.471504629626</v>
      </c>
      <c r="T24" s="15">
        <v>41777.208333333336</v>
      </c>
    </row>
    <row r="25" spans="1:20" ht="135" x14ac:dyDescent="0.25">
      <c r="A25">
        <v>3759</v>
      </c>
      <c r="B25" s="3" t="s">
        <v>3756</v>
      </c>
      <c r="C25" s="3" t="s">
        <v>7869</v>
      </c>
      <c r="D25" s="6">
        <v>4000</v>
      </c>
      <c r="E25" s="8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>
        <v>110</v>
      </c>
      <c r="P25">
        <v>50.11</v>
      </c>
      <c r="Q25" s="10" t="s">
        <v>8308</v>
      </c>
      <c r="R25" t="s">
        <v>8311</v>
      </c>
      <c r="S25" s="15">
        <v>42181.108252314814</v>
      </c>
      <c r="T25" s="15">
        <v>42241.108252314814</v>
      </c>
    </row>
    <row r="26" spans="1:20" ht="255" x14ac:dyDescent="0.25">
      <c r="A26">
        <v>3760</v>
      </c>
      <c r="B26" s="3" t="s">
        <v>3757</v>
      </c>
      <c r="C26" s="3" t="s">
        <v>7870</v>
      </c>
      <c r="D26" s="6">
        <v>5000</v>
      </c>
      <c r="E26" s="8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>
        <v>101</v>
      </c>
      <c r="P26">
        <v>55.5</v>
      </c>
      <c r="Q26" s="10" t="s">
        <v>8308</v>
      </c>
      <c r="R26" t="s">
        <v>8311</v>
      </c>
      <c r="S26" s="15">
        <v>41738.525300925925</v>
      </c>
      <c r="T26" s="15">
        <v>41763.525300925925</v>
      </c>
    </row>
    <row r="27" spans="1:20" ht="150" x14ac:dyDescent="0.25">
      <c r="A27">
        <v>3763</v>
      </c>
      <c r="B27" s="3" t="s">
        <v>3760</v>
      </c>
      <c r="C27" s="3" t="s">
        <v>7873</v>
      </c>
      <c r="D27" s="6">
        <v>5000</v>
      </c>
      <c r="E27" s="8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>
        <v>100</v>
      </c>
      <c r="P27">
        <v>64.94</v>
      </c>
      <c r="Q27" s="10" t="s">
        <v>8308</v>
      </c>
      <c r="R27" t="s">
        <v>8311</v>
      </c>
      <c r="S27" s="15">
        <v>42064.750300925924</v>
      </c>
      <c r="T27" s="15">
        <v>42094.708634259259</v>
      </c>
    </row>
    <row r="28" spans="1:20" ht="225" x14ac:dyDescent="0.25">
      <c r="A28">
        <v>3764</v>
      </c>
      <c r="B28" s="3" t="s">
        <v>3761</v>
      </c>
      <c r="C28" s="3" t="s">
        <v>7874</v>
      </c>
      <c r="D28" s="6">
        <v>1500</v>
      </c>
      <c r="E28" s="8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>
        <v>100</v>
      </c>
      <c r="P28">
        <v>55.56</v>
      </c>
      <c r="Q28" s="10" t="s">
        <v>8308</v>
      </c>
      <c r="R28" t="s">
        <v>8311</v>
      </c>
      <c r="S28" s="15">
        <v>42498.842962962968</v>
      </c>
      <c r="T28" s="15">
        <v>42518.024999999994</v>
      </c>
    </row>
    <row r="29" spans="1:20" ht="285" x14ac:dyDescent="0.25">
      <c r="A29">
        <v>3765</v>
      </c>
      <c r="B29" s="3" t="s">
        <v>3762</v>
      </c>
      <c r="C29" s="3" t="s">
        <v>7875</v>
      </c>
      <c r="D29" s="6">
        <v>7000</v>
      </c>
      <c r="E29" s="8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>
        <v>113</v>
      </c>
      <c r="P29">
        <v>74.22</v>
      </c>
      <c r="Q29" s="10" t="s">
        <v>8308</v>
      </c>
      <c r="R29" t="s">
        <v>8311</v>
      </c>
      <c r="S29" s="15">
        <v>41819.776412037041</v>
      </c>
      <c r="T29" s="15">
        <v>41849.776412037041</v>
      </c>
    </row>
    <row r="30" spans="1:20" ht="210" x14ac:dyDescent="0.25">
      <c r="A30">
        <v>3766</v>
      </c>
      <c r="B30" s="3" t="s">
        <v>3763</v>
      </c>
      <c r="C30" s="3" t="s">
        <v>7876</v>
      </c>
      <c r="D30" s="6">
        <v>10000</v>
      </c>
      <c r="E30" s="8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>
        <v>103</v>
      </c>
      <c r="P30">
        <v>106.93</v>
      </c>
      <c r="Q30" s="10" t="s">
        <v>8308</v>
      </c>
      <c r="R30" t="s">
        <v>8311</v>
      </c>
      <c r="S30" s="15">
        <v>41787.167187500003</v>
      </c>
      <c r="T30" s="15">
        <v>41822.167187500003</v>
      </c>
    </row>
    <row r="31" spans="1:20" ht="255" x14ac:dyDescent="0.25">
      <c r="A31">
        <v>3767</v>
      </c>
      <c r="B31" s="3" t="s">
        <v>3764</v>
      </c>
      <c r="C31" s="3" t="s">
        <v>7877</v>
      </c>
      <c r="D31" s="6">
        <v>2000</v>
      </c>
      <c r="E31" s="8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>
        <v>117</v>
      </c>
      <c r="P31">
        <v>41.7</v>
      </c>
      <c r="Q31" s="10" t="s">
        <v>8308</v>
      </c>
      <c r="R31" t="s">
        <v>8311</v>
      </c>
      <c r="S31" s="15">
        <v>42049.019641203704</v>
      </c>
      <c r="T31" s="15">
        <v>42063.207638888889</v>
      </c>
    </row>
    <row r="32" spans="1:20" ht="270" x14ac:dyDescent="0.25">
      <c r="A32">
        <v>3768</v>
      </c>
      <c r="B32" s="3" t="s">
        <v>3765</v>
      </c>
      <c r="C32" s="3" t="s">
        <v>7878</v>
      </c>
      <c r="D32" s="6">
        <v>4000</v>
      </c>
      <c r="E32" s="8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>
        <v>108</v>
      </c>
      <c r="P32">
        <v>74.239999999999995</v>
      </c>
      <c r="Q32" s="10" t="s">
        <v>8308</v>
      </c>
      <c r="R32" t="s">
        <v>8311</v>
      </c>
      <c r="S32" s="15">
        <v>41771.727893518517</v>
      </c>
      <c r="T32" s="15">
        <v>41801.727893518517</v>
      </c>
    </row>
    <row r="33" spans="1:20" ht="255" x14ac:dyDescent="0.25">
      <c r="A33">
        <v>3769</v>
      </c>
      <c r="B33" s="3" t="s">
        <v>3766</v>
      </c>
      <c r="C33" s="3" t="s">
        <v>7879</v>
      </c>
      <c r="D33" s="6">
        <v>1100</v>
      </c>
      <c r="E33" s="8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>
        <v>100</v>
      </c>
      <c r="P33">
        <v>73.33</v>
      </c>
      <c r="Q33" s="10" t="s">
        <v>8308</v>
      </c>
      <c r="R33" t="s">
        <v>8311</v>
      </c>
      <c r="S33" s="15">
        <v>42444.598136574074</v>
      </c>
      <c r="T33" s="15">
        <v>42474.598136574074</v>
      </c>
    </row>
    <row r="34" spans="1:20" ht="180" x14ac:dyDescent="0.25">
      <c r="A34">
        <v>3771</v>
      </c>
      <c r="B34" s="3" t="s">
        <v>3768</v>
      </c>
      <c r="C34" s="3" t="s">
        <v>7881</v>
      </c>
      <c r="D34" s="6">
        <v>1000</v>
      </c>
      <c r="E34" s="8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>
        <v>146</v>
      </c>
      <c r="P34">
        <v>38.42</v>
      </c>
      <c r="Q34" s="10" t="s">
        <v>8308</v>
      </c>
      <c r="R34" t="s">
        <v>8311</v>
      </c>
      <c r="S34" s="15">
        <v>42492.857083333336</v>
      </c>
      <c r="T34" s="15">
        <v>42507</v>
      </c>
    </row>
    <row r="35" spans="1:20" ht="240" x14ac:dyDescent="0.25">
      <c r="A35">
        <v>3772</v>
      </c>
      <c r="B35" s="3" t="s">
        <v>3769</v>
      </c>
      <c r="C35" s="3" t="s">
        <v>7882</v>
      </c>
      <c r="D35" s="6">
        <v>5000</v>
      </c>
      <c r="E35" s="8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>
        <v>110</v>
      </c>
      <c r="P35">
        <v>166.97</v>
      </c>
      <c r="Q35" s="10" t="s">
        <v>8308</v>
      </c>
      <c r="R35" t="s">
        <v>8311</v>
      </c>
      <c r="S35" s="15">
        <v>42681.616967592592</v>
      </c>
      <c r="T35" s="15">
        <v>42702.25</v>
      </c>
    </row>
    <row r="36" spans="1:20" ht="180" x14ac:dyDescent="0.25">
      <c r="A36">
        <v>3773</v>
      </c>
      <c r="B36" s="3" t="s">
        <v>3770</v>
      </c>
      <c r="C36" s="3" t="s">
        <v>7883</v>
      </c>
      <c r="D36" s="6">
        <v>5000</v>
      </c>
      <c r="E36" s="8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>
        <v>108</v>
      </c>
      <c r="P36">
        <v>94.91</v>
      </c>
      <c r="Q36" s="10" t="s">
        <v>8308</v>
      </c>
      <c r="R36" t="s">
        <v>8311</v>
      </c>
      <c r="S36" s="15">
        <v>42655.005173611105</v>
      </c>
      <c r="T36" s="15">
        <v>42688.088888888888</v>
      </c>
    </row>
    <row r="37" spans="1:20" ht="255" x14ac:dyDescent="0.25">
      <c r="A37">
        <v>3775</v>
      </c>
      <c r="B37" s="3" t="s">
        <v>3772</v>
      </c>
      <c r="C37" s="3" t="s">
        <v>7885</v>
      </c>
      <c r="D37" s="6">
        <v>2000</v>
      </c>
      <c r="E37" s="8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>
        <v>100</v>
      </c>
      <c r="P37">
        <v>143.21</v>
      </c>
      <c r="Q37" s="10" t="s">
        <v>8308</v>
      </c>
      <c r="R37" t="s">
        <v>8311</v>
      </c>
      <c r="S37" s="15">
        <v>42074.942627314813</v>
      </c>
      <c r="T37" s="15">
        <v>42102.166666666672</v>
      </c>
    </row>
    <row r="38" spans="1:20" ht="300" x14ac:dyDescent="0.25">
      <c r="A38">
        <v>3776</v>
      </c>
      <c r="B38" s="3" t="s">
        <v>3773</v>
      </c>
      <c r="C38" s="3" t="s">
        <v>7886</v>
      </c>
      <c r="D38" s="6">
        <v>8000</v>
      </c>
      <c r="E38" s="8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>
        <v>107</v>
      </c>
      <c r="P38">
        <v>90.82</v>
      </c>
      <c r="Q38" s="10" t="s">
        <v>8308</v>
      </c>
      <c r="R38" t="s">
        <v>8311</v>
      </c>
      <c r="S38" s="15">
        <v>41813.367800925924</v>
      </c>
      <c r="T38" s="15">
        <v>41851.041666666664</v>
      </c>
    </row>
    <row r="39" spans="1:20" ht="270" x14ac:dyDescent="0.25">
      <c r="A39">
        <v>3777</v>
      </c>
      <c r="B39" s="3" t="s">
        <v>3774</v>
      </c>
      <c r="C39" s="3" t="s">
        <v>7887</v>
      </c>
      <c r="D39" s="6">
        <v>2000</v>
      </c>
      <c r="E39" s="8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>
        <v>143</v>
      </c>
      <c r="P39">
        <v>48.54</v>
      </c>
      <c r="Q39" s="10" t="s">
        <v>8308</v>
      </c>
      <c r="R39" t="s">
        <v>8311</v>
      </c>
      <c r="S39" s="15">
        <v>41886.111354166671</v>
      </c>
      <c r="T39" s="15">
        <v>41908.166666666664</v>
      </c>
    </row>
    <row r="40" spans="1:20" ht="180" x14ac:dyDescent="0.25">
      <c r="A40">
        <v>3778</v>
      </c>
      <c r="B40" s="3" t="s">
        <v>3775</v>
      </c>
      <c r="C40" s="3" t="s">
        <v>7888</v>
      </c>
      <c r="D40" s="6">
        <v>2400</v>
      </c>
      <c r="E40" s="8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>
        <v>105</v>
      </c>
      <c r="P40">
        <v>70.03</v>
      </c>
      <c r="Q40" s="10" t="s">
        <v>8308</v>
      </c>
      <c r="R40" t="s">
        <v>8311</v>
      </c>
      <c r="S40" s="15">
        <v>41988.819212962961</v>
      </c>
      <c r="T40" s="15">
        <v>42048.819212962961</v>
      </c>
    </row>
    <row r="41" spans="1:20" ht="120" x14ac:dyDescent="0.25">
      <c r="A41">
        <v>3779</v>
      </c>
      <c r="B41" s="3" t="s">
        <v>3776</v>
      </c>
      <c r="C41" s="3" t="s">
        <v>7889</v>
      </c>
      <c r="D41" s="6">
        <v>15000</v>
      </c>
      <c r="E41" s="8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>
        <v>104</v>
      </c>
      <c r="P41">
        <v>135.63</v>
      </c>
      <c r="Q41" s="10" t="s">
        <v>8308</v>
      </c>
      <c r="R41" t="s">
        <v>8311</v>
      </c>
      <c r="S41" s="15">
        <v>42424.735416666663</v>
      </c>
      <c r="T41" s="15">
        <v>42454.693750000006</v>
      </c>
    </row>
    <row r="42" spans="1:20" ht="225" x14ac:dyDescent="0.25">
      <c r="A42">
        <v>3780</v>
      </c>
      <c r="B42" s="3" t="s">
        <v>3777</v>
      </c>
      <c r="C42" s="3" t="s">
        <v>7890</v>
      </c>
      <c r="D42" s="6">
        <v>2500</v>
      </c>
      <c r="E42" s="8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>
        <v>120</v>
      </c>
      <c r="P42">
        <v>100</v>
      </c>
      <c r="Q42" s="10" t="s">
        <v>8308</v>
      </c>
      <c r="R42" t="s">
        <v>8311</v>
      </c>
      <c r="S42" s="15">
        <v>42165.219733796301</v>
      </c>
      <c r="T42" s="15">
        <v>42197.837499999994</v>
      </c>
    </row>
    <row r="43" spans="1:20" ht="285" x14ac:dyDescent="0.25">
      <c r="A43">
        <v>3781</v>
      </c>
      <c r="B43" s="3" t="s">
        <v>3778</v>
      </c>
      <c r="C43" s="3" t="s">
        <v>7891</v>
      </c>
      <c r="D43" s="6">
        <v>4500</v>
      </c>
      <c r="E43" s="8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>
        <v>110</v>
      </c>
      <c r="P43">
        <v>94.9</v>
      </c>
      <c r="Q43" s="10" t="s">
        <v>8308</v>
      </c>
      <c r="R43" t="s">
        <v>8311</v>
      </c>
      <c r="S43" s="15">
        <v>41864.882928240739</v>
      </c>
      <c r="T43" s="15">
        <v>41889.882928240739</v>
      </c>
    </row>
    <row r="44" spans="1:20" ht="255" x14ac:dyDescent="0.25">
      <c r="A44">
        <v>3783</v>
      </c>
      <c r="B44" s="3" t="s">
        <v>3780</v>
      </c>
      <c r="C44" s="3" t="s">
        <v>7893</v>
      </c>
      <c r="D44" s="6">
        <v>1200</v>
      </c>
      <c r="E44" s="8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>
        <v>129</v>
      </c>
      <c r="P44">
        <v>64.459999999999994</v>
      </c>
      <c r="Q44" s="10" t="s">
        <v>8308</v>
      </c>
      <c r="R44" t="s">
        <v>8311</v>
      </c>
      <c r="S44" s="15">
        <v>42419.140277777777</v>
      </c>
      <c r="T44" s="15">
        <v>42443.666666666672</v>
      </c>
    </row>
    <row r="45" spans="1:20" ht="255" x14ac:dyDescent="0.25">
      <c r="A45">
        <v>3786</v>
      </c>
      <c r="B45" s="3" t="s">
        <v>3783</v>
      </c>
      <c r="C45" s="3" t="s">
        <v>7896</v>
      </c>
      <c r="D45" s="6">
        <v>6000</v>
      </c>
      <c r="E45" s="8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>
        <v>111</v>
      </c>
      <c r="P45">
        <v>93.77</v>
      </c>
      <c r="Q45" s="10" t="s">
        <v>8308</v>
      </c>
      <c r="R45" t="s">
        <v>8311</v>
      </c>
      <c r="S45" s="15">
        <v>42486.037905092591</v>
      </c>
      <c r="T45" s="15">
        <v>42516.037905092591</v>
      </c>
    </row>
    <row r="46" spans="1:20" ht="270" x14ac:dyDescent="0.25">
      <c r="A46">
        <v>3787</v>
      </c>
      <c r="B46" s="3" t="s">
        <v>3784</v>
      </c>
      <c r="C46" s="3" t="s">
        <v>7897</v>
      </c>
      <c r="D46" s="6">
        <v>350</v>
      </c>
      <c r="E46" s="8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>
        <v>100</v>
      </c>
      <c r="P46">
        <v>35.1</v>
      </c>
      <c r="Q46" s="10" t="s">
        <v>8308</v>
      </c>
      <c r="R46" t="s">
        <v>8311</v>
      </c>
      <c r="S46" s="15">
        <v>42166.534791666665</v>
      </c>
      <c r="T46" s="15">
        <v>42195.165972222225</v>
      </c>
    </row>
  </sheetData>
  <conditionalFormatting sqref="F1:F4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 O2:O46 S1:T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CE4D3-7D3B-44B9-A487-D407B98E822B}">
  <dimension ref="A1:T41"/>
  <sheetViews>
    <sheetView workbookViewId="0">
      <selection activeCell="B2" sqref="B2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t="s">
        <v>8359</v>
      </c>
      <c r="S1" s="14" t="s">
        <v>8365</v>
      </c>
      <c r="T1" s="14" t="s">
        <v>8366</v>
      </c>
    </row>
    <row r="2" spans="1:20" ht="270" x14ac:dyDescent="0.25">
      <c r="A2">
        <v>3191</v>
      </c>
      <c r="B2" s="3" t="s">
        <v>3191</v>
      </c>
      <c r="C2" s="3" t="s">
        <v>7301</v>
      </c>
      <c r="D2" s="6">
        <v>3750</v>
      </c>
      <c r="E2" s="8">
        <v>151</v>
      </c>
      <c r="F2" t="s">
        <v>8220</v>
      </c>
      <c r="G2" t="s">
        <v>8223</v>
      </c>
      <c r="H2" t="s">
        <v>8245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8303</v>
      </c>
      <c r="O2">
        <v>4</v>
      </c>
      <c r="P2">
        <v>37.75</v>
      </c>
      <c r="Q2" s="10" t="s">
        <v>8308</v>
      </c>
      <c r="R2" t="s">
        <v>8311</v>
      </c>
      <c r="S2" s="15">
        <v>42537.755428240736</v>
      </c>
      <c r="T2" s="15">
        <v>42597.755428240736</v>
      </c>
    </row>
    <row r="3" spans="1:20" ht="270" x14ac:dyDescent="0.25">
      <c r="A3">
        <v>3194</v>
      </c>
      <c r="B3" s="3" t="s">
        <v>3194</v>
      </c>
      <c r="C3" s="3" t="s">
        <v>7304</v>
      </c>
      <c r="D3" s="6">
        <v>11000</v>
      </c>
      <c r="E3" s="8">
        <v>0</v>
      </c>
      <c r="F3" t="s">
        <v>8220</v>
      </c>
      <c r="G3" t="s">
        <v>8223</v>
      </c>
      <c r="H3" t="s">
        <v>8245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8303</v>
      </c>
      <c r="O3">
        <v>0</v>
      </c>
      <c r="P3">
        <v>0</v>
      </c>
      <c r="Q3" s="10" t="s">
        <v>8308</v>
      </c>
      <c r="R3" t="s">
        <v>8311</v>
      </c>
      <c r="S3" s="15">
        <v>42181.062476851846</v>
      </c>
      <c r="T3" s="15">
        <v>42211.062476851846</v>
      </c>
    </row>
    <row r="4" spans="1:20" ht="285" x14ac:dyDescent="0.25">
      <c r="A4">
        <v>3195</v>
      </c>
      <c r="B4" s="3" t="s">
        <v>3195</v>
      </c>
      <c r="C4" s="3" t="s">
        <v>7305</v>
      </c>
      <c r="D4" s="6">
        <v>3500</v>
      </c>
      <c r="E4" s="8">
        <v>2070</v>
      </c>
      <c r="F4" t="s">
        <v>8220</v>
      </c>
      <c r="G4" t="s">
        <v>8223</v>
      </c>
      <c r="H4" t="s">
        <v>8245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8303</v>
      </c>
      <c r="O4">
        <v>59</v>
      </c>
      <c r="P4">
        <v>53.08</v>
      </c>
      <c r="Q4" s="10" t="s">
        <v>8308</v>
      </c>
      <c r="R4" t="s">
        <v>8311</v>
      </c>
      <c r="S4" s="15">
        <v>42016.594236111108</v>
      </c>
      <c r="T4" s="15">
        <v>42046.594236111108</v>
      </c>
    </row>
    <row r="5" spans="1:20" ht="240" x14ac:dyDescent="0.25">
      <c r="A5">
        <v>3196</v>
      </c>
      <c r="B5" s="3" t="s">
        <v>3196</v>
      </c>
      <c r="C5" s="3" t="s">
        <v>7306</v>
      </c>
      <c r="D5" s="6">
        <v>3000000</v>
      </c>
      <c r="E5" s="8">
        <v>1800</v>
      </c>
      <c r="F5" t="s">
        <v>8220</v>
      </c>
      <c r="G5" t="s">
        <v>8223</v>
      </c>
      <c r="H5" t="s">
        <v>8245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8303</v>
      </c>
      <c r="O5">
        <v>0</v>
      </c>
      <c r="P5">
        <v>300</v>
      </c>
      <c r="Q5" s="10" t="s">
        <v>8308</v>
      </c>
      <c r="R5" t="s">
        <v>8311</v>
      </c>
      <c r="S5" s="15">
        <v>42156.598090277781</v>
      </c>
      <c r="T5" s="15">
        <v>42216.583333333328</v>
      </c>
    </row>
    <row r="6" spans="1:20" ht="240" x14ac:dyDescent="0.25">
      <c r="A6">
        <v>3199</v>
      </c>
      <c r="B6" s="3" t="s">
        <v>3199</v>
      </c>
      <c r="C6" s="3" t="s">
        <v>7309</v>
      </c>
      <c r="D6" s="6">
        <v>5000</v>
      </c>
      <c r="E6" s="8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8303</v>
      </c>
      <c r="O6">
        <v>52</v>
      </c>
      <c r="P6">
        <v>49.21</v>
      </c>
      <c r="Q6" s="10" t="s">
        <v>8308</v>
      </c>
      <c r="R6" t="s">
        <v>8311</v>
      </c>
      <c r="S6" s="15">
        <v>41857.761782407404</v>
      </c>
      <c r="T6" s="15">
        <v>41887.875</v>
      </c>
    </row>
    <row r="7" spans="1:20" ht="270" x14ac:dyDescent="0.25">
      <c r="A7">
        <v>3200</v>
      </c>
      <c r="B7" s="3" t="s">
        <v>3200</v>
      </c>
      <c r="C7" s="3" t="s">
        <v>7310</v>
      </c>
      <c r="D7" s="6">
        <v>50000</v>
      </c>
      <c r="E7" s="8">
        <v>1</v>
      </c>
      <c r="F7" t="s">
        <v>8220</v>
      </c>
      <c r="G7" t="s">
        <v>8223</v>
      </c>
      <c r="H7" t="s">
        <v>8245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8303</v>
      </c>
      <c r="O7">
        <v>0</v>
      </c>
      <c r="P7">
        <v>1</v>
      </c>
      <c r="Q7" s="10" t="s">
        <v>8308</v>
      </c>
      <c r="R7" t="s">
        <v>8311</v>
      </c>
      <c r="S7" s="15">
        <v>42459.320613425924</v>
      </c>
      <c r="T7" s="15">
        <v>42489.231944444444</v>
      </c>
    </row>
    <row r="8" spans="1:20" ht="255" x14ac:dyDescent="0.25">
      <c r="A8">
        <v>3202</v>
      </c>
      <c r="B8" s="3" t="s">
        <v>3202</v>
      </c>
      <c r="C8" s="3" t="s">
        <v>7312</v>
      </c>
      <c r="D8" s="6">
        <v>5000</v>
      </c>
      <c r="E8" s="8">
        <v>2726</v>
      </c>
      <c r="F8" t="s">
        <v>8220</v>
      </c>
      <c r="G8" t="s">
        <v>8223</v>
      </c>
      <c r="H8" t="s">
        <v>8245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8303</v>
      </c>
      <c r="O8">
        <v>55</v>
      </c>
      <c r="P8">
        <v>109.04</v>
      </c>
      <c r="Q8" s="10" t="s">
        <v>8308</v>
      </c>
      <c r="R8" t="s">
        <v>8311</v>
      </c>
      <c r="S8" s="15">
        <v>42292.853541666671</v>
      </c>
      <c r="T8" s="15">
        <v>42351.249305555553</v>
      </c>
    </row>
    <row r="9" spans="1:20" ht="210" x14ac:dyDescent="0.25">
      <c r="A9">
        <v>3203</v>
      </c>
      <c r="B9" s="3" t="s">
        <v>3203</v>
      </c>
      <c r="C9" s="3" t="s">
        <v>7313</v>
      </c>
      <c r="D9" s="6">
        <v>1000</v>
      </c>
      <c r="E9" s="8">
        <v>250</v>
      </c>
      <c r="F9" t="s">
        <v>8220</v>
      </c>
      <c r="G9" t="s">
        <v>8223</v>
      </c>
      <c r="H9" t="s">
        <v>8245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8303</v>
      </c>
      <c r="O9">
        <v>25</v>
      </c>
      <c r="P9">
        <v>41.67</v>
      </c>
      <c r="Q9" s="10" t="s">
        <v>8308</v>
      </c>
      <c r="R9" t="s">
        <v>8311</v>
      </c>
      <c r="S9" s="15">
        <v>42241.988680555558</v>
      </c>
      <c r="T9" s="15">
        <v>42271.988680555558</v>
      </c>
    </row>
    <row r="10" spans="1:20" ht="255" x14ac:dyDescent="0.25">
      <c r="A10">
        <v>3204</v>
      </c>
      <c r="B10" s="3" t="s">
        <v>3204</v>
      </c>
      <c r="C10" s="3" t="s">
        <v>7314</v>
      </c>
      <c r="D10" s="6">
        <v>500</v>
      </c>
      <c r="E10" s="8">
        <v>0</v>
      </c>
      <c r="F10" t="s">
        <v>8220</v>
      </c>
      <c r="G10" t="s">
        <v>8223</v>
      </c>
      <c r="H10" t="s">
        <v>8245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8303</v>
      </c>
      <c r="O10">
        <v>0</v>
      </c>
      <c r="P10">
        <v>0</v>
      </c>
      <c r="Q10" s="10" t="s">
        <v>8308</v>
      </c>
      <c r="R10" t="s">
        <v>8311</v>
      </c>
      <c r="S10" s="15">
        <v>42171.686099537037</v>
      </c>
      <c r="T10" s="15">
        <v>42201.676388888889</v>
      </c>
    </row>
    <row r="11" spans="1:20" ht="240" x14ac:dyDescent="0.25">
      <c r="A11">
        <v>3206</v>
      </c>
      <c r="B11" s="3" t="s">
        <v>3206</v>
      </c>
      <c r="C11" s="3" t="s">
        <v>7316</v>
      </c>
      <c r="D11" s="6">
        <v>5000</v>
      </c>
      <c r="E11" s="8">
        <v>0</v>
      </c>
      <c r="F11" t="s">
        <v>8220</v>
      </c>
      <c r="G11" t="s">
        <v>8223</v>
      </c>
      <c r="H11" t="s">
        <v>8245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8303</v>
      </c>
      <c r="O11">
        <v>0</v>
      </c>
      <c r="P11">
        <v>0</v>
      </c>
      <c r="Q11" s="10" t="s">
        <v>8308</v>
      </c>
      <c r="R11" t="s">
        <v>8311</v>
      </c>
      <c r="S11" s="15">
        <v>42235.276053240741</v>
      </c>
      <c r="T11" s="15">
        <v>42265.276053240741</v>
      </c>
    </row>
    <row r="12" spans="1:20" ht="285" x14ac:dyDescent="0.25">
      <c r="A12">
        <v>3207</v>
      </c>
      <c r="B12" s="3" t="s">
        <v>3207</v>
      </c>
      <c r="C12" s="3" t="s">
        <v>7317</v>
      </c>
      <c r="D12" s="6">
        <v>5500</v>
      </c>
      <c r="E12" s="8">
        <v>2550</v>
      </c>
      <c r="F12" t="s">
        <v>8220</v>
      </c>
      <c r="G12" t="s">
        <v>8223</v>
      </c>
      <c r="H12" t="s">
        <v>8245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8303</v>
      </c>
      <c r="O12">
        <v>46</v>
      </c>
      <c r="P12">
        <v>70.83</v>
      </c>
      <c r="Q12" s="10" t="s">
        <v>8308</v>
      </c>
      <c r="R12" t="s">
        <v>8311</v>
      </c>
      <c r="S12" s="15">
        <v>42056.277858796297</v>
      </c>
      <c r="T12" s="15">
        <v>42116.236192129625</v>
      </c>
    </row>
    <row r="13" spans="1:20" ht="300" x14ac:dyDescent="0.25">
      <c r="A13">
        <v>3628</v>
      </c>
      <c r="B13" s="3" t="s">
        <v>3626</v>
      </c>
      <c r="C13" s="3" t="s">
        <v>7738</v>
      </c>
      <c r="D13" s="6">
        <v>100000</v>
      </c>
      <c r="E13" s="8">
        <v>0</v>
      </c>
      <c r="F13" t="s">
        <v>8220</v>
      </c>
      <c r="G13" t="s">
        <v>8223</v>
      </c>
      <c r="H13" t="s">
        <v>8245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8303</v>
      </c>
      <c r="O13">
        <v>0</v>
      </c>
      <c r="P13">
        <v>0</v>
      </c>
      <c r="Q13" s="10" t="s">
        <v>8308</v>
      </c>
      <c r="R13" t="s">
        <v>8311</v>
      </c>
      <c r="S13" s="15">
        <v>42290.833287037036</v>
      </c>
      <c r="T13" s="15">
        <v>42350.874953703707</v>
      </c>
    </row>
    <row r="14" spans="1:20" ht="270" x14ac:dyDescent="0.25">
      <c r="A14">
        <v>3629</v>
      </c>
      <c r="B14" s="3" t="s">
        <v>3627</v>
      </c>
      <c r="C14" s="3" t="s">
        <v>7739</v>
      </c>
      <c r="D14" s="6">
        <v>1000000</v>
      </c>
      <c r="E14" s="8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8303</v>
      </c>
      <c r="O14">
        <v>0</v>
      </c>
      <c r="P14">
        <v>1</v>
      </c>
      <c r="Q14" s="10" t="s">
        <v>8308</v>
      </c>
      <c r="R14" t="s">
        <v>8311</v>
      </c>
      <c r="S14" s="15">
        <v>42436.094490740739</v>
      </c>
      <c r="T14" s="15">
        <v>42494.708333333328</v>
      </c>
    </row>
    <row r="15" spans="1:20" ht="300" x14ac:dyDescent="0.25">
      <c r="A15">
        <v>3631</v>
      </c>
      <c r="B15" s="3" t="s">
        <v>3629</v>
      </c>
      <c r="C15" s="3" t="s">
        <v>7741</v>
      </c>
      <c r="D15" s="6">
        <v>17100</v>
      </c>
      <c r="E15" s="8">
        <v>8725</v>
      </c>
      <c r="F15" t="s">
        <v>8220</v>
      </c>
      <c r="G15" t="s">
        <v>8223</v>
      </c>
      <c r="H15" t="s">
        <v>8245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8303</v>
      </c>
      <c r="O15">
        <v>51</v>
      </c>
      <c r="P15">
        <v>147.88</v>
      </c>
      <c r="Q15" s="10" t="s">
        <v>8308</v>
      </c>
      <c r="R15" t="s">
        <v>8311</v>
      </c>
      <c r="S15" s="15">
        <v>41879.753437499996</v>
      </c>
      <c r="T15" s="15">
        <v>41904.165972222225</v>
      </c>
    </row>
    <row r="16" spans="1:20" ht="210" x14ac:dyDescent="0.25">
      <c r="A16">
        <v>3633</v>
      </c>
      <c r="B16" s="3" t="s">
        <v>3631</v>
      </c>
      <c r="C16" s="3" t="s">
        <v>7743</v>
      </c>
      <c r="D16" s="6">
        <v>5000</v>
      </c>
      <c r="E16" s="8">
        <v>1762</v>
      </c>
      <c r="F16" t="s">
        <v>8220</v>
      </c>
      <c r="G16" t="s">
        <v>8223</v>
      </c>
      <c r="H16" t="s">
        <v>8245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8303</v>
      </c>
      <c r="O16">
        <v>35</v>
      </c>
      <c r="P16">
        <v>56.84</v>
      </c>
      <c r="Q16" s="10" t="s">
        <v>8308</v>
      </c>
      <c r="R16" t="s">
        <v>8311</v>
      </c>
      <c r="S16" s="15">
        <v>42648.623460648145</v>
      </c>
      <c r="T16" s="15">
        <v>42692.041666666672</v>
      </c>
    </row>
    <row r="17" spans="1:20" ht="165" x14ac:dyDescent="0.25">
      <c r="A17">
        <v>3635</v>
      </c>
      <c r="B17" s="3" t="s">
        <v>3633</v>
      </c>
      <c r="C17" s="3" t="s">
        <v>7745</v>
      </c>
      <c r="D17" s="6">
        <v>3500</v>
      </c>
      <c r="E17" s="8">
        <v>1276</v>
      </c>
      <c r="F17" t="s">
        <v>8220</v>
      </c>
      <c r="G17" t="s">
        <v>8223</v>
      </c>
      <c r="H17" t="s">
        <v>8245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8303</v>
      </c>
      <c r="O17">
        <v>36</v>
      </c>
      <c r="P17">
        <v>127.6</v>
      </c>
      <c r="Q17" s="10" t="s">
        <v>8308</v>
      </c>
      <c r="R17" t="s">
        <v>8311</v>
      </c>
      <c r="S17" s="15">
        <v>42449.88282407407</v>
      </c>
      <c r="T17" s="15">
        <v>42479.88282407407</v>
      </c>
    </row>
    <row r="18" spans="1:20" ht="210" x14ac:dyDescent="0.25">
      <c r="A18">
        <v>3636</v>
      </c>
      <c r="B18" s="3" t="s">
        <v>3634</v>
      </c>
      <c r="C18" s="3" t="s">
        <v>7746</v>
      </c>
      <c r="D18" s="6">
        <v>150000</v>
      </c>
      <c r="E18" s="8">
        <v>0</v>
      </c>
      <c r="F18" t="s">
        <v>8220</v>
      </c>
      <c r="G18" t="s">
        <v>8223</v>
      </c>
      <c r="H18" t="s">
        <v>8245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8303</v>
      </c>
      <c r="O18">
        <v>0</v>
      </c>
      <c r="P18">
        <v>0</v>
      </c>
      <c r="Q18" s="10" t="s">
        <v>8308</v>
      </c>
      <c r="R18" t="s">
        <v>8311</v>
      </c>
      <c r="S18" s="15">
        <v>42225.694780092599</v>
      </c>
      <c r="T18" s="15">
        <v>42260.694780092599</v>
      </c>
    </row>
    <row r="19" spans="1:20" ht="315" x14ac:dyDescent="0.25">
      <c r="A19">
        <v>3637</v>
      </c>
      <c r="B19" s="3" t="s">
        <v>3635</v>
      </c>
      <c r="C19" s="3" t="s">
        <v>7747</v>
      </c>
      <c r="D19" s="6">
        <v>3000</v>
      </c>
      <c r="E19" s="8">
        <v>926</v>
      </c>
      <c r="F19" t="s">
        <v>8220</v>
      </c>
      <c r="G19" t="s">
        <v>8223</v>
      </c>
      <c r="H19" t="s">
        <v>8245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8303</v>
      </c>
      <c r="O19">
        <v>31</v>
      </c>
      <c r="P19">
        <v>66.14</v>
      </c>
      <c r="Q19" s="10" t="s">
        <v>8308</v>
      </c>
      <c r="R19" t="s">
        <v>8311</v>
      </c>
      <c r="S19" s="15">
        <v>41974.700636574074</v>
      </c>
      <c r="T19" s="15">
        <v>42004.700636574074</v>
      </c>
    </row>
    <row r="20" spans="1:20" ht="285" x14ac:dyDescent="0.25">
      <c r="A20">
        <v>3639</v>
      </c>
      <c r="B20" s="3" t="s">
        <v>3637</v>
      </c>
      <c r="C20" s="3" t="s">
        <v>7749</v>
      </c>
      <c r="D20" s="6">
        <v>25000</v>
      </c>
      <c r="E20" s="8">
        <v>1</v>
      </c>
      <c r="F20" t="s">
        <v>8220</v>
      </c>
      <c r="G20" t="s">
        <v>8223</v>
      </c>
      <c r="H20" t="s">
        <v>8245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8303</v>
      </c>
      <c r="O20">
        <v>0</v>
      </c>
      <c r="P20">
        <v>1</v>
      </c>
      <c r="Q20" s="10" t="s">
        <v>8308</v>
      </c>
      <c r="R20" t="s">
        <v>8311</v>
      </c>
      <c r="S20" s="15">
        <v>42589.677152777775</v>
      </c>
      <c r="T20" s="15">
        <v>42649.632638888885</v>
      </c>
    </row>
    <row r="21" spans="1:20" ht="285" x14ac:dyDescent="0.25">
      <c r="A21">
        <v>3640</v>
      </c>
      <c r="B21" s="3" t="s">
        <v>3638</v>
      </c>
      <c r="C21" s="3" t="s">
        <v>7750</v>
      </c>
      <c r="D21" s="6">
        <v>1000</v>
      </c>
      <c r="E21" s="8">
        <v>55</v>
      </c>
      <c r="F21" t="s">
        <v>8220</v>
      </c>
      <c r="G21" t="s">
        <v>8223</v>
      </c>
      <c r="H21" t="s">
        <v>8245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8303</v>
      </c>
      <c r="O21">
        <v>6</v>
      </c>
      <c r="P21">
        <v>18.329999999999998</v>
      </c>
      <c r="Q21" s="10" t="s">
        <v>8308</v>
      </c>
      <c r="R21" t="s">
        <v>8311</v>
      </c>
      <c r="S21" s="15">
        <v>42103.781597222223</v>
      </c>
      <c r="T21" s="15">
        <v>42133.781597222223</v>
      </c>
    </row>
    <row r="22" spans="1:20" ht="255" x14ac:dyDescent="0.25">
      <c r="A22">
        <v>3641</v>
      </c>
      <c r="B22" s="3" t="s">
        <v>3639</v>
      </c>
      <c r="C22" s="3" t="s">
        <v>7751</v>
      </c>
      <c r="D22" s="6">
        <v>3000</v>
      </c>
      <c r="E22" s="8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8303</v>
      </c>
      <c r="O22">
        <v>0</v>
      </c>
      <c r="P22">
        <v>0</v>
      </c>
      <c r="Q22" s="10" t="s">
        <v>8308</v>
      </c>
      <c r="R22" t="s">
        <v>8311</v>
      </c>
      <c r="S22" s="15">
        <v>41898.627071759263</v>
      </c>
      <c r="T22" s="15">
        <v>41916.208333333336</v>
      </c>
    </row>
    <row r="23" spans="1:20" ht="270" x14ac:dyDescent="0.25">
      <c r="A23">
        <v>3643</v>
      </c>
      <c r="B23" s="3" t="s">
        <v>3641</v>
      </c>
      <c r="C23" s="3" t="s">
        <v>7753</v>
      </c>
      <c r="D23" s="6">
        <v>25000</v>
      </c>
      <c r="E23" s="8">
        <v>0</v>
      </c>
      <c r="F23" t="s">
        <v>8220</v>
      </c>
      <c r="G23" t="s">
        <v>8223</v>
      </c>
      <c r="H23" t="s">
        <v>8245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8303</v>
      </c>
      <c r="O23">
        <v>0</v>
      </c>
      <c r="P23">
        <v>0</v>
      </c>
      <c r="Q23" s="10" t="s">
        <v>8308</v>
      </c>
      <c r="R23" t="s">
        <v>8311</v>
      </c>
      <c r="S23" s="15">
        <v>42284.143969907411</v>
      </c>
      <c r="T23" s="15">
        <v>42324.185636574075</v>
      </c>
    </row>
    <row r="24" spans="1:20" ht="225" x14ac:dyDescent="0.25">
      <c r="A24">
        <v>3644</v>
      </c>
      <c r="B24" s="3" t="s">
        <v>3642</v>
      </c>
      <c r="C24" s="3" t="s">
        <v>7754</v>
      </c>
      <c r="D24" s="6">
        <v>5000</v>
      </c>
      <c r="E24" s="8">
        <v>821</v>
      </c>
      <c r="F24" t="s">
        <v>8220</v>
      </c>
      <c r="G24" t="s">
        <v>8223</v>
      </c>
      <c r="H24" t="s">
        <v>8245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8303</v>
      </c>
      <c r="O24">
        <v>16</v>
      </c>
      <c r="P24">
        <v>68.42</v>
      </c>
      <c r="Q24" s="10" t="s">
        <v>8308</v>
      </c>
      <c r="R24" t="s">
        <v>8311</v>
      </c>
      <c r="S24" s="15">
        <v>42408.241747685184</v>
      </c>
      <c r="T24" s="15">
        <v>42436.207638888889</v>
      </c>
    </row>
    <row r="25" spans="1:20" ht="255" x14ac:dyDescent="0.25">
      <c r="A25">
        <v>3646</v>
      </c>
      <c r="B25" s="3" t="s">
        <v>3644</v>
      </c>
      <c r="C25" s="3" t="s">
        <v>7756</v>
      </c>
      <c r="D25" s="6">
        <v>10000</v>
      </c>
      <c r="E25" s="8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8303</v>
      </c>
      <c r="O25">
        <v>5</v>
      </c>
      <c r="P25">
        <v>60.13</v>
      </c>
      <c r="Q25" s="10" t="s">
        <v>8308</v>
      </c>
      <c r="R25" t="s">
        <v>8311</v>
      </c>
      <c r="S25" s="15">
        <v>42139.421319444446</v>
      </c>
      <c r="T25" s="15">
        <v>42170.979166666672</v>
      </c>
    </row>
    <row r="26" spans="1:20" ht="285" x14ac:dyDescent="0.25">
      <c r="A26">
        <v>3788</v>
      </c>
      <c r="B26" s="3" t="s">
        <v>3785</v>
      </c>
      <c r="C26" s="3" t="s">
        <v>7898</v>
      </c>
      <c r="D26" s="6">
        <v>75000</v>
      </c>
      <c r="E26" s="8">
        <v>500</v>
      </c>
      <c r="F26" t="s">
        <v>8220</v>
      </c>
      <c r="G26" t="s">
        <v>8223</v>
      </c>
      <c r="H26" t="s">
        <v>8245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8303</v>
      </c>
      <c r="O26">
        <v>1</v>
      </c>
      <c r="P26">
        <v>500</v>
      </c>
      <c r="Q26" s="10" t="s">
        <v>8308</v>
      </c>
      <c r="R26" t="s">
        <v>8311</v>
      </c>
      <c r="S26" s="15">
        <v>42332.695821759262</v>
      </c>
      <c r="T26" s="15">
        <v>42360.679166666669</v>
      </c>
    </row>
    <row r="27" spans="1:20" ht="255" x14ac:dyDescent="0.25">
      <c r="A27">
        <v>3790</v>
      </c>
      <c r="B27" s="3" t="s">
        <v>3787</v>
      </c>
      <c r="C27" s="3" t="s">
        <v>7900</v>
      </c>
      <c r="D27" s="6">
        <v>15000</v>
      </c>
      <c r="E27" s="8">
        <v>0</v>
      </c>
      <c r="F27" t="s">
        <v>8220</v>
      </c>
      <c r="G27" t="s">
        <v>8223</v>
      </c>
      <c r="H27" t="s">
        <v>8245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>
        <v>0</v>
      </c>
      <c r="Q27" s="10" t="s">
        <v>8308</v>
      </c>
      <c r="R27" t="s">
        <v>8311</v>
      </c>
      <c r="S27" s="15">
        <v>42665.666932870372</v>
      </c>
      <c r="T27" s="15">
        <v>42695.708599537036</v>
      </c>
    </row>
    <row r="28" spans="1:20" ht="165" x14ac:dyDescent="0.25">
      <c r="A28">
        <v>3791</v>
      </c>
      <c r="B28" s="3" t="s">
        <v>3788</v>
      </c>
      <c r="C28" s="3" t="s">
        <v>7901</v>
      </c>
      <c r="D28" s="6">
        <v>1500</v>
      </c>
      <c r="E28" s="8">
        <v>0</v>
      </c>
      <c r="F28" t="s">
        <v>8220</v>
      </c>
      <c r="G28" t="s">
        <v>8223</v>
      </c>
      <c r="H28" t="s">
        <v>8245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8303</v>
      </c>
      <c r="O28">
        <v>0</v>
      </c>
      <c r="P28">
        <v>0</v>
      </c>
      <c r="Q28" s="10" t="s">
        <v>8308</v>
      </c>
      <c r="R28" t="s">
        <v>8311</v>
      </c>
      <c r="S28" s="15">
        <v>41765.692037037035</v>
      </c>
      <c r="T28" s="15">
        <v>41825.692037037035</v>
      </c>
    </row>
    <row r="29" spans="1:20" ht="165" x14ac:dyDescent="0.25">
      <c r="A29">
        <v>3792</v>
      </c>
      <c r="B29" s="3" t="s">
        <v>3789</v>
      </c>
      <c r="C29" s="3" t="s">
        <v>7902</v>
      </c>
      <c r="D29" s="6">
        <v>12500</v>
      </c>
      <c r="E29" s="8">
        <v>35</v>
      </c>
      <c r="F29" t="s">
        <v>8220</v>
      </c>
      <c r="G29" t="s">
        <v>8223</v>
      </c>
      <c r="H29" t="s">
        <v>8245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8303</v>
      </c>
      <c r="O29">
        <v>0</v>
      </c>
      <c r="P29">
        <v>17.5</v>
      </c>
      <c r="Q29" s="10" t="s">
        <v>8308</v>
      </c>
      <c r="R29" t="s">
        <v>8311</v>
      </c>
      <c r="S29" s="15">
        <v>42169.447013888886</v>
      </c>
      <c r="T29" s="15">
        <v>42199.447013888886</v>
      </c>
    </row>
    <row r="30" spans="1:20" ht="255" x14ac:dyDescent="0.25">
      <c r="A30">
        <v>3793</v>
      </c>
      <c r="B30" s="3" t="s">
        <v>3790</v>
      </c>
      <c r="C30" s="3" t="s">
        <v>7903</v>
      </c>
      <c r="D30" s="6">
        <v>7000</v>
      </c>
      <c r="E30" s="8">
        <v>4176</v>
      </c>
      <c r="F30" t="s">
        <v>8220</v>
      </c>
      <c r="G30" t="s">
        <v>8223</v>
      </c>
      <c r="H30" t="s">
        <v>8245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8303</v>
      </c>
      <c r="O30">
        <v>60</v>
      </c>
      <c r="P30">
        <v>174</v>
      </c>
      <c r="Q30" s="10" t="s">
        <v>8308</v>
      </c>
      <c r="R30" t="s">
        <v>8311</v>
      </c>
      <c r="S30" s="15">
        <v>41967.938993055555</v>
      </c>
      <c r="T30" s="15">
        <v>41988.938993055555</v>
      </c>
    </row>
    <row r="31" spans="1:20" ht="255" x14ac:dyDescent="0.25">
      <c r="A31">
        <v>3796</v>
      </c>
      <c r="B31" s="3" t="s">
        <v>3793</v>
      </c>
      <c r="C31" s="3" t="s">
        <v>7906</v>
      </c>
      <c r="D31" s="6">
        <v>22500</v>
      </c>
      <c r="E31" s="8">
        <v>1</v>
      </c>
      <c r="F31" t="s">
        <v>8220</v>
      </c>
      <c r="G31" t="s">
        <v>8223</v>
      </c>
      <c r="H31" t="s">
        <v>8245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8303</v>
      </c>
      <c r="O31">
        <v>0</v>
      </c>
      <c r="P31">
        <v>1</v>
      </c>
      <c r="Q31" s="10" t="s">
        <v>8308</v>
      </c>
      <c r="R31" t="s">
        <v>8311</v>
      </c>
      <c r="S31" s="15">
        <v>42688.029583333337</v>
      </c>
      <c r="T31" s="15">
        <v>42748.029583333337</v>
      </c>
    </row>
    <row r="32" spans="1:20" ht="300" x14ac:dyDescent="0.25">
      <c r="A32">
        <v>3797</v>
      </c>
      <c r="B32" s="3" t="s">
        <v>3794</v>
      </c>
      <c r="C32" s="3" t="s">
        <v>7907</v>
      </c>
      <c r="D32" s="6">
        <v>6000</v>
      </c>
      <c r="E32" s="8">
        <v>5380</v>
      </c>
      <c r="F32" t="s">
        <v>8220</v>
      </c>
      <c r="G32" t="s">
        <v>8223</v>
      </c>
      <c r="H32" t="s">
        <v>8245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8303</v>
      </c>
      <c r="O32">
        <v>90</v>
      </c>
      <c r="P32">
        <v>145.41</v>
      </c>
      <c r="Q32" s="10" t="s">
        <v>8308</v>
      </c>
      <c r="R32" t="s">
        <v>8311</v>
      </c>
      <c r="S32" s="15">
        <v>42083.881539351853</v>
      </c>
      <c r="T32" s="15">
        <v>42113.881539351853</v>
      </c>
    </row>
    <row r="33" spans="1:20" ht="270" x14ac:dyDescent="0.25">
      <c r="A33">
        <v>3798</v>
      </c>
      <c r="B33" s="3" t="s">
        <v>3795</v>
      </c>
      <c r="C33" s="3" t="s">
        <v>7908</v>
      </c>
      <c r="D33" s="6">
        <v>70000</v>
      </c>
      <c r="E33" s="8">
        <v>1025</v>
      </c>
      <c r="F33" t="s">
        <v>8220</v>
      </c>
      <c r="G33" t="s">
        <v>8223</v>
      </c>
      <c r="H33" t="s">
        <v>8245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8303</v>
      </c>
      <c r="O33">
        <v>1</v>
      </c>
      <c r="P33">
        <v>205</v>
      </c>
      <c r="Q33" s="10" t="s">
        <v>8308</v>
      </c>
      <c r="R33" t="s">
        <v>8311</v>
      </c>
      <c r="S33" s="15">
        <v>41830.722777777781</v>
      </c>
      <c r="T33" s="15">
        <v>41860.722777777781</v>
      </c>
    </row>
    <row r="34" spans="1:20" ht="210" x14ac:dyDescent="0.25">
      <c r="A34">
        <v>3799</v>
      </c>
      <c r="B34" s="3" t="s">
        <v>3796</v>
      </c>
      <c r="C34" s="3" t="s">
        <v>7909</v>
      </c>
      <c r="D34" s="6">
        <v>10000</v>
      </c>
      <c r="E34" s="8">
        <v>402</v>
      </c>
      <c r="F34" t="s">
        <v>8220</v>
      </c>
      <c r="G34" t="s">
        <v>8223</v>
      </c>
      <c r="H34" t="s">
        <v>8245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8303</v>
      </c>
      <c r="O34">
        <v>4</v>
      </c>
      <c r="P34">
        <v>100.5</v>
      </c>
      <c r="Q34" s="10" t="s">
        <v>8308</v>
      </c>
      <c r="R34" t="s">
        <v>8311</v>
      </c>
      <c r="S34" s="15">
        <v>42409.93105324074</v>
      </c>
      <c r="T34" s="15">
        <v>42439.93105324074</v>
      </c>
    </row>
    <row r="35" spans="1:20" ht="240" x14ac:dyDescent="0.25">
      <c r="A35">
        <v>3800</v>
      </c>
      <c r="B35" s="3" t="s">
        <v>3797</v>
      </c>
      <c r="C35" s="3" t="s">
        <v>7910</v>
      </c>
      <c r="D35" s="6">
        <v>22000</v>
      </c>
      <c r="E35" s="8">
        <v>881</v>
      </c>
      <c r="F35" t="s">
        <v>8220</v>
      </c>
      <c r="G35" t="s">
        <v>8223</v>
      </c>
      <c r="H35" t="s">
        <v>8245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8303</v>
      </c>
      <c r="O35">
        <v>4</v>
      </c>
      <c r="P35">
        <v>55.06</v>
      </c>
      <c r="Q35" s="10" t="s">
        <v>8308</v>
      </c>
      <c r="R35" t="s">
        <v>8311</v>
      </c>
      <c r="S35" s="15">
        <v>41981.737071759257</v>
      </c>
      <c r="T35" s="15">
        <v>42014.207638888889</v>
      </c>
    </row>
    <row r="36" spans="1:20" ht="240" x14ac:dyDescent="0.25">
      <c r="A36">
        <v>3801</v>
      </c>
      <c r="B36" s="3" t="s">
        <v>3798</v>
      </c>
      <c r="C36" s="3" t="s">
        <v>7911</v>
      </c>
      <c r="D36" s="6">
        <v>5000</v>
      </c>
      <c r="E36" s="8">
        <v>426</v>
      </c>
      <c r="F36" t="s">
        <v>8220</v>
      </c>
      <c r="G36" t="s">
        <v>8223</v>
      </c>
      <c r="H36" t="s">
        <v>8245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8303</v>
      </c>
      <c r="O36">
        <v>9</v>
      </c>
      <c r="P36">
        <v>47.33</v>
      </c>
      <c r="Q36" s="10" t="s">
        <v>8308</v>
      </c>
      <c r="R36" t="s">
        <v>8311</v>
      </c>
      <c r="S36" s="15">
        <v>41974.676111111112</v>
      </c>
      <c r="T36" s="15">
        <v>42005.676111111112</v>
      </c>
    </row>
    <row r="37" spans="1:20" ht="270" x14ac:dyDescent="0.25">
      <c r="A37">
        <v>3802</v>
      </c>
      <c r="B37" s="3" t="s">
        <v>3799</v>
      </c>
      <c r="C37" s="3" t="s">
        <v>7912</v>
      </c>
      <c r="D37" s="6">
        <v>3000</v>
      </c>
      <c r="E37" s="8">
        <v>0</v>
      </c>
      <c r="F37" t="s">
        <v>8220</v>
      </c>
      <c r="G37" t="s">
        <v>8223</v>
      </c>
      <c r="H37" t="s">
        <v>8245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8303</v>
      </c>
      <c r="O37">
        <v>0</v>
      </c>
      <c r="P37">
        <v>0</v>
      </c>
      <c r="Q37" s="10" t="s">
        <v>8308</v>
      </c>
      <c r="R37" t="s">
        <v>8311</v>
      </c>
      <c r="S37" s="15">
        <v>42268.126226851848</v>
      </c>
      <c r="T37" s="15">
        <v>42298.126226851848</v>
      </c>
    </row>
    <row r="38" spans="1:20" ht="135" x14ac:dyDescent="0.25">
      <c r="A38">
        <v>3803</v>
      </c>
      <c r="B38" s="3" t="s">
        <v>3800</v>
      </c>
      <c r="C38" s="3" t="s">
        <v>7913</v>
      </c>
      <c r="D38" s="6">
        <v>12000</v>
      </c>
      <c r="E38" s="8">
        <v>2358</v>
      </c>
      <c r="F38" t="s">
        <v>8220</v>
      </c>
      <c r="G38" t="s">
        <v>8223</v>
      </c>
      <c r="H38" t="s">
        <v>8245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8303</v>
      </c>
      <c r="O38">
        <v>20</v>
      </c>
      <c r="P38">
        <v>58.95</v>
      </c>
      <c r="Q38" s="10" t="s">
        <v>8308</v>
      </c>
      <c r="R38" t="s">
        <v>8311</v>
      </c>
      <c r="S38" s="15">
        <v>42402.971851851849</v>
      </c>
      <c r="T38" s="15">
        <v>42432.971851851849</v>
      </c>
    </row>
    <row r="39" spans="1:20" ht="285" x14ac:dyDescent="0.25">
      <c r="A39">
        <v>3804</v>
      </c>
      <c r="B39" s="3" t="s">
        <v>3801</v>
      </c>
      <c r="C39" s="3" t="s">
        <v>7914</v>
      </c>
      <c r="D39" s="6">
        <v>8000</v>
      </c>
      <c r="E39" s="8">
        <v>0</v>
      </c>
      <c r="F39" t="s">
        <v>8220</v>
      </c>
      <c r="G39" t="s">
        <v>8223</v>
      </c>
      <c r="H39" t="s">
        <v>8245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8303</v>
      </c>
      <c r="O39">
        <v>0</v>
      </c>
      <c r="P39">
        <v>0</v>
      </c>
      <c r="Q39" s="10" t="s">
        <v>8308</v>
      </c>
      <c r="R39" t="s">
        <v>8311</v>
      </c>
      <c r="S39" s="15">
        <v>42526.00953703704</v>
      </c>
      <c r="T39" s="15">
        <v>42581.291666666672</v>
      </c>
    </row>
    <row r="40" spans="1:20" ht="195" x14ac:dyDescent="0.25">
      <c r="A40">
        <v>3805</v>
      </c>
      <c r="B40" s="3" t="s">
        <v>3802</v>
      </c>
      <c r="C40" s="3" t="s">
        <v>7915</v>
      </c>
      <c r="D40" s="6">
        <v>150000</v>
      </c>
      <c r="E40" s="8">
        <v>3</v>
      </c>
      <c r="F40" t="s">
        <v>8220</v>
      </c>
      <c r="G40" t="s">
        <v>8223</v>
      </c>
      <c r="H40" t="s">
        <v>8245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8303</v>
      </c>
      <c r="O40">
        <v>0</v>
      </c>
      <c r="P40">
        <v>1.5</v>
      </c>
      <c r="Q40" s="10" t="s">
        <v>8308</v>
      </c>
      <c r="R40" t="s">
        <v>8311</v>
      </c>
      <c r="S40" s="15">
        <v>41848.887037037035</v>
      </c>
      <c r="T40" s="15">
        <v>41908.887037037035</v>
      </c>
    </row>
    <row r="41" spans="1:20" ht="285" x14ac:dyDescent="0.25">
      <c r="A41">
        <v>3807</v>
      </c>
      <c r="B41" s="3" t="s">
        <v>3804</v>
      </c>
      <c r="C41" s="3" t="s">
        <v>7917</v>
      </c>
      <c r="D41" s="6">
        <v>1500</v>
      </c>
      <c r="E41" s="8">
        <v>455</v>
      </c>
      <c r="F41" t="s">
        <v>8220</v>
      </c>
      <c r="G41" t="s">
        <v>8223</v>
      </c>
      <c r="H41" t="s">
        <v>8245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8303</v>
      </c>
      <c r="O41">
        <v>30</v>
      </c>
      <c r="P41">
        <v>50.56</v>
      </c>
      <c r="Q41" s="10" t="s">
        <v>8308</v>
      </c>
      <c r="R41" t="s">
        <v>8311</v>
      </c>
      <c r="S41" s="15">
        <v>42089.909016203703</v>
      </c>
      <c r="T41" s="15">
        <v>42096.909016203703</v>
      </c>
    </row>
  </sheetData>
  <conditionalFormatting sqref="F1:F4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41 S1:T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903B7-64B0-4618-A000-8CB3F22CBC0F}">
  <dimension ref="A1:T69"/>
  <sheetViews>
    <sheetView workbookViewId="0">
      <selection sqref="A1:T69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t="s">
        <v>8359</v>
      </c>
      <c r="S1" s="14" t="s">
        <v>8365</v>
      </c>
      <c r="T1" s="14" t="s">
        <v>8366</v>
      </c>
    </row>
    <row r="2" spans="1:20" ht="225" x14ac:dyDescent="0.25">
      <c r="A2">
        <v>2706</v>
      </c>
      <c r="B2" s="3" t="s">
        <v>2706</v>
      </c>
      <c r="C2" s="3" t="s">
        <v>6816</v>
      </c>
      <c r="D2" s="6">
        <v>35000</v>
      </c>
      <c r="E2" s="8">
        <v>39304</v>
      </c>
      <c r="F2" t="s">
        <v>8218</v>
      </c>
      <c r="G2" t="s">
        <v>8223</v>
      </c>
      <c r="H2" t="s">
        <v>8245</v>
      </c>
      <c r="I2">
        <v>1413442740</v>
      </c>
      <c r="J2">
        <v>1410937483</v>
      </c>
      <c r="K2" t="b">
        <v>1</v>
      </c>
      <c r="L2">
        <v>263</v>
      </c>
      <c r="M2" t="b">
        <v>1</v>
      </c>
      <c r="N2" t="s">
        <v>8301</v>
      </c>
      <c r="O2">
        <v>112</v>
      </c>
      <c r="P2">
        <v>149.44</v>
      </c>
      <c r="Q2" s="10" t="s">
        <v>8308</v>
      </c>
      <c r="R2" t="s">
        <v>8309</v>
      </c>
      <c r="S2" s="15">
        <v>41898.294942129629</v>
      </c>
      <c r="T2" s="15">
        <v>41927.290972222225</v>
      </c>
    </row>
    <row r="3" spans="1:20" ht="240" x14ac:dyDescent="0.25">
      <c r="A3">
        <v>2707</v>
      </c>
      <c r="B3" s="3" t="s">
        <v>2707</v>
      </c>
      <c r="C3" s="3" t="s">
        <v>6817</v>
      </c>
      <c r="D3" s="6">
        <v>8000</v>
      </c>
      <c r="E3" s="8">
        <v>28067.57</v>
      </c>
      <c r="F3" t="s">
        <v>8218</v>
      </c>
      <c r="G3" t="s">
        <v>8223</v>
      </c>
      <c r="H3" t="s">
        <v>8245</v>
      </c>
      <c r="I3">
        <v>1369637940</v>
      </c>
      <c r="J3">
        <v>1367088443</v>
      </c>
      <c r="K3" t="b">
        <v>1</v>
      </c>
      <c r="L3">
        <v>394</v>
      </c>
      <c r="M3" t="b">
        <v>1</v>
      </c>
      <c r="N3" t="s">
        <v>8301</v>
      </c>
      <c r="O3">
        <v>351</v>
      </c>
      <c r="P3">
        <v>71.239999999999995</v>
      </c>
      <c r="Q3" s="10" t="s">
        <v>8308</v>
      </c>
      <c r="R3" t="s">
        <v>8309</v>
      </c>
      <c r="S3" s="15">
        <v>41390.782905092594</v>
      </c>
      <c r="T3" s="15">
        <v>41420.290972222225</v>
      </c>
    </row>
    <row r="4" spans="1:20" ht="270" x14ac:dyDescent="0.25">
      <c r="A4">
        <v>2709</v>
      </c>
      <c r="B4" s="3" t="s">
        <v>2709</v>
      </c>
      <c r="C4" s="3" t="s">
        <v>6819</v>
      </c>
      <c r="D4" s="6">
        <v>50000</v>
      </c>
      <c r="E4" s="8">
        <v>50803</v>
      </c>
      <c r="F4" t="s">
        <v>8218</v>
      </c>
      <c r="G4" t="s">
        <v>8223</v>
      </c>
      <c r="H4" t="s">
        <v>8245</v>
      </c>
      <c r="I4">
        <v>1475553540</v>
      </c>
      <c r="J4">
        <v>1472528141</v>
      </c>
      <c r="K4" t="b">
        <v>1</v>
      </c>
      <c r="L4">
        <v>308</v>
      </c>
      <c r="M4" t="b">
        <v>1</v>
      </c>
      <c r="N4" t="s">
        <v>8301</v>
      </c>
      <c r="O4">
        <v>102</v>
      </c>
      <c r="P4">
        <v>164.94</v>
      </c>
      <c r="Q4" s="10" t="s">
        <v>8308</v>
      </c>
      <c r="R4" t="s">
        <v>8309</v>
      </c>
      <c r="S4" s="15">
        <v>42611.149780092594</v>
      </c>
      <c r="T4" s="15">
        <v>42646.165972222225</v>
      </c>
    </row>
    <row r="5" spans="1:20" ht="180" x14ac:dyDescent="0.25">
      <c r="A5">
        <v>2710</v>
      </c>
      <c r="B5" s="3" t="s">
        <v>2710</v>
      </c>
      <c r="C5" s="3" t="s">
        <v>6820</v>
      </c>
      <c r="D5" s="6">
        <v>60000</v>
      </c>
      <c r="E5" s="8">
        <v>92340.21</v>
      </c>
      <c r="F5" t="s">
        <v>8218</v>
      </c>
      <c r="G5" t="s">
        <v>8223</v>
      </c>
      <c r="H5" t="s">
        <v>8245</v>
      </c>
      <c r="I5">
        <v>1407549600</v>
      </c>
      <c r="J5">
        <v>1404797428</v>
      </c>
      <c r="K5" t="b">
        <v>1</v>
      </c>
      <c r="L5">
        <v>1088</v>
      </c>
      <c r="M5" t="b">
        <v>1</v>
      </c>
      <c r="N5" t="s">
        <v>8301</v>
      </c>
      <c r="O5">
        <v>154</v>
      </c>
      <c r="P5">
        <v>84.87</v>
      </c>
      <c r="Q5" s="10" t="s">
        <v>8308</v>
      </c>
      <c r="R5" t="s">
        <v>8309</v>
      </c>
      <c r="S5" s="15">
        <v>41827.229490740741</v>
      </c>
      <c r="T5" s="15">
        <v>41859.083333333336</v>
      </c>
    </row>
    <row r="6" spans="1:20" ht="285" x14ac:dyDescent="0.25">
      <c r="A6">
        <v>2712</v>
      </c>
      <c r="B6" s="3" t="s">
        <v>2712</v>
      </c>
      <c r="C6" s="3" t="s">
        <v>6822</v>
      </c>
      <c r="D6" s="6">
        <v>5500</v>
      </c>
      <c r="E6" s="8">
        <v>7226</v>
      </c>
      <c r="F6" t="s">
        <v>8218</v>
      </c>
      <c r="G6" t="s">
        <v>8223</v>
      </c>
      <c r="H6" t="s">
        <v>8245</v>
      </c>
      <c r="I6">
        <v>1373738400</v>
      </c>
      <c r="J6">
        <v>1370568560</v>
      </c>
      <c r="K6" t="b">
        <v>1</v>
      </c>
      <c r="L6">
        <v>143</v>
      </c>
      <c r="M6" t="b">
        <v>1</v>
      </c>
      <c r="N6" t="s">
        <v>8301</v>
      </c>
      <c r="O6">
        <v>131</v>
      </c>
      <c r="P6">
        <v>50.53</v>
      </c>
      <c r="Q6" s="10" t="s">
        <v>8308</v>
      </c>
      <c r="R6" t="s">
        <v>8309</v>
      </c>
      <c r="S6" s="15">
        <v>41431.062037037038</v>
      </c>
      <c r="T6" s="15">
        <v>41467.75</v>
      </c>
    </row>
    <row r="7" spans="1:20" ht="285" x14ac:dyDescent="0.25">
      <c r="A7">
        <v>2713</v>
      </c>
      <c r="B7" s="3" t="s">
        <v>2713</v>
      </c>
      <c r="C7" s="3" t="s">
        <v>6823</v>
      </c>
      <c r="D7" s="6">
        <v>150000</v>
      </c>
      <c r="E7" s="8">
        <v>153362</v>
      </c>
      <c r="F7" t="s">
        <v>8218</v>
      </c>
      <c r="G7" t="s">
        <v>8223</v>
      </c>
      <c r="H7" t="s">
        <v>8245</v>
      </c>
      <c r="I7">
        <v>1450971684</v>
      </c>
      <c r="J7">
        <v>1447515684</v>
      </c>
      <c r="K7" t="b">
        <v>1</v>
      </c>
      <c r="L7">
        <v>1420</v>
      </c>
      <c r="M7" t="b">
        <v>1</v>
      </c>
      <c r="N7" t="s">
        <v>8301</v>
      </c>
      <c r="O7">
        <v>102</v>
      </c>
      <c r="P7">
        <v>108</v>
      </c>
      <c r="Q7" s="10" t="s">
        <v>8308</v>
      </c>
      <c r="R7" t="s">
        <v>8309</v>
      </c>
      <c r="S7" s="15">
        <v>42321.653749999998</v>
      </c>
      <c r="T7" s="15">
        <v>42361.653749999998</v>
      </c>
    </row>
    <row r="8" spans="1:20" ht="195" x14ac:dyDescent="0.25">
      <c r="A8">
        <v>2714</v>
      </c>
      <c r="B8" s="3" t="s">
        <v>2714</v>
      </c>
      <c r="C8" s="3" t="s">
        <v>6824</v>
      </c>
      <c r="D8" s="6">
        <v>25000</v>
      </c>
      <c r="E8" s="8">
        <v>29089</v>
      </c>
      <c r="F8" t="s">
        <v>8218</v>
      </c>
      <c r="G8" t="s">
        <v>8223</v>
      </c>
      <c r="H8" t="s">
        <v>8245</v>
      </c>
      <c r="I8">
        <v>1476486000</v>
      </c>
      <c r="J8">
        <v>1474040596</v>
      </c>
      <c r="K8" t="b">
        <v>1</v>
      </c>
      <c r="L8">
        <v>305</v>
      </c>
      <c r="M8" t="b">
        <v>1</v>
      </c>
      <c r="N8" t="s">
        <v>8301</v>
      </c>
      <c r="O8">
        <v>116</v>
      </c>
      <c r="P8">
        <v>95.37</v>
      </c>
      <c r="Q8" s="10" t="s">
        <v>8308</v>
      </c>
      <c r="R8" t="s">
        <v>8309</v>
      </c>
      <c r="S8" s="15">
        <v>42628.655046296291</v>
      </c>
      <c r="T8" s="15">
        <v>42656.958333333328</v>
      </c>
    </row>
    <row r="9" spans="1:20" ht="315" x14ac:dyDescent="0.25">
      <c r="A9">
        <v>2715</v>
      </c>
      <c r="B9" s="3" t="s">
        <v>2715</v>
      </c>
      <c r="C9" s="3" t="s">
        <v>6825</v>
      </c>
      <c r="D9" s="6">
        <v>12000</v>
      </c>
      <c r="E9" s="8">
        <v>31754.69</v>
      </c>
      <c r="F9" t="s">
        <v>8218</v>
      </c>
      <c r="G9" t="s">
        <v>8223</v>
      </c>
      <c r="H9" t="s">
        <v>8245</v>
      </c>
      <c r="I9">
        <v>1456047228</v>
      </c>
      <c r="J9">
        <v>1453109628</v>
      </c>
      <c r="K9" t="b">
        <v>1</v>
      </c>
      <c r="L9">
        <v>551</v>
      </c>
      <c r="M9" t="b">
        <v>1</v>
      </c>
      <c r="N9" t="s">
        <v>8301</v>
      </c>
      <c r="O9">
        <v>265</v>
      </c>
      <c r="P9">
        <v>57.63</v>
      </c>
      <c r="Q9" s="10" t="s">
        <v>8308</v>
      </c>
      <c r="R9" t="s">
        <v>8309</v>
      </c>
      <c r="S9" s="15">
        <v>42386.398472222223</v>
      </c>
      <c r="T9" s="15">
        <v>42420.398472222223</v>
      </c>
    </row>
    <row r="10" spans="1:20" ht="255" x14ac:dyDescent="0.25">
      <c r="A10">
        <v>2717</v>
      </c>
      <c r="B10" s="3" t="s">
        <v>2717</v>
      </c>
      <c r="C10" s="3" t="s">
        <v>6827</v>
      </c>
      <c r="D10" s="6">
        <v>25000</v>
      </c>
      <c r="E10" s="8">
        <v>30026</v>
      </c>
      <c r="F10" t="s">
        <v>8218</v>
      </c>
      <c r="G10" t="s">
        <v>8223</v>
      </c>
      <c r="H10" t="s">
        <v>8245</v>
      </c>
      <c r="I10">
        <v>1417906649</v>
      </c>
      <c r="J10">
        <v>1414015049</v>
      </c>
      <c r="K10" t="b">
        <v>1</v>
      </c>
      <c r="L10">
        <v>325</v>
      </c>
      <c r="M10" t="b">
        <v>1</v>
      </c>
      <c r="N10" t="s">
        <v>8301</v>
      </c>
      <c r="O10">
        <v>120</v>
      </c>
      <c r="P10">
        <v>92.39</v>
      </c>
      <c r="Q10" s="10" t="s">
        <v>8308</v>
      </c>
      <c r="R10" t="s">
        <v>8309</v>
      </c>
      <c r="S10" s="15">
        <v>41933.914918981485</v>
      </c>
      <c r="T10" s="15">
        <v>41978.956585648149</v>
      </c>
    </row>
    <row r="11" spans="1:20" ht="240" x14ac:dyDescent="0.25">
      <c r="A11">
        <v>2718</v>
      </c>
      <c r="B11" s="3" t="s">
        <v>2718</v>
      </c>
      <c r="C11" s="3" t="s">
        <v>6828</v>
      </c>
      <c r="D11" s="6">
        <v>18000</v>
      </c>
      <c r="E11" s="8">
        <v>18645</v>
      </c>
      <c r="F11" t="s">
        <v>8218</v>
      </c>
      <c r="G11" t="s">
        <v>8223</v>
      </c>
      <c r="H11" t="s">
        <v>8245</v>
      </c>
      <c r="I11">
        <v>1462316400</v>
      </c>
      <c r="J11">
        <v>1459865945</v>
      </c>
      <c r="K11" t="b">
        <v>1</v>
      </c>
      <c r="L11">
        <v>148</v>
      </c>
      <c r="M11" t="b">
        <v>1</v>
      </c>
      <c r="N11" t="s">
        <v>8301</v>
      </c>
      <c r="O11">
        <v>104</v>
      </c>
      <c r="P11">
        <v>125.98</v>
      </c>
      <c r="Q11" s="10" t="s">
        <v>8308</v>
      </c>
      <c r="R11" t="s">
        <v>8309</v>
      </c>
      <c r="S11" s="15">
        <v>42464.596585648149</v>
      </c>
      <c r="T11" s="15">
        <v>42492.958333333328</v>
      </c>
    </row>
    <row r="12" spans="1:20" ht="270" x14ac:dyDescent="0.25">
      <c r="A12">
        <v>2719</v>
      </c>
      <c r="B12" s="3" t="s">
        <v>2719</v>
      </c>
      <c r="C12" s="3" t="s">
        <v>6829</v>
      </c>
      <c r="D12" s="6">
        <v>6000</v>
      </c>
      <c r="E12" s="8">
        <v>6530</v>
      </c>
      <c r="F12" t="s">
        <v>8218</v>
      </c>
      <c r="G12" t="s">
        <v>8223</v>
      </c>
      <c r="H12" t="s">
        <v>8245</v>
      </c>
      <c r="I12">
        <v>1460936694</v>
      </c>
      <c r="J12">
        <v>1455756294</v>
      </c>
      <c r="K12" t="b">
        <v>0</v>
      </c>
      <c r="L12">
        <v>69</v>
      </c>
      <c r="M12" t="b">
        <v>1</v>
      </c>
      <c r="N12" t="s">
        <v>8301</v>
      </c>
      <c r="O12">
        <v>109</v>
      </c>
      <c r="P12">
        <v>94.64</v>
      </c>
      <c r="Q12" s="10" t="s">
        <v>8308</v>
      </c>
      <c r="R12" t="s">
        <v>8309</v>
      </c>
      <c r="S12" s="15">
        <v>42417.031180555554</v>
      </c>
      <c r="T12" s="15">
        <v>42476.989513888882</v>
      </c>
    </row>
    <row r="13" spans="1:20" ht="225" x14ac:dyDescent="0.25">
      <c r="A13">
        <v>2720</v>
      </c>
      <c r="B13" s="3" t="s">
        <v>2720</v>
      </c>
      <c r="C13" s="3" t="s">
        <v>6830</v>
      </c>
      <c r="D13" s="6">
        <v>25000</v>
      </c>
      <c r="E13" s="8">
        <v>29531</v>
      </c>
      <c r="F13" t="s">
        <v>8218</v>
      </c>
      <c r="G13" t="s">
        <v>8223</v>
      </c>
      <c r="H13" t="s">
        <v>8245</v>
      </c>
      <c r="I13">
        <v>1478866253</v>
      </c>
      <c r="J13">
        <v>1476270653</v>
      </c>
      <c r="K13" t="b">
        <v>0</v>
      </c>
      <c r="L13">
        <v>173</v>
      </c>
      <c r="M13" t="b">
        <v>1</v>
      </c>
      <c r="N13" t="s">
        <v>8301</v>
      </c>
      <c r="O13">
        <v>118</v>
      </c>
      <c r="P13">
        <v>170.7</v>
      </c>
      <c r="Q13" s="10" t="s">
        <v>8308</v>
      </c>
      <c r="R13" t="s">
        <v>8309</v>
      </c>
      <c r="S13" s="15">
        <v>42654.465891203698</v>
      </c>
      <c r="T13" s="15">
        <v>42684.507557870369</v>
      </c>
    </row>
    <row r="14" spans="1:20" ht="240" x14ac:dyDescent="0.25">
      <c r="A14">
        <v>2983</v>
      </c>
      <c r="B14" s="3" t="s">
        <v>2983</v>
      </c>
      <c r="C14" s="3" t="s">
        <v>7093</v>
      </c>
      <c r="D14" s="6">
        <v>116000</v>
      </c>
      <c r="E14" s="8">
        <v>169985.91</v>
      </c>
      <c r="F14" t="s">
        <v>8218</v>
      </c>
      <c r="G14" t="s">
        <v>8223</v>
      </c>
      <c r="H14" t="s">
        <v>8245</v>
      </c>
      <c r="I14">
        <v>1415722236</v>
      </c>
      <c r="J14">
        <v>1410534636</v>
      </c>
      <c r="K14" t="b">
        <v>1</v>
      </c>
      <c r="L14">
        <v>1095</v>
      </c>
      <c r="M14" t="b">
        <v>1</v>
      </c>
      <c r="N14" t="s">
        <v>8301</v>
      </c>
      <c r="O14">
        <v>147</v>
      </c>
      <c r="P14">
        <v>155.24</v>
      </c>
      <c r="Q14" s="10" t="s">
        <v>8308</v>
      </c>
      <c r="R14" t="s">
        <v>8309</v>
      </c>
      <c r="S14" s="15">
        <v>41893.632361111115</v>
      </c>
      <c r="T14" s="15">
        <v>41953.674027777779</v>
      </c>
    </row>
    <row r="15" spans="1:20" ht="285" x14ac:dyDescent="0.25">
      <c r="A15">
        <v>2984</v>
      </c>
      <c r="B15" s="3" t="s">
        <v>2984</v>
      </c>
      <c r="C15" s="3" t="s">
        <v>7094</v>
      </c>
      <c r="D15" s="6">
        <v>25000</v>
      </c>
      <c r="E15" s="8">
        <v>25088</v>
      </c>
      <c r="F15" t="s">
        <v>8218</v>
      </c>
      <c r="G15" t="s">
        <v>8223</v>
      </c>
      <c r="H15" t="s">
        <v>8245</v>
      </c>
      <c r="I15">
        <v>1472020881</v>
      </c>
      <c r="J15">
        <v>1469428881</v>
      </c>
      <c r="K15" t="b">
        <v>1</v>
      </c>
      <c r="L15">
        <v>218</v>
      </c>
      <c r="M15" t="b">
        <v>1</v>
      </c>
      <c r="N15" t="s">
        <v>8301</v>
      </c>
      <c r="O15">
        <v>100</v>
      </c>
      <c r="P15">
        <v>115.08</v>
      </c>
      <c r="Q15" s="10" t="s">
        <v>8308</v>
      </c>
      <c r="R15" t="s">
        <v>8309</v>
      </c>
      <c r="S15" s="15">
        <v>42575.278715277775</v>
      </c>
      <c r="T15" s="15">
        <v>42605.278715277775</v>
      </c>
    </row>
    <row r="16" spans="1:20" ht="300" x14ac:dyDescent="0.25">
      <c r="A16">
        <v>2987</v>
      </c>
      <c r="B16" s="3" t="s">
        <v>2987</v>
      </c>
      <c r="C16" s="3" t="s">
        <v>7097</v>
      </c>
      <c r="D16" s="6">
        <v>25000</v>
      </c>
      <c r="E16" s="8">
        <v>27600.2</v>
      </c>
      <c r="F16" t="s">
        <v>8218</v>
      </c>
      <c r="G16" t="s">
        <v>8223</v>
      </c>
      <c r="H16" t="s">
        <v>8245</v>
      </c>
      <c r="I16">
        <v>1476316800</v>
      </c>
      <c r="J16">
        <v>1473837751</v>
      </c>
      <c r="K16" t="b">
        <v>0</v>
      </c>
      <c r="L16">
        <v>265</v>
      </c>
      <c r="M16" t="b">
        <v>1</v>
      </c>
      <c r="N16" t="s">
        <v>8301</v>
      </c>
      <c r="O16">
        <v>110</v>
      </c>
      <c r="P16">
        <v>104.15</v>
      </c>
      <c r="Q16" s="10" t="s">
        <v>8308</v>
      </c>
      <c r="R16" t="s">
        <v>8309</v>
      </c>
      <c r="S16" s="15">
        <v>42626.307303240741</v>
      </c>
      <c r="T16" s="15">
        <v>42655</v>
      </c>
    </row>
    <row r="17" spans="1:20" ht="75" x14ac:dyDescent="0.25">
      <c r="A17">
        <v>2989</v>
      </c>
      <c r="B17" s="3" t="s">
        <v>2989</v>
      </c>
      <c r="C17" s="3" t="s">
        <v>7099</v>
      </c>
      <c r="D17" s="6">
        <v>20000</v>
      </c>
      <c r="E17" s="8">
        <v>35307</v>
      </c>
      <c r="F17" t="s">
        <v>8218</v>
      </c>
      <c r="G17" t="s">
        <v>8223</v>
      </c>
      <c r="H17" t="s">
        <v>8245</v>
      </c>
      <c r="I17">
        <v>1450673940</v>
      </c>
      <c r="J17">
        <v>1448756962</v>
      </c>
      <c r="K17" t="b">
        <v>0</v>
      </c>
      <c r="L17">
        <v>364</v>
      </c>
      <c r="M17" t="b">
        <v>1</v>
      </c>
      <c r="N17" t="s">
        <v>8301</v>
      </c>
      <c r="O17">
        <v>177</v>
      </c>
      <c r="P17">
        <v>97</v>
      </c>
      <c r="Q17" s="10" t="s">
        <v>8308</v>
      </c>
      <c r="R17" t="s">
        <v>8309</v>
      </c>
      <c r="S17" s="15">
        <v>42336.02039351852</v>
      </c>
      <c r="T17" s="15">
        <v>42358.207638888889</v>
      </c>
    </row>
    <row r="18" spans="1:20" ht="270" x14ac:dyDescent="0.25">
      <c r="A18">
        <v>2990</v>
      </c>
      <c r="B18" s="3" t="s">
        <v>2990</v>
      </c>
      <c r="C18" s="3" t="s">
        <v>7100</v>
      </c>
      <c r="D18" s="6">
        <v>10000</v>
      </c>
      <c r="E18" s="8">
        <v>10000</v>
      </c>
      <c r="F18" t="s">
        <v>8218</v>
      </c>
      <c r="G18" t="s">
        <v>8223</v>
      </c>
      <c r="H18" t="s">
        <v>8245</v>
      </c>
      <c r="I18">
        <v>1452174420</v>
      </c>
      <c r="J18">
        <v>1449150420</v>
      </c>
      <c r="K18" t="b">
        <v>0</v>
      </c>
      <c r="L18">
        <v>27</v>
      </c>
      <c r="M18" t="b">
        <v>1</v>
      </c>
      <c r="N18" t="s">
        <v>8301</v>
      </c>
      <c r="O18">
        <v>100</v>
      </c>
      <c r="P18">
        <v>370.37</v>
      </c>
      <c r="Q18" s="10" t="s">
        <v>8308</v>
      </c>
      <c r="R18" t="s">
        <v>8309</v>
      </c>
      <c r="S18" s="15">
        <v>42340.57430555555</v>
      </c>
      <c r="T18" s="15">
        <v>42375.57430555555</v>
      </c>
    </row>
    <row r="19" spans="1:20" ht="270" x14ac:dyDescent="0.25">
      <c r="A19">
        <v>2991</v>
      </c>
      <c r="B19" s="3" t="s">
        <v>2991</v>
      </c>
      <c r="C19" s="3" t="s">
        <v>7101</v>
      </c>
      <c r="D19" s="6">
        <v>8500</v>
      </c>
      <c r="E19" s="8">
        <v>8780</v>
      </c>
      <c r="F19" t="s">
        <v>8218</v>
      </c>
      <c r="G19" t="s">
        <v>8223</v>
      </c>
      <c r="H19" t="s">
        <v>8245</v>
      </c>
      <c r="I19">
        <v>1485547530</v>
      </c>
      <c r="J19">
        <v>1483646730</v>
      </c>
      <c r="K19" t="b">
        <v>0</v>
      </c>
      <c r="L19">
        <v>93</v>
      </c>
      <c r="M19" t="b">
        <v>1</v>
      </c>
      <c r="N19" t="s">
        <v>8301</v>
      </c>
      <c r="O19">
        <v>103</v>
      </c>
      <c r="P19">
        <v>94.41</v>
      </c>
      <c r="Q19" s="10" t="s">
        <v>8308</v>
      </c>
      <c r="R19" t="s">
        <v>8309</v>
      </c>
      <c r="S19" s="15">
        <v>42739.837152777778</v>
      </c>
      <c r="T19" s="15">
        <v>42761.837152777778</v>
      </c>
    </row>
    <row r="20" spans="1:20" ht="255" x14ac:dyDescent="0.25">
      <c r="A20">
        <v>2992</v>
      </c>
      <c r="B20" s="3" t="s">
        <v>2992</v>
      </c>
      <c r="C20" s="3" t="s">
        <v>7102</v>
      </c>
      <c r="D20" s="6">
        <v>3000</v>
      </c>
      <c r="E20" s="8">
        <v>3135</v>
      </c>
      <c r="F20" t="s">
        <v>8218</v>
      </c>
      <c r="G20" t="s">
        <v>8223</v>
      </c>
      <c r="H20" t="s">
        <v>8245</v>
      </c>
      <c r="I20">
        <v>1476037510</v>
      </c>
      <c r="J20">
        <v>1473445510</v>
      </c>
      <c r="K20" t="b">
        <v>0</v>
      </c>
      <c r="L20">
        <v>64</v>
      </c>
      <c r="M20" t="b">
        <v>1</v>
      </c>
      <c r="N20" t="s">
        <v>8301</v>
      </c>
      <c r="O20">
        <v>105</v>
      </c>
      <c r="P20">
        <v>48.98</v>
      </c>
      <c r="Q20" s="10" t="s">
        <v>8308</v>
      </c>
      <c r="R20" t="s">
        <v>8309</v>
      </c>
      <c r="S20" s="15">
        <v>42621.767476851848</v>
      </c>
      <c r="T20" s="15">
        <v>42651.767476851848</v>
      </c>
    </row>
    <row r="21" spans="1:20" ht="90" x14ac:dyDescent="0.25">
      <c r="A21">
        <v>2993</v>
      </c>
      <c r="B21" s="3" t="s">
        <v>2993</v>
      </c>
      <c r="C21" s="3" t="s">
        <v>7103</v>
      </c>
      <c r="D21" s="6">
        <v>1000</v>
      </c>
      <c r="E21" s="8">
        <v>1003</v>
      </c>
      <c r="F21" t="s">
        <v>8218</v>
      </c>
      <c r="G21" t="s">
        <v>8223</v>
      </c>
      <c r="H21" t="s">
        <v>8245</v>
      </c>
      <c r="I21">
        <v>1455998867</v>
      </c>
      <c r="J21">
        <v>1453406867</v>
      </c>
      <c r="K21" t="b">
        <v>0</v>
      </c>
      <c r="L21">
        <v>22</v>
      </c>
      <c r="M21" t="b">
        <v>1</v>
      </c>
      <c r="N21" t="s">
        <v>8301</v>
      </c>
      <c r="O21">
        <v>100</v>
      </c>
      <c r="P21">
        <v>45.59</v>
      </c>
      <c r="Q21" s="10" t="s">
        <v>8308</v>
      </c>
      <c r="R21" t="s">
        <v>8309</v>
      </c>
      <c r="S21" s="15">
        <v>42389.838738425926</v>
      </c>
      <c r="T21" s="15">
        <v>42419.838738425926</v>
      </c>
    </row>
    <row r="22" spans="1:20" ht="255" x14ac:dyDescent="0.25">
      <c r="A22">
        <v>2995</v>
      </c>
      <c r="B22" s="3" t="s">
        <v>2995</v>
      </c>
      <c r="C22" s="3" t="s">
        <v>7105</v>
      </c>
      <c r="D22" s="6">
        <v>15000</v>
      </c>
      <c r="E22" s="8">
        <v>15744</v>
      </c>
      <c r="F22" t="s">
        <v>8218</v>
      </c>
      <c r="G22" t="s">
        <v>8223</v>
      </c>
      <c r="H22" t="s">
        <v>8245</v>
      </c>
      <c r="I22">
        <v>1484841471</v>
      </c>
      <c r="J22">
        <v>1482249471</v>
      </c>
      <c r="K22" t="b">
        <v>0</v>
      </c>
      <c r="L22">
        <v>249</v>
      </c>
      <c r="M22" t="b">
        <v>1</v>
      </c>
      <c r="N22" t="s">
        <v>8301</v>
      </c>
      <c r="O22">
        <v>105</v>
      </c>
      <c r="P22">
        <v>63.23</v>
      </c>
      <c r="Q22" s="10" t="s">
        <v>8308</v>
      </c>
      <c r="R22" t="s">
        <v>8309</v>
      </c>
      <c r="S22" s="15">
        <v>42723.665173611109</v>
      </c>
      <c r="T22" s="15">
        <v>42753.665173611109</v>
      </c>
    </row>
    <row r="23" spans="1:20" ht="195" x14ac:dyDescent="0.25">
      <c r="A23">
        <v>2996</v>
      </c>
      <c r="B23" s="3" t="s">
        <v>2996</v>
      </c>
      <c r="C23" s="3" t="s">
        <v>7106</v>
      </c>
      <c r="D23" s="6">
        <v>35000</v>
      </c>
      <c r="E23" s="8">
        <v>60180</v>
      </c>
      <c r="F23" t="s">
        <v>8218</v>
      </c>
      <c r="G23" t="s">
        <v>8223</v>
      </c>
      <c r="H23" t="s">
        <v>8245</v>
      </c>
      <c r="I23">
        <v>1432677240</v>
      </c>
      <c r="J23">
        <v>1427493240</v>
      </c>
      <c r="K23" t="b">
        <v>0</v>
      </c>
      <c r="L23">
        <v>392</v>
      </c>
      <c r="M23" t="b">
        <v>1</v>
      </c>
      <c r="N23" t="s">
        <v>8301</v>
      </c>
      <c r="O23">
        <v>172</v>
      </c>
      <c r="P23">
        <v>153.52000000000001</v>
      </c>
      <c r="Q23" s="10" t="s">
        <v>8308</v>
      </c>
      <c r="R23" t="s">
        <v>8309</v>
      </c>
      <c r="S23" s="15">
        <v>42089.912500000006</v>
      </c>
      <c r="T23" s="15">
        <v>42149.912500000006</v>
      </c>
    </row>
    <row r="24" spans="1:20" ht="270" x14ac:dyDescent="0.25">
      <c r="A24">
        <v>2997</v>
      </c>
      <c r="B24" s="3" t="s">
        <v>2997</v>
      </c>
      <c r="C24" s="3" t="s">
        <v>7107</v>
      </c>
      <c r="D24" s="6">
        <v>10000</v>
      </c>
      <c r="E24" s="8">
        <v>10373</v>
      </c>
      <c r="F24" t="s">
        <v>8218</v>
      </c>
      <c r="G24" t="s">
        <v>8223</v>
      </c>
      <c r="H24" t="s">
        <v>8245</v>
      </c>
      <c r="I24">
        <v>1488171540</v>
      </c>
      <c r="J24">
        <v>1486661793</v>
      </c>
      <c r="K24" t="b">
        <v>0</v>
      </c>
      <c r="L24">
        <v>115</v>
      </c>
      <c r="M24" t="b">
        <v>1</v>
      </c>
      <c r="N24" t="s">
        <v>8301</v>
      </c>
      <c r="O24">
        <v>104</v>
      </c>
      <c r="P24">
        <v>90.2</v>
      </c>
      <c r="Q24" s="10" t="s">
        <v>8308</v>
      </c>
      <c r="R24" t="s">
        <v>8309</v>
      </c>
      <c r="S24" s="15">
        <v>42774.733715277776</v>
      </c>
      <c r="T24" s="15">
        <v>42792.207638888889</v>
      </c>
    </row>
    <row r="25" spans="1:20" ht="285" x14ac:dyDescent="0.25">
      <c r="A25">
        <v>2998</v>
      </c>
      <c r="B25" s="3" t="s">
        <v>2998</v>
      </c>
      <c r="C25" s="3" t="s">
        <v>7108</v>
      </c>
      <c r="D25" s="6">
        <v>50000</v>
      </c>
      <c r="E25" s="8">
        <v>51514.5</v>
      </c>
      <c r="F25" t="s">
        <v>8218</v>
      </c>
      <c r="G25" t="s">
        <v>8223</v>
      </c>
      <c r="H25" t="s">
        <v>8245</v>
      </c>
      <c r="I25">
        <v>1402892700</v>
      </c>
      <c r="J25">
        <v>1400474329</v>
      </c>
      <c r="K25" t="b">
        <v>0</v>
      </c>
      <c r="L25">
        <v>433</v>
      </c>
      <c r="M25" t="b">
        <v>1</v>
      </c>
      <c r="N25" t="s">
        <v>8301</v>
      </c>
      <c r="O25">
        <v>103</v>
      </c>
      <c r="P25">
        <v>118.97</v>
      </c>
      <c r="Q25" s="10" t="s">
        <v>8308</v>
      </c>
      <c r="R25" t="s">
        <v>8309</v>
      </c>
      <c r="S25" s="15">
        <v>41777.193622685183</v>
      </c>
      <c r="T25" s="15">
        <v>41805.184027777781</v>
      </c>
    </row>
    <row r="26" spans="1:20" ht="270" x14ac:dyDescent="0.25">
      <c r="A26">
        <v>2999</v>
      </c>
      <c r="B26" s="3" t="s">
        <v>2999</v>
      </c>
      <c r="C26" s="3" t="s">
        <v>7109</v>
      </c>
      <c r="D26" s="6">
        <v>1350</v>
      </c>
      <c r="E26" s="8">
        <v>1605</v>
      </c>
      <c r="F26" t="s">
        <v>8218</v>
      </c>
      <c r="G26" t="s">
        <v>8223</v>
      </c>
      <c r="H26" t="s">
        <v>8245</v>
      </c>
      <c r="I26">
        <v>1488333600</v>
      </c>
      <c r="J26">
        <v>1487094360</v>
      </c>
      <c r="K26" t="b">
        <v>0</v>
      </c>
      <c r="L26">
        <v>20</v>
      </c>
      <c r="M26" t="b">
        <v>1</v>
      </c>
      <c r="N26" t="s">
        <v>8301</v>
      </c>
      <c r="O26">
        <v>119</v>
      </c>
      <c r="P26">
        <v>80.25</v>
      </c>
      <c r="Q26" s="10" t="s">
        <v>8308</v>
      </c>
      <c r="R26" t="s">
        <v>8309</v>
      </c>
      <c r="S26" s="15">
        <v>42779.740277777775</v>
      </c>
      <c r="T26" s="15">
        <v>42794.083333333328</v>
      </c>
    </row>
    <row r="27" spans="1:20" ht="285" x14ac:dyDescent="0.25">
      <c r="A27">
        <v>3000</v>
      </c>
      <c r="B27" s="3" t="s">
        <v>3000</v>
      </c>
      <c r="C27" s="3" t="s">
        <v>7110</v>
      </c>
      <c r="D27" s="6">
        <v>500</v>
      </c>
      <c r="E27" s="8">
        <v>500</v>
      </c>
      <c r="F27" t="s">
        <v>8218</v>
      </c>
      <c r="G27" t="s">
        <v>8223</v>
      </c>
      <c r="H27" t="s">
        <v>8245</v>
      </c>
      <c r="I27">
        <v>1485885600</v>
      </c>
      <c r="J27">
        <v>1484682670</v>
      </c>
      <c r="K27" t="b">
        <v>0</v>
      </c>
      <c r="L27">
        <v>8</v>
      </c>
      <c r="M27" t="b">
        <v>1</v>
      </c>
      <c r="N27" t="s">
        <v>8301</v>
      </c>
      <c r="O27">
        <v>100</v>
      </c>
      <c r="P27">
        <v>62.5</v>
      </c>
      <c r="Q27" s="10" t="s">
        <v>8308</v>
      </c>
      <c r="R27" t="s">
        <v>8309</v>
      </c>
      <c r="S27" s="15">
        <v>42751.827199074076</v>
      </c>
      <c r="T27" s="15">
        <v>42765.75</v>
      </c>
    </row>
    <row r="28" spans="1:20" ht="285" x14ac:dyDescent="0.25">
      <c r="A28">
        <v>3001</v>
      </c>
      <c r="B28" s="3" t="s">
        <v>3001</v>
      </c>
      <c r="C28" s="3" t="s">
        <v>7111</v>
      </c>
      <c r="D28" s="6">
        <v>7214</v>
      </c>
      <c r="E28" s="8">
        <v>22991.01</v>
      </c>
      <c r="F28" t="s">
        <v>8218</v>
      </c>
      <c r="G28" t="s">
        <v>8223</v>
      </c>
      <c r="H28" t="s">
        <v>8245</v>
      </c>
      <c r="I28">
        <v>1468445382</v>
      </c>
      <c r="J28">
        <v>1465853382</v>
      </c>
      <c r="K28" t="b">
        <v>0</v>
      </c>
      <c r="L28">
        <v>175</v>
      </c>
      <c r="M28" t="b">
        <v>1</v>
      </c>
      <c r="N28" t="s">
        <v>8301</v>
      </c>
      <c r="O28">
        <v>319</v>
      </c>
      <c r="P28">
        <v>131.38</v>
      </c>
      <c r="Q28" s="10" t="s">
        <v>8308</v>
      </c>
      <c r="R28" t="s">
        <v>8309</v>
      </c>
      <c r="S28" s="15">
        <v>42533.895625000005</v>
      </c>
      <c r="T28" s="15">
        <v>42563.895625000005</v>
      </c>
    </row>
    <row r="29" spans="1:20" ht="180" x14ac:dyDescent="0.25">
      <c r="A29">
        <v>3002</v>
      </c>
      <c r="B29" s="3" t="s">
        <v>3002</v>
      </c>
      <c r="C29" s="3" t="s">
        <v>7112</v>
      </c>
      <c r="D29" s="6">
        <v>7000</v>
      </c>
      <c r="E29" s="8">
        <v>7595.43</v>
      </c>
      <c r="F29" t="s">
        <v>8218</v>
      </c>
      <c r="G29" t="s">
        <v>8223</v>
      </c>
      <c r="H29" t="s">
        <v>8245</v>
      </c>
      <c r="I29">
        <v>1356552252</v>
      </c>
      <c r="J29">
        <v>1353960252</v>
      </c>
      <c r="K29" t="b">
        <v>0</v>
      </c>
      <c r="L29">
        <v>104</v>
      </c>
      <c r="M29" t="b">
        <v>1</v>
      </c>
      <c r="N29" t="s">
        <v>8301</v>
      </c>
      <c r="O29">
        <v>109</v>
      </c>
      <c r="P29">
        <v>73.03</v>
      </c>
      <c r="Q29" s="10" t="s">
        <v>8308</v>
      </c>
      <c r="R29" t="s">
        <v>8309</v>
      </c>
      <c r="S29" s="15">
        <v>41238.83625</v>
      </c>
      <c r="T29" s="15">
        <v>41268.83625</v>
      </c>
    </row>
    <row r="30" spans="1:20" ht="270" x14ac:dyDescent="0.25">
      <c r="A30">
        <v>3003</v>
      </c>
      <c r="B30" s="3" t="s">
        <v>3003</v>
      </c>
      <c r="C30" s="3" t="s">
        <v>7113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1456811940</v>
      </c>
      <c r="J30">
        <v>1454098976</v>
      </c>
      <c r="K30" t="b">
        <v>0</v>
      </c>
      <c r="L30">
        <v>17</v>
      </c>
      <c r="M30" t="b">
        <v>1</v>
      </c>
      <c r="N30" t="s">
        <v>8301</v>
      </c>
      <c r="O30">
        <v>101</v>
      </c>
      <c r="P30">
        <v>178.53</v>
      </c>
      <c r="Q30" s="10" t="s">
        <v>8308</v>
      </c>
      <c r="R30" t="s">
        <v>8309</v>
      </c>
      <c r="S30" s="15">
        <v>42397.849259259259</v>
      </c>
      <c r="T30" s="15">
        <v>42429.249305555553</v>
      </c>
    </row>
    <row r="31" spans="1:20" ht="270" x14ac:dyDescent="0.25">
      <c r="A31">
        <v>3004</v>
      </c>
      <c r="B31" s="3" t="s">
        <v>3004</v>
      </c>
      <c r="C31" s="3" t="s">
        <v>7114</v>
      </c>
      <c r="D31" s="6">
        <v>40000</v>
      </c>
      <c r="E31" s="8">
        <v>45126</v>
      </c>
      <c r="F31" t="s">
        <v>8218</v>
      </c>
      <c r="G31" t="s">
        <v>8223</v>
      </c>
      <c r="H31" t="s">
        <v>8245</v>
      </c>
      <c r="I31">
        <v>1416089324</v>
      </c>
      <c r="J31">
        <v>1413493724</v>
      </c>
      <c r="K31" t="b">
        <v>0</v>
      </c>
      <c r="L31">
        <v>277</v>
      </c>
      <c r="M31" t="b">
        <v>1</v>
      </c>
      <c r="N31" t="s">
        <v>8301</v>
      </c>
      <c r="O31">
        <v>113</v>
      </c>
      <c r="P31">
        <v>162.91</v>
      </c>
      <c r="Q31" s="10" t="s">
        <v>8308</v>
      </c>
      <c r="R31" t="s">
        <v>8309</v>
      </c>
      <c r="S31" s="15">
        <v>41927.881064814814</v>
      </c>
      <c r="T31" s="15">
        <v>41957.922731481478</v>
      </c>
    </row>
    <row r="32" spans="1:20" ht="270" x14ac:dyDescent="0.25">
      <c r="A32">
        <v>3005</v>
      </c>
      <c r="B32" s="3" t="s">
        <v>3005</v>
      </c>
      <c r="C32" s="3" t="s">
        <v>7115</v>
      </c>
      <c r="D32" s="6">
        <v>10600</v>
      </c>
      <c r="E32" s="8">
        <v>12772.6</v>
      </c>
      <c r="F32" t="s">
        <v>8218</v>
      </c>
      <c r="G32" t="s">
        <v>8223</v>
      </c>
      <c r="H32" t="s">
        <v>8245</v>
      </c>
      <c r="I32">
        <v>1412611905</v>
      </c>
      <c r="J32">
        <v>1410019905</v>
      </c>
      <c r="K32" t="b">
        <v>0</v>
      </c>
      <c r="L32">
        <v>118</v>
      </c>
      <c r="M32" t="b">
        <v>1</v>
      </c>
      <c r="N32" t="s">
        <v>8301</v>
      </c>
      <c r="O32">
        <v>120</v>
      </c>
      <c r="P32">
        <v>108.24</v>
      </c>
      <c r="Q32" s="10" t="s">
        <v>8308</v>
      </c>
      <c r="R32" t="s">
        <v>8309</v>
      </c>
      <c r="S32" s="15">
        <v>41887.674826388888</v>
      </c>
      <c r="T32" s="15">
        <v>41917.674826388888</v>
      </c>
    </row>
    <row r="33" spans="1:20" ht="105" x14ac:dyDescent="0.25">
      <c r="A33">
        <v>3007</v>
      </c>
      <c r="B33" s="3" t="s">
        <v>3007</v>
      </c>
      <c r="C33" s="3" t="s">
        <v>7117</v>
      </c>
      <c r="D33" s="6">
        <v>600</v>
      </c>
      <c r="E33" s="8">
        <v>1080</v>
      </c>
      <c r="F33" t="s">
        <v>8218</v>
      </c>
      <c r="G33" t="s">
        <v>8223</v>
      </c>
      <c r="H33" t="s">
        <v>8245</v>
      </c>
      <c r="I33">
        <v>1429938683</v>
      </c>
      <c r="J33">
        <v>1428124283</v>
      </c>
      <c r="K33" t="b">
        <v>0</v>
      </c>
      <c r="L33">
        <v>20</v>
      </c>
      <c r="M33" t="b">
        <v>1</v>
      </c>
      <c r="N33" t="s">
        <v>8301</v>
      </c>
      <c r="O33">
        <v>180</v>
      </c>
      <c r="P33">
        <v>54</v>
      </c>
      <c r="Q33" s="10" t="s">
        <v>8308</v>
      </c>
      <c r="R33" t="s">
        <v>8309</v>
      </c>
      <c r="S33" s="15">
        <v>42097.216238425928</v>
      </c>
      <c r="T33" s="15">
        <v>42118.216238425928</v>
      </c>
    </row>
    <row r="34" spans="1:20" ht="255" x14ac:dyDescent="0.25">
      <c r="A34">
        <v>3008</v>
      </c>
      <c r="B34" s="3" t="s">
        <v>3008</v>
      </c>
      <c r="C34" s="3" t="s">
        <v>7118</v>
      </c>
      <c r="D34" s="6">
        <v>3000</v>
      </c>
      <c r="E34" s="8">
        <v>3035</v>
      </c>
      <c r="F34" t="s">
        <v>8218</v>
      </c>
      <c r="G34" t="s">
        <v>8223</v>
      </c>
      <c r="H34" t="s">
        <v>8245</v>
      </c>
      <c r="I34">
        <v>1453352719</v>
      </c>
      <c r="J34">
        <v>1450760719</v>
      </c>
      <c r="K34" t="b">
        <v>0</v>
      </c>
      <c r="L34">
        <v>26</v>
      </c>
      <c r="M34" t="b">
        <v>1</v>
      </c>
      <c r="N34" t="s">
        <v>8301</v>
      </c>
      <c r="O34">
        <v>101</v>
      </c>
      <c r="P34">
        <v>116.73</v>
      </c>
      <c r="Q34" s="10" t="s">
        <v>8308</v>
      </c>
      <c r="R34" t="s">
        <v>8309</v>
      </c>
      <c r="S34" s="15">
        <v>42359.212025462963</v>
      </c>
      <c r="T34" s="15">
        <v>42389.212025462963</v>
      </c>
    </row>
    <row r="35" spans="1:20" ht="315" x14ac:dyDescent="0.25">
      <c r="A35">
        <v>3009</v>
      </c>
      <c r="B35" s="3" t="s">
        <v>3009</v>
      </c>
      <c r="C35" s="3" t="s">
        <v>7119</v>
      </c>
      <c r="D35" s="6">
        <v>25000</v>
      </c>
      <c r="E35" s="8">
        <v>29939</v>
      </c>
      <c r="F35" t="s">
        <v>8218</v>
      </c>
      <c r="G35" t="s">
        <v>8223</v>
      </c>
      <c r="H35" t="s">
        <v>8245</v>
      </c>
      <c r="I35">
        <v>1417012840</v>
      </c>
      <c r="J35">
        <v>1414417240</v>
      </c>
      <c r="K35" t="b">
        <v>0</v>
      </c>
      <c r="L35">
        <v>128</v>
      </c>
      <c r="M35" t="b">
        <v>1</v>
      </c>
      <c r="N35" t="s">
        <v>8301</v>
      </c>
      <c r="O35">
        <v>120</v>
      </c>
      <c r="P35">
        <v>233.9</v>
      </c>
      <c r="Q35" s="10" t="s">
        <v>8308</v>
      </c>
      <c r="R35" t="s">
        <v>8309</v>
      </c>
      <c r="S35" s="15">
        <v>41938.569907407407</v>
      </c>
      <c r="T35" s="15">
        <v>41968.611574074079</v>
      </c>
    </row>
    <row r="36" spans="1:20" ht="285" x14ac:dyDescent="0.25">
      <c r="A36">
        <v>3010</v>
      </c>
      <c r="B36" s="3" t="s">
        <v>3010</v>
      </c>
      <c r="C36" s="3" t="s">
        <v>7120</v>
      </c>
      <c r="D36" s="6">
        <v>1500</v>
      </c>
      <c r="E36" s="8">
        <v>2370</v>
      </c>
      <c r="F36" t="s">
        <v>8218</v>
      </c>
      <c r="G36" t="s">
        <v>8223</v>
      </c>
      <c r="H36" t="s">
        <v>8245</v>
      </c>
      <c r="I36">
        <v>1424548719</v>
      </c>
      <c r="J36">
        <v>1419364719</v>
      </c>
      <c r="K36" t="b">
        <v>0</v>
      </c>
      <c r="L36">
        <v>15</v>
      </c>
      <c r="M36" t="b">
        <v>1</v>
      </c>
      <c r="N36" t="s">
        <v>8301</v>
      </c>
      <c r="O36">
        <v>158</v>
      </c>
      <c r="P36">
        <v>158</v>
      </c>
      <c r="Q36" s="10" t="s">
        <v>8308</v>
      </c>
      <c r="R36" t="s">
        <v>8309</v>
      </c>
      <c r="S36" s="15">
        <v>41995.832395833335</v>
      </c>
      <c r="T36" s="15">
        <v>42055.832395833335</v>
      </c>
    </row>
    <row r="37" spans="1:20" ht="255" x14ac:dyDescent="0.25">
      <c r="A37">
        <v>3012</v>
      </c>
      <c r="B37" s="3" t="s">
        <v>3012</v>
      </c>
      <c r="C37" s="3" t="s">
        <v>7122</v>
      </c>
      <c r="D37" s="6">
        <v>4000</v>
      </c>
      <c r="E37" s="8">
        <v>4685</v>
      </c>
      <c r="F37" t="s">
        <v>8218</v>
      </c>
      <c r="G37" t="s">
        <v>8223</v>
      </c>
      <c r="H37" t="s">
        <v>8245</v>
      </c>
      <c r="I37">
        <v>1423587130</v>
      </c>
      <c r="J37">
        <v>1421772730</v>
      </c>
      <c r="K37" t="b">
        <v>0</v>
      </c>
      <c r="L37">
        <v>55</v>
      </c>
      <c r="M37" t="b">
        <v>1</v>
      </c>
      <c r="N37" t="s">
        <v>8301</v>
      </c>
      <c r="O37">
        <v>117</v>
      </c>
      <c r="P37">
        <v>85.18</v>
      </c>
      <c r="Q37" s="10" t="s">
        <v>8308</v>
      </c>
      <c r="R37" t="s">
        <v>8309</v>
      </c>
      <c r="S37" s="15">
        <v>42023.702893518523</v>
      </c>
      <c r="T37" s="15">
        <v>42044.702893518523</v>
      </c>
    </row>
    <row r="38" spans="1:20" ht="255" x14ac:dyDescent="0.25">
      <c r="A38">
        <v>3013</v>
      </c>
      <c r="B38" s="3" t="s">
        <v>3013</v>
      </c>
      <c r="C38" s="3" t="s">
        <v>7123</v>
      </c>
      <c r="D38" s="6">
        <v>10000</v>
      </c>
      <c r="E38" s="8">
        <v>15696</v>
      </c>
      <c r="F38" t="s">
        <v>8218</v>
      </c>
      <c r="G38" t="s">
        <v>8223</v>
      </c>
      <c r="H38" t="s">
        <v>8245</v>
      </c>
      <c r="I38">
        <v>1434917049</v>
      </c>
      <c r="J38">
        <v>1432325049</v>
      </c>
      <c r="K38" t="b">
        <v>0</v>
      </c>
      <c r="L38">
        <v>107</v>
      </c>
      <c r="M38" t="b">
        <v>1</v>
      </c>
      <c r="N38" t="s">
        <v>8301</v>
      </c>
      <c r="O38">
        <v>157</v>
      </c>
      <c r="P38">
        <v>146.69</v>
      </c>
      <c r="Q38" s="10" t="s">
        <v>8308</v>
      </c>
      <c r="R38" t="s">
        <v>8309</v>
      </c>
      <c r="S38" s="15">
        <v>42145.836215277777</v>
      </c>
      <c r="T38" s="15">
        <v>42175.836215277777</v>
      </c>
    </row>
    <row r="39" spans="1:20" ht="285" x14ac:dyDescent="0.25">
      <c r="A39">
        <v>3014</v>
      </c>
      <c r="B39" s="3" t="s">
        <v>3014</v>
      </c>
      <c r="C39" s="3" t="s">
        <v>7124</v>
      </c>
      <c r="D39" s="6">
        <v>25000</v>
      </c>
      <c r="E39" s="8">
        <v>28276</v>
      </c>
      <c r="F39" t="s">
        <v>8218</v>
      </c>
      <c r="G39" t="s">
        <v>8223</v>
      </c>
      <c r="H39" t="s">
        <v>8245</v>
      </c>
      <c r="I39">
        <v>1415163600</v>
      </c>
      <c r="J39">
        <v>1412737080</v>
      </c>
      <c r="K39" t="b">
        <v>0</v>
      </c>
      <c r="L39">
        <v>557</v>
      </c>
      <c r="M39" t="b">
        <v>1</v>
      </c>
      <c r="N39" t="s">
        <v>8301</v>
      </c>
      <c r="O39">
        <v>113</v>
      </c>
      <c r="P39">
        <v>50.76</v>
      </c>
      <c r="Q39" s="10" t="s">
        <v>8308</v>
      </c>
      <c r="R39" t="s">
        <v>8309</v>
      </c>
      <c r="S39" s="15">
        <v>41919.123611111114</v>
      </c>
      <c r="T39" s="15">
        <v>41947.208333333336</v>
      </c>
    </row>
    <row r="40" spans="1:20" ht="255" x14ac:dyDescent="0.25">
      <c r="A40">
        <v>3015</v>
      </c>
      <c r="B40" s="3" t="s">
        <v>3015</v>
      </c>
      <c r="C40" s="3" t="s">
        <v>7125</v>
      </c>
      <c r="D40" s="6">
        <v>3400</v>
      </c>
      <c r="E40" s="8">
        <v>3508</v>
      </c>
      <c r="F40" t="s">
        <v>8218</v>
      </c>
      <c r="G40" t="s">
        <v>8223</v>
      </c>
      <c r="H40" t="s">
        <v>8245</v>
      </c>
      <c r="I40">
        <v>1402459200</v>
      </c>
      <c r="J40">
        <v>1401125238</v>
      </c>
      <c r="K40" t="b">
        <v>0</v>
      </c>
      <c r="L40">
        <v>40</v>
      </c>
      <c r="M40" t="b">
        <v>1</v>
      </c>
      <c r="N40" t="s">
        <v>8301</v>
      </c>
      <c r="O40">
        <v>103</v>
      </c>
      <c r="P40">
        <v>87.7</v>
      </c>
      <c r="Q40" s="10" t="s">
        <v>8308</v>
      </c>
      <c r="R40" t="s">
        <v>8309</v>
      </c>
      <c r="S40" s="15">
        <v>41784.72729166667</v>
      </c>
      <c r="T40" s="15">
        <v>41800.166666666664</v>
      </c>
    </row>
    <row r="41" spans="1:20" ht="300" x14ac:dyDescent="0.25">
      <c r="A41">
        <v>3016</v>
      </c>
      <c r="B41" s="3" t="s">
        <v>3016</v>
      </c>
      <c r="C41" s="3" t="s">
        <v>7126</v>
      </c>
      <c r="D41" s="6">
        <v>8500</v>
      </c>
      <c r="E41" s="8">
        <v>8722</v>
      </c>
      <c r="F41" t="s">
        <v>8218</v>
      </c>
      <c r="G41" t="s">
        <v>8223</v>
      </c>
      <c r="H41" t="s">
        <v>8245</v>
      </c>
      <c r="I41">
        <v>1405688952</v>
      </c>
      <c r="J41">
        <v>1400504952</v>
      </c>
      <c r="K41" t="b">
        <v>0</v>
      </c>
      <c r="L41">
        <v>36</v>
      </c>
      <c r="M41" t="b">
        <v>1</v>
      </c>
      <c r="N41" t="s">
        <v>8301</v>
      </c>
      <c r="O41">
        <v>103</v>
      </c>
      <c r="P41">
        <v>242.28</v>
      </c>
      <c r="Q41" s="10" t="s">
        <v>8308</v>
      </c>
      <c r="R41" t="s">
        <v>8309</v>
      </c>
      <c r="S41" s="15">
        <v>41777.548055555555</v>
      </c>
      <c r="T41" s="15">
        <v>41837.548055555555</v>
      </c>
    </row>
    <row r="42" spans="1:20" ht="255" x14ac:dyDescent="0.25">
      <c r="A42">
        <v>3017</v>
      </c>
      <c r="B42" s="3" t="s">
        <v>3017</v>
      </c>
      <c r="C42" s="3" t="s">
        <v>7127</v>
      </c>
      <c r="D42" s="6">
        <v>22000</v>
      </c>
      <c r="E42" s="8">
        <v>23285</v>
      </c>
      <c r="F42" t="s">
        <v>8218</v>
      </c>
      <c r="G42" t="s">
        <v>8223</v>
      </c>
      <c r="H42" t="s">
        <v>8245</v>
      </c>
      <c r="I42">
        <v>1408566243</v>
      </c>
      <c r="J42">
        <v>1405974243</v>
      </c>
      <c r="K42" t="b">
        <v>0</v>
      </c>
      <c r="L42">
        <v>159</v>
      </c>
      <c r="M42" t="b">
        <v>1</v>
      </c>
      <c r="N42" t="s">
        <v>8301</v>
      </c>
      <c r="O42">
        <v>106</v>
      </c>
      <c r="P42">
        <v>146.44999999999999</v>
      </c>
      <c r="Q42" s="10" t="s">
        <v>8308</v>
      </c>
      <c r="R42" t="s">
        <v>8309</v>
      </c>
      <c r="S42" s="15">
        <v>41840.850034722222</v>
      </c>
      <c r="T42" s="15">
        <v>41870.850034722222</v>
      </c>
    </row>
    <row r="43" spans="1:20" ht="270" x14ac:dyDescent="0.25">
      <c r="A43">
        <v>3019</v>
      </c>
      <c r="B43" s="3" t="s">
        <v>3019</v>
      </c>
      <c r="C43" s="3" t="s">
        <v>7129</v>
      </c>
      <c r="D43" s="6">
        <v>15000</v>
      </c>
      <c r="E43" s="8">
        <v>18185</v>
      </c>
      <c r="F43" t="s">
        <v>8218</v>
      </c>
      <c r="G43" t="s">
        <v>8223</v>
      </c>
      <c r="H43" t="s">
        <v>8245</v>
      </c>
      <c r="I43">
        <v>1401159600</v>
      </c>
      <c r="J43">
        <v>1398801620</v>
      </c>
      <c r="K43" t="b">
        <v>0</v>
      </c>
      <c r="L43">
        <v>226</v>
      </c>
      <c r="M43" t="b">
        <v>1</v>
      </c>
      <c r="N43" t="s">
        <v>8301</v>
      </c>
      <c r="O43">
        <v>121</v>
      </c>
      <c r="P43">
        <v>80.459999999999994</v>
      </c>
      <c r="Q43" s="10" t="s">
        <v>8308</v>
      </c>
      <c r="R43" t="s">
        <v>8309</v>
      </c>
      <c r="S43" s="15">
        <v>41757.833564814813</v>
      </c>
      <c r="T43" s="15">
        <v>41785.125</v>
      </c>
    </row>
    <row r="44" spans="1:20" ht="300" x14ac:dyDescent="0.25">
      <c r="A44">
        <v>3020</v>
      </c>
      <c r="B44" s="3" t="s">
        <v>3020</v>
      </c>
      <c r="C44" s="3" t="s">
        <v>7130</v>
      </c>
      <c r="D44" s="6">
        <v>7000</v>
      </c>
      <c r="E44" s="8">
        <v>7040</v>
      </c>
      <c r="F44" t="s">
        <v>8218</v>
      </c>
      <c r="G44" t="s">
        <v>8223</v>
      </c>
      <c r="H44" t="s">
        <v>8245</v>
      </c>
      <c r="I44">
        <v>1439583533</v>
      </c>
      <c r="J44">
        <v>1434399533</v>
      </c>
      <c r="K44" t="b">
        <v>0</v>
      </c>
      <c r="L44">
        <v>30</v>
      </c>
      <c r="M44" t="b">
        <v>1</v>
      </c>
      <c r="N44" t="s">
        <v>8301</v>
      </c>
      <c r="O44">
        <v>101</v>
      </c>
      <c r="P44">
        <v>234.67</v>
      </c>
      <c r="Q44" s="10" t="s">
        <v>8308</v>
      </c>
      <c r="R44" t="s">
        <v>8309</v>
      </c>
      <c r="S44" s="15">
        <v>42169.846446759257</v>
      </c>
      <c r="T44" s="15">
        <v>42229.846446759257</v>
      </c>
    </row>
    <row r="45" spans="1:20" ht="300" x14ac:dyDescent="0.25">
      <c r="A45">
        <v>3021</v>
      </c>
      <c r="B45" s="3" t="s">
        <v>3021</v>
      </c>
      <c r="C45" s="3" t="s">
        <v>7131</v>
      </c>
      <c r="D45" s="6">
        <v>4500</v>
      </c>
      <c r="E45" s="8">
        <v>5221</v>
      </c>
      <c r="F45" t="s">
        <v>8218</v>
      </c>
      <c r="G45" t="s">
        <v>8223</v>
      </c>
      <c r="H45" t="s">
        <v>8245</v>
      </c>
      <c r="I45">
        <v>1479794340</v>
      </c>
      <c r="J45">
        <v>1476715869</v>
      </c>
      <c r="K45" t="b">
        <v>0</v>
      </c>
      <c r="L45">
        <v>103</v>
      </c>
      <c r="M45" t="b">
        <v>1</v>
      </c>
      <c r="N45" t="s">
        <v>8301</v>
      </c>
      <c r="O45">
        <v>116</v>
      </c>
      <c r="P45">
        <v>50.69</v>
      </c>
      <c r="Q45" s="10" t="s">
        <v>8308</v>
      </c>
      <c r="R45" t="s">
        <v>8309</v>
      </c>
      <c r="S45" s="15">
        <v>42659.618854166663</v>
      </c>
      <c r="T45" s="15">
        <v>42695.249305555553</v>
      </c>
    </row>
    <row r="46" spans="1:20" ht="270" x14ac:dyDescent="0.25">
      <c r="A46">
        <v>3022</v>
      </c>
      <c r="B46" s="3" t="s">
        <v>3022</v>
      </c>
      <c r="C46" s="3" t="s">
        <v>7132</v>
      </c>
      <c r="D46" s="6">
        <v>10000</v>
      </c>
      <c r="E46" s="8">
        <v>10088</v>
      </c>
      <c r="F46" t="s">
        <v>8218</v>
      </c>
      <c r="G46" t="s">
        <v>8223</v>
      </c>
      <c r="H46" t="s">
        <v>8245</v>
      </c>
      <c r="I46">
        <v>1472338409</v>
      </c>
      <c r="J46">
        <v>1468450409</v>
      </c>
      <c r="K46" t="b">
        <v>0</v>
      </c>
      <c r="L46">
        <v>62</v>
      </c>
      <c r="M46" t="b">
        <v>1</v>
      </c>
      <c r="N46" t="s">
        <v>8301</v>
      </c>
      <c r="O46">
        <v>101</v>
      </c>
      <c r="P46">
        <v>162.71</v>
      </c>
      <c r="Q46" s="10" t="s">
        <v>8308</v>
      </c>
      <c r="R46" t="s">
        <v>8309</v>
      </c>
      <c r="S46" s="15">
        <v>42563.95380787037</v>
      </c>
      <c r="T46" s="15">
        <v>42608.95380787037</v>
      </c>
    </row>
    <row r="47" spans="1:20" ht="285" x14ac:dyDescent="0.25">
      <c r="A47">
        <v>3024</v>
      </c>
      <c r="B47" s="3" t="s">
        <v>3024</v>
      </c>
      <c r="C47" s="3" t="s">
        <v>7134</v>
      </c>
      <c r="D47" s="6">
        <v>5000</v>
      </c>
      <c r="E47" s="8">
        <v>12321</v>
      </c>
      <c r="F47" t="s">
        <v>8218</v>
      </c>
      <c r="G47" t="s">
        <v>8223</v>
      </c>
      <c r="H47" t="s">
        <v>8245</v>
      </c>
      <c r="I47">
        <v>1349567475</v>
      </c>
      <c r="J47">
        <v>1346975475</v>
      </c>
      <c r="K47" t="b">
        <v>0</v>
      </c>
      <c r="L47">
        <v>182</v>
      </c>
      <c r="M47" t="b">
        <v>1</v>
      </c>
      <c r="N47" t="s">
        <v>8301</v>
      </c>
      <c r="O47">
        <v>246</v>
      </c>
      <c r="P47">
        <v>67.7</v>
      </c>
      <c r="Q47" s="10" t="s">
        <v>8308</v>
      </c>
      <c r="R47" t="s">
        <v>8309</v>
      </c>
      <c r="S47" s="15">
        <v>41157.993923611109</v>
      </c>
      <c r="T47" s="15">
        <v>41187.993923611109</v>
      </c>
    </row>
    <row r="48" spans="1:20" ht="210" x14ac:dyDescent="0.25">
      <c r="A48">
        <v>3027</v>
      </c>
      <c r="B48" s="3" t="s">
        <v>3027</v>
      </c>
      <c r="C48" s="3" t="s">
        <v>7137</v>
      </c>
      <c r="D48" s="6">
        <v>40000</v>
      </c>
      <c r="E48" s="8">
        <v>52576</v>
      </c>
      <c r="F48" t="s">
        <v>8218</v>
      </c>
      <c r="G48" t="s">
        <v>8223</v>
      </c>
      <c r="H48" t="s">
        <v>8245</v>
      </c>
      <c r="I48">
        <v>1426866851</v>
      </c>
      <c r="J48">
        <v>1424278451</v>
      </c>
      <c r="K48" t="b">
        <v>0</v>
      </c>
      <c r="L48">
        <v>320</v>
      </c>
      <c r="M48" t="b">
        <v>1</v>
      </c>
      <c r="N48" t="s">
        <v>8301</v>
      </c>
      <c r="O48">
        <v>131</v>
      </c>
      <c r="P48">
        <v>164.3</v>
      </c>
      <c r="Q48" s="10" t="s">
        <v>8308</v>
      </c>
      <c r="R48" t="s">
        <v>8309</v>
      </c>
      <c r="S48" s="15">
        <v>42052.704293981486</v>
      </c>
      <c r="T48" s="15">
        <v>42082.662627314814</v>
      </c>
    </row>
    <row r="49" spans="1:20" ht="165" x14ac:dyDescent="0.25">
      <c r="A49">
        <v>3028</v>
      </c>
      <c r="B49" s="3" t="s">
        <v>3028</v>
      </c>
      <c r="C49" s="3" t="s">
        <v>7138</v>
      </c>
      <c r="D49" s="6">
        <v>5000</v>
      </c>
      <c r="E49" s="8">
        <v>8401</v>
      </c>
      <c r="F49" t="s">
        <v>8218</v>
      </c>
      <c r="G49" t="s">
        <v>8223</v>
      </c>
      <c r="H49" t="s">
        <v>8245</v>
      </c>
      <c r="I49">
        <v>1471242025</v>
      </c>
      <c r="J49">
        <v>1468650025</v>
      </c>
      <c r="K49" t="b">
        <v>0</v>
      </c>
      <c r="L49">
        <v>99</v>
      </c>
      <c r="M49" t="b">
        <v>1</v>
      </c>
      <c r="N49" t="s">
        <v>8301</v>
      </c>
      <c r="O49">
        <v>168</v>
      </c>
      <c r="P49">
        <v>84.86</v>
      </c>
      <c r="Q49" s="10" t="s">
        <v>8308</v>
      </c>
      <c r="R49" t="s">
        <v>8309</v>
      </c>
      <c r="S49" s="15">
        <v>42566.264178240745</v>
      </c>
      <c r="T49" s="15">
        <v>42596.264178240745</v>
      </c>
    </row>
    <row r="50" spans="1:20" ht="270" x14ac:dyDescent="0.25">
      <c r="A50">
        <v>3029</v>
      </c>
      <c r="B50" s="3" t="s">
        <v>3029</v>
      </c>
      <c r="C50" s="3" t="s">
        <v>7139</v>
      </c>
      <c r="D50" s="6">
        <v>30000</v>
      </c>
      <c r="E50" s="8">
        <v>32903</v>
      </c>
      <c r="F50" t="s">
        <v>8218</v>
      </c>
      <c r="G50" t="s">
        <v>8223</v>
      </c>
      <c r="H50" t="s">
        <v>8245</v>
      </c>
      <c r="I50">
        <v>1416285300</v>
      </c>
      <c r="J50">
        <v>1413824447</v>
      </c>
      <c r="K50" t="b">
        <v>0</v>
      </c>
      <c r="L50">
        <v>348</v>
      </c>
      <c r="M50" t="b">
        <v>1</v>
      </c>
      <c r="N50" t="s">
        <v>8301</v>
      </c>
      <c r="O50">
        <v>110</v>
      </c>
      <c r="P50">
        <v>94.55</v>
      </c>
      <c r="Q50" s="10" t="s">
        <v>8308</v>
      </c>
      <c r="R50" t="s">
        <v>8309</v>
      </c>
      <c r="S50" s="15">
        <v>41931.708877314813</v>
      </c>
      <c r="T50" s="15">
        <v>41960.190972222219</v>
      </c>
    </row>
    <row r="51" spans="1:20" ht="270" x14ac:dyDescent="0.25">
      <c r="A51">
        <v>3030</v>
      </c>
      <c r="B51" s="3" t="s">
        <v>3030</v>
      </c>
      <c r="C51" s="3" t="s">
        <v>7140</v>
      </c>
      <c r="D51" s="6">
        <v>1750</v>
      </c>
      <c r="E51" s="8">
        <v>1867</v>
      </c>
      <c r="F51" t="s">
        <v>8218</v>
      </c>
      <c r="G51" t="s">
        <v>8223</v>
      </c>
      <c r="H51" t="s">
        <v>8245</v>
      </c>
      <c r="I51">
        <v>1442426171</v>
      </c>
      <c r="J51">
        <v>1439834171</v>
      </c>
      <c r="K51" t="b">
        <v>0</v>
      </c>
      <c r="L51">
        <v>41</v>
      </c>
      <c r="M51" t="b">
        <v>1</v>
      </c>
      <c r="N51" t="s">
        <v>8301</v>
      </c>
      <c r="O51">
        <v>107</v>
      </c>
      <c r="P51">
        <v>45.54</v>
      </c>
      <c r="Q51" s="10" t="s">
        <v>8308</v>
      </c>
      <c r="R51" t="s">
        <v>8309</v>
      </c>
      <c r="S51" s="15">
        <v>42232.747349537036</v>
      </c>
      <c r="T51" s="15">
        <v>42262.747349537036</v>
      </c>
    </row>
    <row r="52" spans="1:20" ht="285" x14ac:dyDescent="0.25">
      <c r="A52">
        <v>3031</v>
      </c>
      <c r="B52" s="3" t="s">
        <v>3031</v>
      </c>
      <c r="C52" s="3" t="s">
        <v>7141</v>
      </c>
      <c r="D52" s="6">
        <v>1500</v>
      </c>
      <c r="E52" s="8">
        <v>1500</v>
      </c>
      <c r="F52" t="s">
        <v>8218</v>
      </c>
      <c r="G52" t="s">
        <v>8223</v>
      </c>
      <c r="H52" t="s">
        <v>8245</v>
      </c>
      <c r="I52">
        <v>1476479447</v>
      </c>
      <c r="J52">
        <v>1471295447</v>
      </c>
      <c r="K52" t="b">
        <v>0</v>
      </c>
      <c r="L52">
        <v>29</v>
      </c>
      <c r="M52" t="b">
        <v>1</v>
      </c>
      <c r="N52" t="s">
        <v>8301</v>
      </c>
      <c r="O52">
        <v>100</v>
      </c>
      <c r="P52">
        <v>51.72</v>
      </c>
      <c r="Q52" s="10" t="s">
        <v>8308</v>
      </c>
      <c r="R52" t="s">
        <v>8309</v>
      </c>
      <c r="S52" s="15">
        <v>42596.882488425923</v>
      </c>
      <c r="T52" s="15">
        <v>42656.882488425923</v>
      </c>
    </row>
    <row r="53" spans="1:20" ht="285" x14ac:dyDescent="0.25">
      <c r="A53">
        <v>3032</v>
      </c>
      <c r="B53" s="3" t="s">
        <v>3032</v>
      </c>
      <c r="C53" s="3" t="s">
        <v>7142</v>
      </c>
      <c r="D53" s="6">
        <v>1000</v>
      </c>
      <c r="E53" s="8">
        <v>1272</v>
      </c>
      <c r="F53" t="s">
        <v>8218</v>
      </c>
      <c r="G53" t="s">
        <v>8223</v>
      </c>
      <c r="H53" t="s">
        <v>8245</v>
      </c>
      <c r="I53">
        <v>1441933459</v>
      </c>
      <c r="J53">
        <v>1439341459</v>
      </c>
      <c r="K53" t="b">
        <v>0</v>
      </c>
      <c r="L53">
        <v>25</v>
      </c>
      <c r="M53" t="b">
        <v>1</v>
      </c>
      <c r="N53" t="s">
        <v>8301</v>
      </c>
      <c r="O53">
        <v>127</v>
      </c>
      <c r="P53">
        <v>50.88</v>
      </c>
      <c r="Q53" s="10" t="s">
        <v>8308</v>
      </c>
      <c r="R53" t="s">
        <v>8309</v>
      </c>
      <c r="S53" s="15">
        <v>42227.044664351852</v>
      </c>
      <c r="T53" s="15">
        <v>42257.044664351852</v>
      </c>
    </row>
    <row r="54" spans="1:20" ht="225" x14ac:dyDescent="0.25">
      <c r="A54">
        <v>3033</v>
      </c>
      <c r="B54" s="3" t="s">
        <v>3033</v>
      </c>
      <c r="C54" s="3" t="s">
        <v>7143</v>
      </c>
      <c r="D54" s="6">
        <v>3000</v>
      </c>
      <c r="E54" s="8">
        <v>4396</v>
      </c>
      <c r="F54" t="s">
        <v>8218</v>
      </c>
      <c r="G54" t="s">
        <v>8223</v>
      </c>
      <c r="H54" t="s">
        <v>8245</v>
      </c>
      <c r="I54">
        <v>1471487925</v>
      </c>
      <c r="J54">
        <v>1468895925</v>
      </c>
      <c r="K54" t="b">
        <v>0</v>
      </c>
      <c r="L54">
        <v>23</v>
      </c>
      <c r="M54" t="b">
        <v>1</v>
      </c>
      <c r="N54" t="s">
        <v>8301</v>
      </c>
      <c r="O54">
        <v>147</v>
      </c>
      <c r="P54">
        <v>191.13</v>
      </c>
      <c r="Q54" s="10" t="s">
        <v>8308</v>
      </c>
      <c r="R54" t="s">
        <v>8309</v>
      </c>
      <c r="S54" s="15">
        <v>42569.110243055555</v>
      </c>
      <c r="T54" s="15">
        <v>42599.110243055555</v>
      </c>
    </row>
    <row r="55" spans="1:20" ht="315" x14ac:dyDescent="0.25">
      <c r="A55">
        <v>3034</v>
      </c>
      <c r="B55" s="3" t="s">
        <v>3034</v>
      </c>
      <c r="C55" s="3" t="s">
        <v>7144</v>
      </c>
      <c r="D55" s="6">
        <v>100000</v>
      </c>
      <c r="E55" s="8">
        <v>112536</v>
      </c>
      <c r="F55" t="s">
        <v>8218</v>
      </c>
      <c r="G55" t="s">
        <v>8223</v>
      </c>
      <c r="H55" t="s">
        <v>8245</v>
      </c>
      <c r="I55">
        <v>1477972740</v>
      </c>
      <c r="J55">
        <v>1475326255</v>
      </c>
      <c r="K55" t="b">
        <v>0</v>
      </c>
      <c r="L55">
        <v>1260</v>
      </c>
      <c r="M55" t="b">
        <v>1</v>
      </c>
      <c r="N55" t="s">
        <v>8301</v>
      </c>
      <c r="O55">
        <v>113</v>
      </c>
      <c r="P55">
        <v>89.31</v>
      </c>
      <c r="Q55" s="10" t="s">
        <v>8308</v>
      </c>
      <c r="R55" t="s">
        <v>8309</v>
      </c>
      <c r="S55" s="15">
        <v>42643.535358796296</v>
      </c>
      <c r="T55" s="15">
        <v>42674.165972222225</v>
      </c>
    </row>
    <row r="56" spans="1:20" ht="180" x14ac:dyDescent="0.25">
      <c r="A56">
        <v>3035</v>
      </c>
      <c r="B56" s="3" t="s">
        <v>3035</v>
      </c>
      <c r="C56" s="3" t="s">
        <v>7145</v>
      </c>
      <c r="D56" s="6">
        <v>25000</v>
      </c>
      <c r="E56" s="8">
        <v>27196.71</v>
      </c>
      <c r="F56" t="s">
        <v>8218</v>
      </c>
      <c r="G56" t="s">
        <v>8223</v>
      </c>
      <c r="H56" t="s">
        <v>8245</v>
      </c>
      <c r="I56">
        <v>1367674009</v>
      </c>
      <c r="J56">
        <v>1365082009</v>
      </c>
      <c r="K56" t="b">
        <v>0</v>
      </c>
      <c r="L56">
        <v>307</v>
      </c>
      <c r="M56" t="b">
        <v>1</v>
      </c>
      <c r="N56" t="s">
        <v>8301</v>
      </c>
      <c r="O56">
        <v>109</v>
      </c>
      <c r="P56">
        <v>88.59</v>
      </c>
      <c r="Q56" s="10" t="s">
        <v>8308</v>
      </c>
      <c r="R56" t="s">
        <v>8309</v>
      </c>
      <c r="S56" s="15">
        <v>41367.560289351852</v>
      </c>
      <c r="T56" s="15">
        <v>41397.560289351852</v>
      </c>
    </row>
    <row r="57" spans="1:20" ht="255" x14ac:dyDescent="0.25">
      <c r="A57">
        <v>3036</v>
      </c>
      <c r="B57" s="3" t="s">
        <v>3036</v>
      </c>
      <c r="C57" s="3" t="s">
        <v>7146</v>
      </c>
      <c r="D57" s="6">
        <v>25000</v>
      </c>
      <c r="E57" s="8">
        <v>31683</v>
      </c>
      <c r="F57" t="s">
        <v>8218</v>
      </c>
      <c r="G57" t="s">
        <v>8223</v>
      </c>
      <c r="H57" t="s">
        <v>8245</v>
      </c>
      <c r="I57">
        <v>1376654340</v>
      </c>
      <c r="J57">
        <v>1373568644</v>
      </c>
      <c r="K57" t="b">
        <v>0</v>
      </c>
      <c r="L57">
        <v>329</v>
      </c>
      <c r="M57" t="b">
        <v>1</v>
      </c>
      <c r="N57" t="s">
        <v>8301</v>
      </c>
      <c r="O57">
        <v>127</v>
      </c>
      <c r="P57">
        <v>96.3</v>
      </c>
      <c r="Q57" s="10" t="s">
        <v>8308</v>
      </c>
      <c r="R57" t="s">
        <v>8309</v>
      </c>
      <c r="S57" s="15">
        <v>41465.785231481481</v>
      </c>
      <c r="T57" s="15">
        <v>41501.499305555553</v>
      </c>
    </row>
    <row r="58" spans="1:20" ht="345" x14ac:dyDescent="0.25">
      <c r="A58">
        <v>3037</v>
      </c>
      <c r="B58" s="3" t="s">
        <v>3037</v>
      </c>
      <c r="C58" s="3" t="s">
        <v>7147</v>
      </c>
      <c r="D58" s="6">
        <v>500</v>
      </c>
      <c r="E58" s="8">
        <v>1066</v>
      </c>
      <c r="F58" t="s">
        <v>8218</v>
      </c>
      <c r="G58" t="s">
        <v>8223</v>
      </c>
      <c r="H58" t="s">
        <v>8245</v>
      </c>
      <c r="I58">
        <v>1285995540</v>
      </c>
      <c r="J58">
        <v>1279574773</v>
      </c>
      <c r="K58" t="b">
        <v>0</v>
      </c>
      <c r="L58">
        <v>32</v>
      </c>
      <c r="M58" t="b">
        <v>1</v>
      </c>
      <c r="N58" t="s">
        <v>8301</v>
      </c>
      <c r="O58">
        <v>213</v>
      </c>
      <c r="P58">
        <v>33.31</v>
      </c>
      <c r="Q58" s="10" t="s">
        <v>8308</v>
      </c>
      <c r="R58" t="s">
        <v>8309</v>
      </c>
      <c r="S58" s="15">
        <v>40377.893206018518</v>
      </c>
      <c r="T58" s="15">
        <v>40452.207638888889</v>
      </c>
    </row>
    <row r="59" spans="1:20" ht="270" x14ac:dyDescent="0.25">
      <c r="A59">
        <v>3038</v>
      </c>
      <c r="B59" s="3" t="s">
        <v>3038</v>
      </c>
      <c r="C59" s="3" t="s">
        <v>7148</v>
      </c>
      <c r="D59" s="6">
        <v>1000</v>
      </c>
      <c r="E59" s="8">
        <v>1005</v>
      </c>
      <c r="F59" t="s">
        <v>8218</v>
      </c>
      <c r="G59" t="s">
        <v>8223</v>
      </c>
      <c r="H59" t="s">
        <v>8245</v>
      </c>
      <c r="I59">
        <v>1457071397</v>
      </c>
      <c r="J59">
        <v>1451887397</v>
      </c>
      <c r="K59" t="b">
        <v>0</v>
      </c>
      <c r="L59">
        <v>27</v>
      </c>
      <c r="M59" t="b">
        <v>1</v>
      </c>
      <c r="N59" t="s">
        <v>8301</v>
      </c>
      <c r="O59">
        <v>101</v>
      </c>
      <c r="P59">
        <v>37.22</v>
      </c>
      <c r="Q59" s="10" t="s">
        <v>8308</v>
      </c>
      <c r="R59" t="s">
        <v>8309</v>
      </c>
      <c r="S59" s="15">
        <v>42372.252280092594</v>
      </c>
      <c r="T59" s="15">
        <v>42432.252280092594</v>
      </c>
    </row>
    <row r="60" spans="1:20" ht="240" x14ac:dyDescent="0.25">
      <c r="A60">
        <v>3039</v>
      </c>
      <c r="B60" s="3" t="s">
        <v>3039</v>
      </c>
      <c r="C60" s="3" t="s">
        <v>7149</v>
      </c>
      <c r="D60" s="6">
        <v>20000</v>
      </c>
      <c r="E60" s="8">
        <v>21742.78</v>
      </c>
      <c r="F60" t="s">
        <v>8218</v>
      </c>
      <c r="G60" t="s">
        <v>8223</v>
      </c>
      <c r="H60" t="s">
        <v>8245</v>
      </c>
      <c r="I60">
        <v>1388303940</v>
      </c>
      <c r="J60">
        <v>1386011038</v>
      </c>
      <c r="K60" t="b">
        <v>0</v>
      </c>
      <c r="L60">
        <v>236</v>
      </c>
      <c r="M60" t="b">
        <v>1</v>
      </c>
      <c r="N60" t="s">
        <v>8301</v>
      </c>
      <c r="O60">
        <v>109</v>
      </c>
      <c r="P60">
        <v>92.13</v>
      </c>
      <c r="Q60" s="10" t="s">
        <v>8308</v>
      </c>
      <c r="R60" t="s">
        <v>8309</v>
      </c>
      <c r="S60" s="15">
        <v>41609.794421296298</v>
      </c>
      <c r="T60" s="15">
        <v>41636.332638888889</v>
      </c>
    </row>
    <row r="61" spans="1:20" ht="210" x14ac:dyDescent="0.25">
      <c r="A61">
        <v>3040</v>
      </c>
      <c r="B61" s="3" t="s">
        <v>3040</v>
      </c>
      <c r="C61" s="3" t="s">
        <v>7150</v>
      </c>
      <c r="D61" s="6">
        <v>3000</v>
      </c>
      <c r="E61" s="8">
        <v>3225</v>
      </c>
      <c r="F61" t="s">
        <v>8218</v>
      </c>
      <c r="G61" t="s">
        <v>8223</v>
      </c>
      <c r="H61" t="s">
        <v>8245</v>
      </c>
      <c r="I61">
        <v>1435359600</v>
      </c>
      <c r="J61">
        <v>1434999621</v>
      </c>
      <c r="K61" t="b">
        <v>0</v>
      </c>
      <c r="L61">
        <v>42</v>
      </c>
      <c r="M61" t="b">
        <v>1</v>
      </c>
      <c r="N61" t="s">
        <v>8301</v>
      </c>
      <c r="O61">
        <v>108</v>
      </c>
      <c r="P61">
        <v>76.790000000000006</v>
      </c>
      <c r="Q61" s="10" t="s">
        <v>8308</v>
      </c>
      <c r="R61" t="s">
        <v>8309</v>
      </c>
      <c r="S61" s="15">
        <v>42176.791909722218</v>
      </c>
      <c r="T61" s="15">
        <v>42180.958333333328</v>
      </c>
    </row>
    <row r="62" spans="1:20" ht="165" x14ac:dyDescent="0.25">
      <c r="A62">
        <v>3041</v>
      </c>
      <c r="B62" s="3" t="s">
        <v>3041</v>
      </c>
      <c r="C62" s="3" t="s">
        <v>7151</v>
      </c>
      <c r="D62" s="6">
        <v>8300</v>
      </c>
      <c r="E62" s="8">
        <v>9170</v>
      </c>
      <c r="F62" t="s">
        <v>8218</v>
      </c>
      <c r="G62" t="s">
        <v>8223</v>
      </c>
      <c r="H62" t="s">
        <v>8245</v>
      </c>
      <c r="I62">
        <v>1453323048</v>
      </c>
      <c r="J62">
        <v>1450731048</v>
      </c>
      <c r="K62" t="b">
        <v>0</v>
      </c>
      <c r="L62">
        <v>95</v>
      </c>
      <c r="M62" t="b">
        <v>1</v>
      </c>
      <c r="N62" t="s">
        <v>8301</v>
      </c>
      <c r="O62">
        <v>110</v>
      </c>
      <c r="P62">
        <v>96.53</v>
      </c>
      <c r="Q62" s="10" t="s">
        <v>8308</v>
      </c>
      <c r="R62" t="s">
        <v>8309</v>
      </c>
      <c r="S62" s="15">
        <v>42358.868611111116</v>
      </c>
      <c r="T62" s="15">
        <v>42388.868611111116</v>
      </c>
    </row>
    <row r="63" spans="1:20" ht="255" x14ac:dyDescent="0.25">
      <c r="A63">
        <v>3044</v>
      </c>
      <c r="B63" s="3" t="s">
        <v>3044</v>
      </c>
      <c r="C63" s="3" t="s">
        <v>7154</v>
      </c>
      <c r="D63" s="6">
        <v>12000</v>
      </c>
      <c r="E63" s="8">
        <v>13121</v>
      </c>
      <c r="F63" t="s">
        <v>8218</v>
      </c>
      <c r="G63" t="s">
        <v>8223</v>
      </c>
      <c r="H63" t="s">
        <v>8245</v>
      </c>
      <c r="I63">
        <v>1454433998</v>
      </c>
      <c r="J63">
        <v>1453137998</v>
      </c>
      <c r="K63" t="b">
        <v>0</v>
      </c>
      <c r="L63">
        <v>156</v>
      </c>
      <c r="M63" t="b">
        <v>1</v>
      </c>
      <c r="N63" t="s">
        <v>8301</v>
      </c>
      <c r="O63">
        <v>109</v>
      </c>
      <c r="P63">
        <v>84.11</v>
      </c>
      <c r="Q63" s="10" t="s">
        <v>8308</v>
      </c>
      <c r="R63" t="s">
        <v>8309</v>
      </c>
      <c r="S63" s="15">
        <v>42386.7268287037</v>
      </c>
      <c r="T63" s="15">
        <v>42401.7268287037</v>
      </c>
    </row>
    <row r="64" spans="1:20" ht="285" x14ac:dyDescent="0.25">
      <c r="A64">
        <v>3045</v>
      </c>
      <c r="B64" s="3" t="s">
        <v>3045</v>
      </c>
      <c r="C64" s="3" t="s">
        <v>7155</v>
      </c>
      <c r="D64" s="6">
        <v>4000</v>
      </c>
      <c r="E64" s="8">
        <v>5308.26</v>
      </c>
      <c r="F64" t="s">
        <v>8218</v>
      </c>
      <c r="G64" t="s">
        <v>8223</v>
      </c>
      <c r="H64" t="s">
        <v>8245</v>
      </c>
      <c r="I64">
        <v>1408679055</v>
      </c>
      <c r="J64">
        <v>1406087055</v>
      </c>
      <c r="K64" t="b">
        <v>0</v>
      </c>
      <c r="L64">
        <v>64</v>
      </c>
      <c r="M64" t="b">
        <v>1</v>
      </c>
      <c r="N64" t="s">
        <v>8301</v>
      </c>
      <c r="O64">
        <v>133</v>
      </c>
      <c r="P64">
        <v>82.94</v>
      </c>
      <c r="Q64" s="10" t="s">
        <v>8308</v>
      </c>
      <c r="R64" t="s">
        <v>8309</v>
      </c>
      <c r="S64" s="15">
        <v>41842.155729166669</v>
      </c>
      <c r="T64" s="15">
        <v>41872.155729166669</v>
      </c>
    </row>
    <row r="65" spans="1:20" ht="330" x14ac:dyDescent="0.25">
      <c r="A65">
        <v>3046</v>
      </c>
      <c r="B65" s="3" t="s">
        <v>3046</v>
      </c>
      <c r="C65" s="3" t="s">
        <v>7156</v>
      </c>
      <c r="D65" s="6">
        <v>7900</v>
      </c>
      <c r="E65" s="8">
        <v>15077</v>
      </c>
      <c r="F65" t="s">
        <v>8218</v>
      </c>
      <c r="G65" t="s">
        <v>8223</v>
      </c>
      <c r="H65" t="s">
        <v>8245</v>
      </c>
      <c r="I65">
        <v>1410324720</v>
      </c>
      <c r="J65">
        <v>1407784586</v>
      </c>
      <c r="K65" t="b">
        <v>0</v>
      </c>
      <c r="L65">
        <v>58</v>
      </c>
      <c r="M65" t="b">
        <v>1</v>
      </c>
      <c r="N65" t="s">
        <v>8301</v>
      </c>
      <c r="O65">
        <v>191</v>
      </c>
      <c r="P65">
        <v>259.95</v>
      </c>
      <c r="Q65" s="10" t="s">
        <v>8308</v>
      </c>
      <c r="R65" t="s">
        <v>8309</v>
      </c>
      <c r="S65" s="15">
        <v>41861.803078703706</v>
      </c>
      <c r="T65" s="15">
        <v>41891.202777777777</v>
      </c>
    </row>
    <row r="66" spans="1:20" ht="255" x14ac:dyDescent="0.25">
      <c r="A66">
        <v>3047</v>
      </c>
      <c r="B66" s="3" t="s">
        <v>3047</v>
      </c>
      <c r="C66" s="3" t="s">
        <v>7157</v>
      </c>
      <c r="D66" s="6">
        <v>500</v>
      </c>
      <c r="E66" s="8">
        <v>745</v>
      </c>
      <c r="F66" t="s">
        <v>8218</v>
      </c>
      <c r="G66" t="s">
        <v>8223</v>
      </c>
      <c r="H66" t="s">
        <v>8245</v>
      </c>
      <c r="I66">
        <v>1461762960</v>
      </c>
      <c r="J66">
        <v>1457999054</v>
      </c>
      <c r="K66" t="b">
        <v>0</v>
      </c>
      <c r="L66">
        <v>20</v>
      </c>
      <c r="M66" t="b">
        <v>1</v>
      </c>
      <c r="N66" t="s">
        <v>8301</v>
      </c>
      <c r="O66">
        <v>149</v>
      </c>
      <c r="P66">
        <v>37.25</v>
      </c>
      <c r="Q66" s="10" t="s">
        <v>8308</v>
      </c>
      <c r="R66" t="s">
        <v>8309</v>
      </c>
      <c r="S66" s="15">
        <v>42442.989050925928</v>
      </c>
      <c r="T66" s="15">
        <v>42486.552777777775</v>
      </c>
    </row>
    <row r="67" spans="1:20" ht="300" x14ac:dyDescent="0.25">
      <c r="A67">
        <v>3048</v>
      </c>
      <c r="B67" s="3" t="s">
        <v>3048</v>
      </c>
      <c r="C67" s="3" t="s">
        <v>7158</v>
      </c>
      <c r="D67" s="6">
        <v>5000</v>
      </c>
      <c r="E67" s="8">
        <v>8320</v>
      </c>
      <c r="F67" t="s">
        <v>8218</v>
      </c>
      <c r="G67" t="s">
        <v>8223</v>
      </c>
      <c r="H67" t="s">
        <v>8245</v>
      </c>
      <c r="I67">
        <v>1420060920</v>
      </c>
      <c r="J67">
        <v>1417556262</v>
      </c>
      <c r="K67" t="b">
        <v>0</v>
      </c>
      <c r="L67">
        <v>47</v>
      </c>
      <c r="M67" t="b">
        <v>1</v>
      </c>
      <c r="N67" t="s">
        <v>8301</v>
      </c>
      <c r="O67">
        <v>166</v>
      </c>
      <c r="P67">
        <v>177.02</v>
      </c>
      <c r="Q67" s="10" t="s">
        <v>8308</v>
      </c>
      <c r="R67" t="s">
        <v>8309</v>
      </c>
      <c r="S67" s="15">
        <v>41974.901180555549</v>
      </c>
      <c r="T67" s="15">
        <v>42003.890277777777</v>
      </c>
    </row>
    <row r="68" spans="1:20" ht="300" x14ac:dyDescent="0.25">
      <c r="A68">
        <v>3049</v>
      </c>
      <c r="B68" s="3" t="s">
        <v>3049</v>
      </c>
      <c r="C68" s="3" t="s">
        <v>7159</v>
      </c>
      <c r="D68" s="6">
        <v>3750</v>
      </c>
      <c r="E68" s="8">
        <v>4000</v>
      </c>
      <c r="F68" t="s">
        <v>8218</v>
      </c>
      <c r="G68" t="s">
        <v>8223</v>
      </c>
      <c r="H68" t="s">
        <v>8245</v>
      </c>
      <c r="I68">
        <v>1434241255</v>
      </c>
      <c r="J68">
        <v>1431649255</v>
      </c>
      <c r="K68" t="b">
        <v>0</v>
      </c>
      <c r="L68">
        <v>54</v>
      </c>
      <c r="M68" t="b">
        <v>1</v>
      </c>
      <c r="N68" t="s">
        <v>8301</v>
      </c>
      <c r="O68">
        <v>107</v>
      </c>
      <c r="P68">
        <v>74.069999999999993</v>
      </c>
      <c r="Q68" s="10" t="s">
        <v>8308</v>
      </c>
      <c r="R68" t="s">
        <v>8309</v>
      </c>
      <c r="S68" s="15">
        <v>42138.014525462961</v>
      </c>
      <c r="T68" s="15">
        <v>42168.014525462961</v>
      </c>
    </row>
    <row r="69" spans="1:20" ht="150" x14ac:dyDescent="0.25">
      <c r="A69">
        <v>3050</v>
      </c>
      <c r="B69" s="3" t="s">
        <v>3050</v>
      </c>
      <c r="C69" s="3" t="s">
        <v>7160</v>
      </c>
      <c r="D69" s="6">
        <v>600</v>
      </c>
      <c r="E69" s="8">
        <v>636</v>
      </c>
      <c r="F69" t="s">
        <v>8218</v>
      </c>
      <c r="G69" t="s">
        <v>8223</v>
      </c>
      <c r="H69" t="s">
        <v>8245</v>
      </c>
      <c r="I69">
        <v>1462420960</v>
      </c>
      <c r="J69">
        <v>1459828960</v>
      </c>
      <c r="K69" t="b">
        <v>0</v>
      </c>
      <c r="L69">
        <v>9</v>
      </c>
      <c r="M69" t="b">
        <v>1</v>
      </c>
      <c r="N69" t="s">
        <v>8301</v>
      </c>
      <c r="O69">
        <v>106</v>
      </c>
      <c r="P69">
        <v>70.67</v>
      </c>
      <c r="Q69" s="10" t="s">
        <v>8308</v>
      </c>
      <c r="R69" t="s">
        <v>8309</v>
      </c>
      <c r="S69" s="15">
        <v>42464.16851851852</v>
      </c>
      <c r="T69" s="15">
        <v>42494.16851851852</v>
      </c>
    </row>
  </sheetData>
  <conditionalFormatting sqref="F1:F69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69 O1:P1 S1:T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99462-031E-4CEF-908D-191F4925777E}">
  <dimension ref="A1:T60"/>
  <sheetViews>
    <sheetView workbookViewId="0">
      <selection sqref="A1:T60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t="s">
        <v>8359</v>
      </c>
      <c r="S1" s="14" t="s">
        <v>8365</v>
      </c>
      <c r="T1" s="14" t="s">
        <v>8366</v>
      </c>
    </row>
    <row r="2" spans="1:20" ht="255" x14ac:dyDescent="0.25">
      <c r="A2">
        <v>2941</v>
      </c>
      <c r="B2" s="3" t="s">
        <v>2941</v>
      </c>
      <c r="C2" s="3" t="s">
        <v>7051</v>
      </c>
      <c r="D2" s="6">
        <v>25000</v>
      </c>
      <c r="E2" s="8">
        <v>1</v>
      </c>
      <c r="F2" t="s">
        <v>8220</v>
      </c>
      <c r="G2" t="s">
        <v>8223</v>
      </c>
      <c r="H2" t="s">
        <v>8245</v>
      </c>
      <c r="I2">
        <v>1425250955</v>
      </c>
      <c r="J2">
        <v>1422658955</v>
      </c>
      <c r="K2" t="b">
        <v>0</v>
      </c>
      <c r="L2">
        <v>1</v>
      </c>
      <c r="M2" t="b">
        <v>0</v>
      </c>
      <c r="N2" t="s">
        <v>8301</v>
      </c>
      <c r="O2">
        <v>0</v>
      </c>
      <c r="P2">
        <v>1</v>
      </c>
      <c r="Q2" s="10" t="s">
        <v>8308</v>
      </c>
      <c r="R2" t="s">
        <v>8309</v>
      </c>
      <c r="S2" s="15">
        <v>42033.960127314815</v>
      </c>
      <c r="T2" s="15">
        <v>42063.960127314815</v>
      </c>
    </row>
    <row r="3" spans="1:20" ht="255" x14ac:dyDescent="0.25">
      <c r="A3">
        <v>2943</v>
      </c>
      <c r="B3" s="3" t="s">
        <v>2943</v>
      </c>
      <c r="C3" s="3" t="s">
        <v>7053</v>
      </c>
      <c r="D3" s="6">
        <v>3000</v>
      </c>
      <c r="E3" s="8">
        <v>0</v>
      </c>
      <c r="F3" t="s">
        <v>8220</v>
      </c>
      <c r="G3" t="s">
        <v>8223</v>
      </c>
      <c r="H3" t="s">
        <v>8245</v>
      </c>
      <c r="I3">
        <v>1428894380</v>
      </c>
      <c r="J3">
        <v>1426302380</v>
      </c>
      <c r="K3" t="b">
        <v>0</v>
      </c>
      <c r="L3">
        <v>0</v>
      </c>
      <c r="M3" t="b">
        <v>0</v>
      </c>
      <c r="N3" t="s">
        <v>8301</v>
      </c>
      <c r="O3">
        <v>0</v>
      </c>
      <c r="P3">
        <v>0</v>
      </c>
      <c r="Q3" s="10" t="s">
        <v>8308</v>
      </c>
      <c r="R3" t="s">
        <v>8309</v>
      </c>
      <c r="S3" s="15">
        <v>42076.129398148143</v>
      </c>
      <c r="T3" s="15">
        <v>42106.129398148143</v>
      </c>
    </row>
    <row r="4" spans="1:20" ht="240" x14ac:dyDescent="0.25">
      <c r="A4">
        <v>2944</v>
      </c>
      <c r="B4" s="3" t="s">
        <v>2944</v>
      </c>
      <c r="C4" s="3" t="s">
        <v>7054</v>
      </c>
      <c r="D4" s="6">
        <v>10000</v>
      </c>
      <c r="E4" s="8">
        <v>100</v>
      </c>
      <c r="F4" t="s">
        <v>8220</v>
      </c>
      <c r="G4" t="s">
        <v>8223</v>
      </c>
      <c r="H4" t="s">
        <v>8245</v>
      </c>
      <c r="I4">
        <v>1433714198</v>
      </c>
      <c r="J4">
        <v>1431122198</v>
      </c>
      <c r="K4" t="b">
        <v>0</v>
      </c>
      <c r="L4">
        <v>1</v>
      </c>
      <c r="M4" t="b">
        <v>0</v>
      </c>
      <c r="N4" t="s">
        <v>8301</v>
      </c>
      <c r="O4">
        <v>1</v>
      </c>
      <c r="P4">
        <v>100</v>
      </c>
      <c r="Q4" s="10" t="s">
        <v>8308</v>
      </c>
      <c r="R4" t="s">
        <v>8309</v>
      </c>
      <c r="S4" s="15">
        <v>42131.9143287037</v>
      </c>
      <c r="T4" s="15">
        <v>42161.9143287037</v>
      </c>
    </row>
    <row r="5" spans="1:20" ht="285" x14ac:dyDescent="0.25">
      <c r="A5">
        <v>2945</v>
      </c>
      <c r="B5" s="3" t="s">
        <v>2945</v>
      </c>
      <c r="C5" s="3" t="s">
        <v>7055</v>
      </c>
      <c r="D5" s="6">
        <v>50000</v>
      </c>
      <c r="E5" s="8">
        <v>0</v>
      </c>
      <c r="F5" t="s">
        <v>8220</v>
      </c>
      <c r="G5" t="s">
        <v>8223</v>
      </c>
      <c r="H5" t="s">
        <v>8245</v>
      </c>
      <c r="I5">
        <v>1432437660</v>
      </c>
      <c r="J5">
        <v>1429845660</v>
      </c>
      <c r="K5" t="b">
        <v>0</v>
      </c>
      <c r="L5">
        <v>0</v>
      </c>
      <c r="M5" t="b">
        <v>0</v>
      </c>
      <c r="N5" t="s">
        <v>8301</v>
      </c>
      <c r="O5">
        <v>0</v>
      </c>
      <c r="P5">
        <v>0</v>
      </c>
      <c r="Q5" s="10" t="s">
        <v>8308</v>
      </c>
      <c r="R5" t="s">
        <v>8309</v>
      </c>
      <c r="S5" s="15">
        <v>42117.139583333337</v>
      </c>
      <c r="T5" s="15">
        <v>42147.139583333337</v>
      </c>
    </row>
    <row r="6" spans="1:20" ht="255" x14ac:dyDescent="0.25">
      <c r="A6">
        <v>2947</v>
      </c>
      <c r="B6" s="3" t="s">
        <v>2947</v>
      </c>
      <c r="C6" s="3" t="s">
        <v>7057</v>
      </c>
      <c r="D6" s="6">
        <v>25000</v>
      </c>
      <c r="E6" s="8">
        <v>1072</v>
      </c>
      <c r="F6" t="s">
        <v>8220</v>
      </c>
      <c r="G6" t="s">
        <v>8223</v>
      </c>
      <c r="H6" t="s">
        <v>8245</v>
      </c>
      <c r="I6">
        <v>1480007460</v>
      </c>
      <c r="J6">
        <v>1475760567</v>
      </c>
      <c r="K6" t="b">
        <v>0</v>
      </c>
      <c r="L6">
        <v>13</v>
      </c>
      <c r="M6" t="b">
        <v>0</v>
      </c>
      <c r="N6" t="s">
        <v>8301</v>
      </c>
      <c r="O6">
        <v>4</v>
      </c>
      <c r="P6">
        <v>82.46</v>
      </c>
      <c r="Q6" s="10" t="s">
        <v>8308</v>
      </c>
      <c r="R6" t="s">
        <v>8309</v>
      </c>
      <c r="S6" s="15">
        <v>42648.562118055561</v>
      </c>
      <c r="T6" s="15">
        <v>42697.715972222228</v>
      </c>
    </row>
    <row r="7" spans="1:20" ht="285" x14ac:dyDescent="0.25">
      <c r="A7">
        <v>2948</v>
      </c>
      <c r="B7" s="3" t="s">
        <v>2948</v>
      </c>
      <c r="C7" s="3" t="s">
        <v>7058</v>
      </c>
      <c r="D7" s="6">
        <v>500000</v>
      </c>
      <c r="E7" s="8">
        <v>24</v>
      </c>
      <c r="F7" t="s">
        <v>8220</v>
      </c>
      <c r="G7" t="s">
        <v>8223</v>
      </c>
      <c r="H7" t="s">
        <v>8245</v>
      </c>
      <c r="I7">
        <v>1433259293</v>
      </c>
      <c r="J7">
        <v>1428075293</v>
      </c>
      <c r="K7" t="b">
        <v>0</v>
      </c>
      <c r="L7">
        <v>9</v>
      </c>
      <c r="M7" t="b">
        <v>0</v>
      </c>
      <c r="N7" t="s">
        <v>8301</v>
      </c>
      <c r="O7">
        <v>0</v>
      </c>
      <c r="P7">
        <v>2.67</v>
      </c>
      <c r="Q7" s="10" t="s">
        <v>8308</v>
      </c>
      <c r="R7" t="s">
        <v>8309</v>
      </c>
      <c r="S7" s="15">
        <v>42096.649224537032</v>
      </c>
      <c r="T7" s="15">
        <v>42156.649224537032</v>
      </c>
    </row>
    <row r="8" spans="1:20" ht="300" x14ac:dyDescent="0.25">
      <c r="A8">
        <v>2949</v>
      </c>
      <c r="B8" s="3" t="s">
        <v>2949</v>
      </c>
      <c r="C8" s="3" t="s">
        <v>7059</v>
      </c>
      <c r="D8" s="6">
        <v>1000</v>
      </c>
      <c r="E8" s="8">
        <v>25</v>
      </c>
      <c r="F8" t="s">
        <v>8220</v>
      </c>
      <c r="G8" t="s">
        <v>8223</v>
      </c>
      <c r="H8" t="s">
        <v>8245</v>
      </c>
      <c r="I8">
        <v>1447965917</v>
      </c>
      <c r="J8">
        <v>1445370317</v>
      </c>
      <c r="K8" t="b">
        <v>0</v>
      </c>
      <c r="L8">
        <v>2</v>
      </c>
      <c r="M8" t="b">
        <v>0</v>
      </c>
      <c r="N8" t="s">
        <v>8301</v>
      </c>
      <c r="O8">
        <v>3</v>
      </c>
      <c r="P8">
        <v>12.5</v>
      </c>
      <c r="Q8" s="10" t="s">
        <v>8308</v>
      </c>
      <c r="R8" t="s">
        <v>8309</v>
      </c>
      <c r="S8" s="15">
        <v>42296.823113425926</v>
      </c>
      <c r="T8" s="15">
        <v>42326.864780092597</v>
      </c>
    </row>
    <row r="9" spans="1:20" ht="240" x14ac:dyDescent="0.25">
      <c r="A9">
        <v>2950</v>
      </c>
      <c r="B9" s="3" t="s">
        <v>2950</v>
      </c>
      <c r="C9" s="3" t="s">
        <v>7060</v>
      </c>
      <c r="D9" s="6">
        <v>5000000</v>
      </c>
      <c r="E9" s="8">
        <v>0</v>
      </c>
      <c r="F9" t="s">
        <v>8220</v>
      </c>
      <c r="G9" t="s">
        <v>8223</v>
      </c>
      <c r="H9" t="s">
        <v>8245</v>
      </c>
      <c r="I9">
        <v>1453538752</v>
      </c>
      <c r="J9">
        <v>1450946752</v>
      </c>
      <c r="K9" t="b">
        <v>0</v>
      </c>
      <c r="L9">
        <v>0</v>
      </c>
      <c r="M9" t="b">
        <v>0</v>
      </c>
      <c r="N9" t="s">
        <v>8301</v>
      </c>
      <c r="O9">
        <v>0</v>
      </c>
      <c r="P9">
        <v>0</v>
      </c>
      <c r="Q9" s="10" t="s">
        <v>8308</v>
      </c>
      <c r="R9" t="s">
        <v>8309</v>
      </c>
      <c r="S9" s="15">
        <v>42361.36518518519</v>
      </c>
      <c r="T9" s="15">
        <v>42391.36518518519</v>
      </c>
    </row>
    <row r="10" spans="1:20" ht="195" x14ac:dyDescent="0.25">
      <c r="A10">
        <v>3052</v>
      </c>
      <c r="B10" s="3" t="s">
        <v>3052</v>
      </c>
      <c r="C10" s="3" t="s">
        <v>7162</v>
      </c>
      <c r="D10" s="6">
        <v>50000</v>
      </c>
      <c r="E10" s="8">
        <v>75</v>
      </c>
      <c r="F10" t="s">
        <v>8220</v>
      </c>
      <c r="G10" t="s">
        <v>8223</v>
      </c>
      <c r="H10" t="s">
        <v>8245</v>
      </c>
      <c r="I10">
        <v>1432828740</v>
      </c>
      <c r="J10">
        <v>1430237094</v>
      </c>
      <c r="K10" t="b">
        <v>0</v>
      </c>
      <c r="L10">
        <v>2</v>
      </c>
      <c r="M10" t="b">
        <v>0</v>
      </c>
      <c r="N10" t="s">
        <v>8301</v>
      </c>
      <c r="O10">
        <v>0</v>
      </c>
      <c r="P10">
        <v>37.5</v>
      </c>
      <c r="Q10" s="10" t="s">
        <v>8308</v>
      </c>
      <c r="R10" t="s">
        <v>8309</v>
      </c>
      <c r="S10" s="15">
        <v>42121.670069444444</v>
      </c>
      <c r="T10" s="15">
        <v>42151.665972222225</v>
      </c>
    </row>
    <row r="11" spans="1:20" ht="285" x14ac:dyDescent="0.25">
      <c r="A11">
        <v>3053</v>
      </c>
      <c r="B11" s="3" t="s">
        <v>3053</v>
      </c>
      <c r="C11" s="3" t="s">
        <v>7163</v>
      </c>
      <c r="D11" s="6">
        <v>10000</v>
      </c>
      <c r="E11" s="8">
        <v>40</v>
      </c>
      <c r="F11" t="s">
        <v>8220</v>
      </c>
      <c r="G11" t="s">
        <v>8223</v>
      </c>
      <c r="H11" t="s">
        <v>8245</v>
      </c>
      <c r="I11">
        <v>1412222340</v>
      </c>
      <c r="J11">
        <v>1407781013</v>
      </c>
      <c r="K11" t="b">
        <v>0</v>
      </c>
      <c r="L11">
        <v>3</v>
      </c>
      <c r="M11" t="b">
        <v>0</v>
      </c>
      <c r="N11" t="s">
        <v>8301</v>
      </c>
      <c r="O11">
        <v>0</v>
      </c>
      <c r="P11">
        <v>13.33</v>
      </c>
      <c r="Q11" s="10" t="s">
        <v>8308</v>
      </c>
      <c r="R11" t="s">
        <v>8309</v>
      </c>
      <c r="S11" s="15">
        <v>41861.761724537035</v>
      </c>
      <c r="T11" s="15">
        <v>41913.165972222225</v>
      </c>
    </row>
    <row r="12" spans="1:20" ht="285" x14ac:dyDescent="0.25">
      <c r="A12">
        <v>3054</v>
      </c>
      <c r="B12" s="3" t="s">
        <v>3054</v>
      </c>
      <c r="C12" s="3" t="s">
        <v>7164</v>
      </c>
      <c r="D12" s="6">
        <v>300</v>
      </c>
      <c r="E12" s="8">
        <v>0</v>
      </c>
      <c r="F12" t="s">
        <v>8220</v>
      </c>
      <c r="G12" t="s">
        <v>8223</v>
      </c>
      <c r="H12" t="s">
        <v>8245</v>
      </c>
      <c r="I12">
        <v>1425258240</v>
      </c>
      <c r="J12">
        <v>1422043154</v>
      </c>
      <c r="K12" t="b">
        <v>0</v>
      </c>
      <c r="L12">
        <v>0</v>
      </c>
      <c r="M12" t="b">
        <v>0</v>
      </c>
      <c r="N12" t="s">
        <v>8301</v>
      </c>
      <c r="O12">
        <v>0</v>
      </c>
      <c r="P12">
        <v>0</v>
      </c>
      <c r="Q12" s="10" t="s">
        <v>8308</v>
      </c>
      <c r="R12" t="s">
        <v>8309</v>
      </c>
      <c r="S12" s="15">
        <v>42026.832800925928</v>
      </c>
      <c r="T12" s="15">
        <v>42064.044444444444</v>
      </c>
    </row>
    <row r="13" spans="1:20" ht="270" x14ac:dyDescent="0.25">
      <c r="A13">
        <v>3055</v>
      </c>
      <c r="B13" s="3" t="s">
        <v>3055</v>
      </c>
      <c r="C13" s="3" t="s">
        <v>7165</v>
      </c>
      <c r="D13" s="6">
        <v>20000</v>
      </c>
      <c r="E13" s="8">
        <v>1</v>
      </c>
      <c r="F13" t="s">
        <v>8220</v>
      </c>
      <c r="G13" t="s">
        <v>8223</v>
      </c>
      <c r="H13" t="s">
        <v>8245</v>
      </c>
      <c r="I13">
        <v>1420844390</v>
      </c>
      <c r="J13">
        <v>1415660390</v>
      </c>
      <c r="K13" t="b">
        <v>0</v>
      </c>
      <c r="L13">
        <v>1</v>
      </c>
      <c r="M13" t="b">
        <v>0</v>
      </c>
      <c r="N13" t="s">
        <v>8301</v>
      </c>
      <c r="O13">
        <v>0</v>
      </c>
      <c r="P13">
        <v>1</v>
      </c>
      <c r="Q13" s="10" t="s">
        <v>8308</v>
      </c>
      <c r="R13" t="s">
        <v>8309</v>
      </c>
      <c r="S13" s="15">
        <v>41952.95821759259</v>
      </c>
      <c r="T13" s="15">
        <v>42012.95821759259</v>
      </c>
    </row>
    <row r="14" spans="1:20" ht="255" x14ac:dyDescent="0.25">
      <c r="A14">
        <v>3056</v>
      </c>
      <c r="B14" s="3" t="s">
        <v>3056</v>
      </c>
      <c r="C14" s="3" t="s">
        <v>7166</v>
      </c>
      <c r="D14" s="6">
        <v>25000</v>
      </c>
      <c r="E14" s="8">
        <v>0</v>
      </c>
      <c r="F14" t="s">
        <v>8220</v>
      </c>
      <c r="G14" t="s">
        <v>8223</v>
      </c>
      <c r="H14" t="s">
        <v>8245</v>
      </c>
      <c r="I14">
        <v>1412003784</v>
      </c>
      <c r="J14">
        <v>1406819784</v>
      </c>
      <c r="K14" t="b">
        <v>0</v>
      </c>
      <c r="L14">
        <v>0</v>
      </c>
      <c r="M14" t="b">
        <v>0</v>
      </c>
      <c r="N14" t="s">
        <v>8301</v>
      </c>
      <c r="O14">
        <v>0</v>
      </c>
      <c r="P14">
        <v>0</v>
      </c>
      <c r="Q14" s="10" t="s">
        <v>8308</v>
      </c>
      <c r="R14" t="s">
        <v>8309</v>
      </c>
      <c r="S14" s="15">
        <v>41850.636388888888</v>
      </c>
      <c r="T14" s="15">
        <v>41910.636388888888</v>
      </c>
    </row>
    <row r="15" spans="1:20" ht="270" x14ac:dyDescent="0.25">
      <c r="A15">
        <v>3059</v>
      </c>
      <c r="B15" s="3" t="s">
        <v>3059</v>
      </c>
      <c r="C15" s="3" t="s">
        <v>7169</v>
      </c>
      <c r="D15" s="6">
        <v>15000</v>
      </c>
      <c r="E15" s="8">
        <v>451</v>
      </c>
      <c r="F15" t="s">
        <v>8220</v>
      </c>
      <c r="G15" t="s">
        <v>8223</v>
      </c>
      <c r="H15" t="s">
        <v>8245</v>
      </c>
      <c r="I15">
        <v>1407536846</v>
      </c>
      <c r="J15">
        <v>1404944846</v>
      </c>
      <c r="K15" t="b">
        <v>0</v>
      </c>
      <c r="L15">
        <v>11</v>
      </c>
      <c r="M15" t="b">
        <v>0</v>
      </c>
      <c r="N15" t="s">
        <v>8301</v>
      </c>
      <c r="O15">
        <v>3</v>
      </c>
      <c r="P15">
        <v>41</v>
      </c>
      <c r="Q15" s="10" t="s">
        <v>8308</v>
      </c>
      <c r="R15" t="s">
        <v>8309</v>
      </c>
      <c r="S15" s="15">
        <v>41828.935717592591</v>
      </c>
      <c r="T15" s="15">
        <v>41858.935717592591</v>
      </c>
    </row>
    <row r="16" spans="1:20" ht="195" x14ac:dyDescent="0.25">
      <c r="A16">
        <v>3060</v>
      </c>
      <c r="B16" s="3" t="s">
        <v>3060</v>
      </c>
      <c r="C16" s="3" t="s">
        <v>7170</v>
      </c>
      <c r="D16" s="6">
        <v>220000</v>
      </c>
      <c r="E16" s="8">
        <v>335</v>
      </c>
      <c r="F16" t="s">
        <v>8220</v>
      </c>
      <c r="G16" t="s">
        <v>8223</v>
      </c>
      <c r="H16" t="s">
        <v>8245</v>
      </c>
      <c r="I16">
        <v>1443422134</v>
      </c>
      <c r="J16">
        <v>1440830134</v>
      </c>
      <c r="K16" t="b">
        <v>0</v>
      </c>
      <c r="L16">
        <v>6</v>
      </c>
      <c r="M16" t="b">
        <v>0</v>
      </c>
      <c r="N16" t="s">
        <v>8301</v>
      </c>
      <c r="O16">
        <v>0</v>
      </c>
      <c r="P16">
        <v>55.83</v>
      </c>
      <c r="Q16" s="10" t="s">
        <v>8308</v>
      </c>
      <c r="R16" t="s">
        <v>8309</v>
      </c>
      <c r="S16" s="15">
        <v>42244.274699074071</v>
      </c>
      <c r="T16" s="15">
        <v>42274.274699074071</v>
      </c>
    </row>
    <row r="17" spans="1:20" ht="75" x14ac:dyDescent="0.25">
      <c r="A17">
        <v>3061</v>
      </c>
      <c r="B17" s="3" t="s">
        <v>3061</v>
      </c>
      <c r="C17" s="3" t="s">
        <v>7171</v>
      </c>
      <c r="D17" s="6">
        <v>1000000</v>
      </c>
      <c r="E17" s="8">
        <v>0</v>
      </c>
      <c r="F17" t="s">
        <v>8220</v>
      </c>
      <c r="G17" t="s">
        <v>8223</v>
      </c>
      <c r="H17" t="s">
        <v>8245</v>
      </c>
      <c r="I17">
        <v>1407955748</v>
      </c>
      <c r="J17">
        <v>1405363748</v>
      </c>
      <c r="K17" t="b">
        <v>0</v>
      </c>
      <c r="L17">
        <v>0</v>
      </c>
      <c r="M17" t="b">
        <v>0</v>
      </c>
      <c r="N17" t="s">
        <v>8301</v>
      </c>
      <c r="O17">
        <v>0</v>
      </c>
      <c r="P17">
        <v>0</v>
      </c>
      <c r="Q17" s="10" t="s">
        <v>8308</v>
      </c>
      <c r="R17" t="s">
        <v>8309</v>
      </c>
      <c r="S17" s="15">
        <v>41833.784120370372</v>
      </c>
      <c r="T17" s="15">
        <v>41863.784120370372</v>
      </c>
    </row>
    <row r="18" spans="1:20" ht="270" x14ac:dyDescent="0.25">
      <c r="A18">
        <v>3062</v>
      </c>
      <c r="B18" s="3" t="s">
        <v>3062</v>
      </c>
      <c r="C18" s="3" t="s">
        <v>7172</v>
      </c>
      <c r="D18" s="6">
        <v>10000</v>
      </c>
      <c r="E18" s="8">
        <v>6684</v>
      </c>
      <c r="F18" t="s">
        <v>8220</v>
      </c>
      <c r="G18" t="s">
        <v>8223</v>
      </c>
      <c r="H18" t="s">
        <v>8245</v>
      </c>
      <c r="I18">
        <v>1443636000</v>
      </c>
      <c r="J18">
        <v>1441111892</v>
      </c>
      <c r="K18" t="b">
        <v>0</v>
      </c>
      <c r="L18">
        <v>67</v>
      </c>
      <c r="M18" t="b">
        <v>0</v>
      </c>
      <c r="N18" t="s">
        <v>8301</v>
      </c>
      <c r="O18">
        <v>67</v>
      </c>
      <c r="P18">
        <v>99.76</v>
      </c>
      <c r="Q18" s="10" t="s">
        <v>8308</v>
      </c>
      <c r="R18" t="s">
        <v>8309</v>
      </c>
      <c r="S18" s="15">
        <v>42247.535787037035</v>
      </c>
      <c r="T18" s="15">
        <v>42276.75</v>
      </c>
    </row>
    <row r="19" spans="1:20" ht="210" x14ac:dyDescent="0.25">
      <c r="A19">
        <v>3063</v>
      </c>
      <c r="B19" s="3" t="s">
        <v>3063</v>
      </c>
      <c r="C19" s="3" t="s">
        <v>7173</v>
      </c>
      <c r="D19" s="6">
        <v>3000</v>
      </c>
      <c r="E19" s="8">
        <v>587</v>
      </c>
      <c r="F19" t="s">
        <v>8220</v>
      </c>
      <c r="G19" t="s">
        <v>8223</v>
      </c>
      <c r="H19" t="s">
        <v>8245</v>
      </c>
      <c r="I19">
        <v>1477174138</v>
      </c>
      <c r="J19">
        <v>1474150138</v>
      </c>
      <c r="K19" t="b">
        <v>0</v>
      </c>
      <c r="L19">
        <v>23</v>
      </c>
      <c r="M19" t="b">
        <v>0</v>
      </c>
      <c r="N19" t="s">
        <v>8301</v>
      </c>
      <c r="O19">
        <v>20</v>
      </c>
      <c r="P19">
        <v>25.52</v>
      </c>
      <c r="Q19" s="10" t="s">
        <v>8308</v>
      </c>
      <c r="R19" t="s">
        <v>8309</v>
      </c>
      <c r="S19" s="15">
        <v>42629.922893518517</v>
      </c>
      <c r="T19" s="15">
        <v>42664.922893518517</v>
      </c>
    </row>
    <row r="20" spans="1:20" ht="165" x14ac:dyDescent="0.25">
      <c r="A20">
        <v>3064</v>
      </c>
      <c r="B20" s="3" t="s">
        <v>3064</v>
      </c>
      <c r="C20" s="3" t="s">
        <v>7174</v>
      </c>
      <c r="D20" s="6">
        <v>75000</v>
      </c>
      <c r="E20" s="8">
        <v>8471</v>
      </c>
      <c r="F20" t="s">
        <v>8220</v>
      </c>
      <c r="G20" t="s">
        <v>8223</v>
      </c>
      <c r="H20" t="s">
        <v>8245</v>
      </c>
      <c r="I20">
        <v>1448175540</v>
      </c>
      <c r="J20">
        <v>1445483246</v>
      </c>
      <c r="K20" t="b">
        <v>0</v>
      </c>
      <c r="L20">
        <v>72</v>
      </c>
      <c r="M20" t="b">
        <v>0</v>
      </c>
      <c r="N20" t="s">
        <v>8301</v>
      </c>
      <c r="O20">
        <v>11</v>
      </c>
      <c r="P20">
        <v>117.65</v>
      </c>
      <c r="Q20" s="10" t="s">
        <v>8308</v>
      </c>
      <c r="R20" t="s">
        <v>8309</v>
      </c>
      <c r="S20" s="15">
        <v>42298.130162037036</v>
      </c>
      <c r="T20" s="15">
        <v>42329.290972222225</v>
      </c>
    </row>
    <row r="21" spans="1:20" ht="270" x14ac:dyDescent="0.25">
      <c r="A21">
        <v>3065</v>
      </c>
      <c r="B21" s="3" t="s">
        <v>3065</v>
      </c>
      <c r="C21" s="3" t="s">
        <v>7175</v>
      </c>
      <c r="D21" s="6">
        <v>25000</v>
      </c>
      <c r="E21" s="8">
        <v>10</v>
      </c>
      <c r="F21" t="s">
        <v>8220</v>
      </c>
      <c r="G21" t="s">
        <v>8223</v>
      </c>
      <c r="H21" t="s">
        <v>8245</v>
      </c>
      <c r="I21">
        <v>1406683172</v>
      </c>
      <c r="J21">
        <v>1404523172</v>
      </c>
      <c r="K21" t="b">
        <v>0</v>
      </c>
      <c r="L21">
        <v>2</v>
      </c>
      <c r="M21" t="b">
        <v>0</v>
      </c>
      <c r="N21" t="s">
        <v>8301</v>
      </c>
      <c r="O21">
        <v>0</v>
      </c>
      <c r="P21">
        <v>5</v>
      </c>
      <c r="Q21" s="10" t="s">
        <v>8308</v>
      </c>
      <c r="R21" t="s">
        <v>8309</v>
      </c>
      <c r="S21" s="15">
        <v>41824.055231481485</v>
      </c>
      <c r="T21" s="15">
        <v>41849.055231481485</v>
      </c>
    </row>
    <row r="22" spans="1:20" ht="285" x14ac:dyDescent="0.25">
      <c r="A22">
        <v>3068</v>
      </c>
      <c r="B22" s="3" t="s">
        <v>3068</v>
      </c>
      <c r="C22" s="3" t="s">
        <v>7178</v>
      </c>
      <c r="D22" s="6">
        <v>250000</v>
      </c>
      <c r="E22" s="8">
        <v>175</v>
      </c>
      <c r="F22" t="s">
        <v>8220</v>
      </c>
      <c r="G22" t="s">
        <v>8223</v>
      </c>
      <c r="H22" t="s">
        <v>8245</v>
      </c>
      <c r="I22">
        <v>1445013352</v>
      </c>
      <c r="J22">
        <v>1442421352</v>
      </c>
      <c r="K22" t="b">
        <v>0</v>
      </c>
      <c r="L22">
        <v>2</v>
      </c>
      <c r="M22" t="b">
        <v>0</v>
      </c>
      <c r="N22" t="s">
        <v>8301</v>
      </c>
      <c r="O22">
        <v>0</v>
      </c>
      <c r="P22">
        <v>87.5</v>
      </c>
      <c r="Q22" s="10" t="s">
        <v>8308</v>
      </c>
      <c r="R22" t="s">
        <v>8309</v>
      </c>
      <c r="S22" s="15">
        <v>42262.691574074073</v>
      </c>
      <c r="T22" s="15">
        <v>42292.691574074073</v>
      </c>
    </row>
    <row r="23" spans="1:20" ht="270" x14ac:dyDescent="0.25">
      <c r="A23">
        <v>3069</v>
      </c>
      <c r="B23" s="3" t="s">
        <v>3069</v>
      </c>
      <c r="C23" s="3" t="s">
        <v>7179</v>
      </c>
      <c r="D23" s="6">
        <v>1000</v>
      </c>
      <c r="E23" s="8">
        <v>141</v>
      </c>
      <c r="F23" t="s">
        <v>8220</v>
      </c>
      <c r="G23" t="s">
        <v>8223</v>
      </c>
      <c r="H23" t="s">
        <v>8245</v>
      </c>
      <c r="I23">
        <v>1418587234</v>
      </c>
      <c r="J23">
        <v>1415995234</v>
      </c>
      <c r="K23" t="b">
        <v>0</v>
      </c>
      <c r="L23">
        <v>7</v>
      </c>
      <c r="M23" t="b">
        <v>0</v>
      </c>
      <c r="N23" t="s">
        <v>8301</v>
      </c>
      <c r="O23">
        <v>14</v>
      </c>
      <c r="P23">
        <v>20.14</v>
      </c>
      <c r="Q23" s="10" t="s">
        <v>8308</v>
      </c>
      <c r="R23" t="s">
        <v>8309</v>
      </c>
      <c r="S23" s="15">
        <v>41956.833726851852</v>
      </c>
      <c r="T23" s="15">
        <v>41986.833726851852</v>
      </c>
    </row>
    <row r="24" spans="1:20" ht="240" x14ac:dyDescent="0.25">
      <c r="A24">
        <v>3071</v>
      </c>
      <c r="B24" s="3" t="s">
        <v>3071</v>
      </c>
      <c r="C24" s="3" t="s">
        <v>7181</v>
      </c>
      <c r="D24" s="6">
        <v>12000</v>
      </c>
      <c r="E24" s="8">
        <v>7173</v>
      </c>
      <c r="F24" t="s">
        <v>8220</v>
      </c>
      <c r="G24" t="s">
        <v>8223</v>
      </c>
      <c r="H24" t="s">
        <v>8245</v>
      </c>
      <c r="I24">
        <v>1429595940</v>
      </c>
      <c r="J24">
        <v>1428082481</v>
      </c>
      <c r="K24" t="b">
        <v>0</v>
      </c>
      <c r="L24">
        <v>117</v>
      </c>
      <c r="M24" t="b">
        <v>0</v>
      </c>
      <c r="N24" t="s">
        <v>8301</v>
      </c>
      <c r="O24">
        <v>60</v>
      </c>
      <c r="P24">
        <v>61.31</v>
      </c>
      <c r="Q24" s="10" t="s">
        <v>8308</v>
      </c>
      <c r="R24" t="s">
        <v>8309</v>
      </c>
      <c r="S24" s="15">
        <v>42096.732418981483</v>
      </c>
      <c r="T24" s="15">
        <v>42114.249305555553</v>
      </c>
    </row>
    <row r="25" spans="1:20" ht="285" x14ac:dyDescent="0.25">
      <c r="A25">
        <v>3072</v>
      </c>
      <c r="B25" s="3" t="s">
        <v>3072</v>
      </c>
      <c r="C25" s="3" t="s">
        <v>7182</v>
      </c>
      <c r="D25" s="6">
        <v>12000</v>
      </c>
      <c r="E25" s="8">
        <v>2</v>
      </c>
      <c r="F25" t="s">
        <v>8220</v>
      </c>
      <c r="G25" t="s">
        <v>8223</v>
      </c>
      <c r="H25" t="s">
        <v>8245</v>
      </c>
      <c r="I25">
        <v>1477791960</v>
      </c>
      <c r="J25">
        <v>1476549262</v>
      </c>
      <c r="K25" t="b">
        <v>0</v>
      </c>
      <c r="L25">
        <v>2</v>
      </c>
      <c r="M25" t="b">
        <v>0</v>
      </c>
      <c r="N25" t="s">
        <v>8301</v>
      </c>
      <c r="O25">
        <v>0</v>
      </c>
      <c r="P25">
        <v>1</v>
      </c>
      <c r="Q25" s="10" t="s">
        <v>8308</v>
      </c>
      <c r="R25" t="s">
        <v>8309</v>
      </c>
      <c r="S25" s="15">
        <v>42657.690532407403</v>
      </c>
      <c r="T25" s="15">
        <v>42672.073611111111</v>
      </c>
    </row>
    <row r="26" spans="1:20" ht="240" x14ac:dyDescent="0.25">
      <c r="A26">
        <v>3073</v>
      </c>
      <c r="B26" s="3" t="s">
        <v>3073</v>
      </c>
      <c r="C26" s="3" t="s">
        <v>7183</v>
      </c>
      <c r="D26" s="6">
        <v>2800000</v>
      </c>
      <c r="E26" s="8">
        <v>645</v>
      </c>
      <c r="F26" t="s">
        <v>8220</v>
      </c>
      <c r="G26" t="s">
        <v>8223</v>
      </c>
      <c r="H26" t="s">
        <v>8245</v>
      </c>
      <c r="I26">
        <v>1434309540</v>
      </c>
      <c r="J26">
        <v>1429287900</v>
      </c>
      <c r="K26" t="b">
        <v>0</v>
      </c>
      <c r="L26">
        <v>7</v>
      </c>
      <c r="M26" t="b">
        <v>0</v>
      </c>
      <c r="N26" t="s">
        <v>8301</v>
      </c>
      <c r="O26">
        <v>0</v>
      </c>
      <c r="P26">
        <v>92.14</v>
      </c>
      <c r="Q26" s="10" t="s">
        <v>8308</v>
      </c>
      <c r="R26" t="s">
        <v>8309</v>
      </c>
      <c r="S26" s="15">
        <v>42110.684027777781</v>
      </c>
      <c r="T26" s="15">
        <v>42168.804861111115</v>
      </c>
    </row>
    <row r="27" spans="1:20" ht="210" x14ac:dyDescent="0.25">
      <c r="A27">
        <v>3075</v>
      </c>
      <c r="B27" s="3" t="s">
        <v>3075</v>
      </c>
      <c r="C27" s="3" t="s">
        <v>7185</v>
      </c>
      <c r="D27" s="6">
        <v>15000</v>
      </c>
      <c r="E27" s="8">
        <v>1296</v>
      </c>
      <c r="F27" t="s">
        <v>8220</v>
      </c>
      <c r="G27" t="s">
        <v>8223</v>
      </c>
      <c r="H27" t="s">
        <v>8245</v>
      </c>
      <c r="I27">
        <v>1471573640</v>
      </c>
      <c r="J27">
        <v>1467253640</v>
      </c>
      <c r="K27" t="b">
        <v>0</v>
      </c>
      <c r="L27">
        <v>20</v>
      </c>
      <c r="M27" t="b">
        <v>0</v>
      </c>
      <c r="N27" t="s">
        <v>8301</v>
      </c>
      <c r="O27">
        <v>9</v>
      </c>
      <c r="P27">
        <v>64.8</v>
      </c>
      <c r="Q27" s="10" t="s">
        <v>8308</v>
      </c>
      <c r="R27" t="s">
        <v>8309</v>
      </c>
      <c r="S27" s="15">
        <v>42550.102314814809</v>
      </c>
      <c r="T27" s="15">
        <v>42600.102314814809</v>
      </c>
    </row>
    <row r="28" spans="1:20" ht="120" x14ac:dyDescent="0.25">
      <c r="A28">
        <v>3076</v>
      </c>
      <c r="B28" s="3" t="s">
        <v>3076</v>
      </c>
      <c r="C28" s="3" t="s">
        <v>7186</v>
      </c>
      <c r="D28" s="6">
        <v>10000</v>
      </c>
      <c r="E28" s="8">
        <v>1506</v>
      </c>
      <c r="F28" t="s">
        <v>8220</v>
      </c>
      <c r="G28" t="s">
        <v>8223</v>
      </c>
      <c r="H28" t="s">
        <v>8245</v>
      </c>
      <c r="I28">
        <v>1444405123</v>
      </c>
      <c r="J28">
        <v>1439221123</v>
      </c>
      <c r="K28" t="b">
        <v>0</v>
      </c>
      <c r="L28">
        <v>50</v>
      </c>
      <c r="M28" t="b">
        <v>0</v>
      </c>
      <c r="N28" t="s">
        <v>8301</v>
      </c>
      <c r="O28">
        <v>15</v>
      </c>
      <c r="P28">
        <v>30.12</v>
      </c>
      <c r="Q28" s="10" t="s">
        <v>8308</v>
      </c>
      <c r="R28" t="s">
        <v>8309</v>
      </c>
      <c r="S28" s="15">
        <v>42225.651886574073</v>
      </c>
      <c r="T28" s="15">
        <v>42285.651886574073</v>
      </c>
    </row>
    <row r="29" spans="1:20" ht="270" x14ac:dyDescent="0.25">
      <c r="A29">
        <v>3078</v>
      </c>
      <c r="B29" s="3" t="s">
        <v>3078</v>
      </c>
      <c r="C29" s="3" t="s">
        <v>7188</v>
      </c>
      <c r="D29" s="6">
        <v>60000</v>
      </c>
      <c r="E29" s="8">
        <v>71</v>
      </c>
      <c r="F29" t="s">
        <v>8220</v>
      </c>
      <c r="G29" t="s">
        <v>8223</v>
      </c>
      <c r="H29" t="s">
        <v>8245</v>
      </c>
      <c r="I29">
        <v>1424920795</v>
      </c>
      <c r="J29">
        <v>1422328795</v>
      </c>
      <c r="K29" t="b">
        <v>0</v>
      </c>
      <c r="L29">
        <v>3</v>
      </c>
      <c r="M29" t="b">
        <v>0</v>
      </c>
      <c r="N29" t="s">
        <v>8301</v>
      </c>
      <c r="O29">
        <v>0</v>
      </c>
      <c r="P29">
        <v>23.67</v>
      </c>
      <c r="Q29" s="10" t="s">
        <v>8308</v>
      </c>
      <c r="R29" t="s">
        <v>8309</v>
      </c>
      <c r="S29" s="15">
        <v>42030.138831018514</v>
      </c>
      <c r="T29" s="15">
        <v>42060.138831018514</v>
      </c>
    </row>
    <row r="30" spans="1:20" ht="270" x14ac:dyDescent="0.25">
      <c r="A30">
        <v>3079</v>
      </c>
      <c r="B30" s="3" t="s">
        <v>3079</v>
      </c>
      <c r="C30" s="3" t="s">
        <v>7189</v>
      </c>
      <c r="D30" s="6">
        <v>1333666</v>
      </c>
      <c r="E30" s="8">
        <v>11226</v>
      </c>
      <c r="F30" t="s">
        <v>8220</v>
      </c>
      <c r="G30" t="s">
        <v>8223</v>
      </c>
      <c r="H30" t="s">
        <v>8245</v>
      </c>
      <c r="I30">
        <v>1427040435</v>
      </c>
      <c r="J30">
        <v>1424452035</v>
      </c>
      <c r="K30" t="b">
        <v>0</v>
      </c>
      <c r="L30">
        <v>27</v>
      </c>
      <c r="M30" t="b">
        <v>0</v>
      </c>
      <c r="N30" t="s">
        <v>8301</v>
      </c>
      <c r="O30">
        <v>1</v>
      </c>
      <c r="P30">
        <v>415.78</v>
      </c>
      <c r="Q30" s="10" t="s">
        <v>8308</v>
      </c>
      <c r="R30" t="s">
        <v>8309</v>
      </c>
      <c r="S30" s="15">
        <v>42054.713368055556</v>
      </c>
      <c r="T30" s="15">
        <v>42084.671701388885</v>
      </c>
    </row>
    <row r="31" spans="1:20" ht="270" x14ac:dyDescent="0.25">
      <c r="A31">
        <v>3080</v>
      </c>
      <c r="B31" s="3" t="s">
        <v>3080</v>
      </c>
      <c r="C31" s="3" t="s">
        <v>7190</v>
      </c>
      <c r="D31" s="6">
        <v>2000000</v>
      </c>
      <c r="E31" s="8">
        <v>376</v>
      </c>
      <c r="F31" t="s">
        <v>8220</v>
      </c>
      <c r="G31" t="s">
        <v>8223</v>
      </c>
      <c r="H31" t="s">
        <v>8245</v>
      </c>
      <c r="I31">
        <v>1419644444</v>
      </c>
      <c r="J31">
        <v>1414456844</v>
      </c>
      <c r="K31" t="b">
        <v>0</v>
      </c>
      <c r="L31">
        <v>7</v>
      </c>
      <c r="M31" t="b">
        <v>0</v>
      </c>
      <c r="N31" t="s">
        <v>8301</v>
      </c>
      <c r="O31">
        <v>0</v>
      </c>
      <c r="P31">
        <v>53.71</v>
      </c>
      <c r="Q31" s="10" t="s">
        <v>8308</v>
      </c>
      <c r="R31" t="s">
        <v>8309</v>
      </c>
      <c r="S31" s="15">
        <v>41939.028287037036</v>
      </c>
      <c r="T31" s="15">
        <v>41999.0699537037</v>
      </c>
    </row>
    <row r="32" spans="1:20" ht="240" x14ac:dyDescent="0.25">
      <c r="A32">
        <v>3081</v>
      </c>
      <c r="B32" s="3" t="s">
        <v>3081</v>
      </c>
      <c r="C32" s="3" t="s">
        <v>7191</v>
      </c>
      <c r="D32" s="6">
        <v>1000000</v>
      </c>
      <c r="E32" s="8">
        <v>2103</v>
      </c>
      <c r="F32" t="s">
        <v>8220</v>
      </c>
      <c r="G32" t="s">
        <v>8223</v>
      </c>
      <c r="H32" t="s">
        <v>8245</v>
      </c>
      <c r="I32">
        <v>1442722891</v>
      </c>
      <c r="J32">
        <v>1440130891</v>
      </c>
      <c r="K32" t="b">
        <v>0</v>
      </c>
      <c r="L32">
        <v>5</v>
      </c>
      <c r="M32" t="b">
        <v>0</v>
      </c>
      <c r="N32" t="s">
        <v>8301</v>
      </c>
      <c r="O32">
        <v>0</v>
      </c>
      <c r="P32">
        <v>420.6</v>
      </c>
      <c r="Q32" s="10" t="s">
        <v>8308</v>
      </c>
      <c r="R32" t="s">
        <v>8309</v>
      </c>
      <c r="S32" s="15">
        <v>42236.181608796294</v>
      </c>
      <c r="T32" s="15">
        <v>42266.181608796294</v>
      </c>
    </row>
    <row r="33" spans="1:20" ht="255" x14ac:dyDescent="0.25">
      <c r="A33">
        <v>3082</v>
      </c>
      <c r="B33" s="3" t="s">
        <v>3082</v>
      </c>
      <c r="C33" s="3" t="s">
        <v>7192</v>
      </c>
      <c r="D33" s="6">
        <v>9000</v>
      </c>
      <c r="E33" s="8">
        <v>0</v>
      </c>
      <c r="F33" t="s">
        <v>8220</v>
      </c>
      <c r="G33" t="s">
        <v>8223</v>
      </c>
      <c r="H33" t="s">
        <v>8245</v>
      </c>
      <c r="I33">
        <v>1447628946</v>
      </c>
      <c r="J33">
        <v>1445033346</v>
      </c>
      <c r="K33" t="b">
        <v>0</v>
      </c>
      <c r="L33">
        <v>0</v>
      </c>
      <c r="M33" t="b">
        <v>0</v>
      </c>
      <c r="N33" t="s">
        <v>8301</v>
      </c>
      <c r="O33">
        <v>0</v>
      </c>
      <c r="P33">
        <v>0</v>
      </c>
      <c r="Q33" s="10" t="s">
        <v>8308</v>
      </c>
      <c r="R33" t="s">
        <v>8309</v>
      </c>
      <c r="S33" s="15">
        <v>42292.922986111109</v>
      </c>
      <c r="T33" s="15">
        <v>42322.96465277778</v>
      </c>
    </row>
    <row r="34" spans="1:20" ht="270" x14ac:dyDescent="0.25">
      <c r="A34">
        <v>3083</v>
      </c>
      <c r="B34" s="3" t="s">
        <v>3083</v>
      </c>
      <c r="C34" s="3" t="s">
        <v>7193</v>
      </c>
      <c r="D34" s="6">
        <v>20000</v>
      </c>
      <c r="E34" s="8">
        <v>56</v>
      </c>
      <c r="F34" t="s">
        <v>8220</v>
      </c>
      <c r="G34" t="s">
        <v>8223</v>
      </c>
      <c r="H34" t="s">
        <v>8245</v>
      </c>
      <c r="I34">
        <v>1409547600</v>
      </c>
      <c r="J34">
        <v>1406986278</v>
      </c>
      <c r="K34" t="b">
        <v>0</v>
      </c>
      <c r="L34">
        <v>3</v>
      </c>
      <c r="M34" t="b">
        <v>0</v>
      </c>
      <c r="N34" t="s">
        <v>8301</v>
      </c>
      <c r="O34">
        <v>0</v>
      </c>
      <c r="P34">
        <v>18.670000000000002</v>
      </c>
      <c r="Q34" s="10" t="s">
        <v>8308</v>
      </c>
      <c r="R34" t="s">
        <v>8309</v>
      </c>
      <c r="S34" s="15">
        <v>41852.563402777778</v>
      </c>
      <c r="T34" s="15">
        <v>41882.208333333336</v>
      </c>
    </row>
    <row r="35" spans="1:20" ht="270" x14ac:dyDescent="0.25">
      <c r="A35">
        <v>3084</v>
      </c>
      <c r="B35" s="3" t="s">
        <v>3084</v>
      </c>
      <c r="C35" s="3" t="s">
        <v>7194</v>
      </c>
      <c r="D35" s="6">
        <v>4059</v>
      </c>
      <c r="E35" s="8">
        <v>470</v>
      </c>
      <c r="F35" t="s">
        <v>8220</v>
      </c>
      <c r="G35" t="s">
        <v>8223</v>
      </c>
      <c r="H35" t="s">
        <v>8245</v>
      </c>
      <c r="I35">
        <v>1430851680</v>
      </c>
      <c r="J35">
        <v>1428340931</v>
      </c>
      <c r="K35" t="b">
        <v>0</v>
      </c>
      <c r="L35">
        <v>6</v>
      </c>
      <c r="M35" t="b">
        <v>0</v>
      </c>
      <c r="N35" t="s">
        <v>8301</v>
      </c>
      <c r="O35">
        <v>12</v>
      </c>
      <c r="P35">
        <v>78.33</v>
      </c>
      <c r="Q35" s="10" t="s">
        <v>8308</v>
      </c>
      <c r="R35" t="s">
        <v>8309</v>
      </c>
      <c r="S35" s="15">
        <v>42099.723738425921</v>
      </c>
      <c r="T35" s="15">
        <v>42128.783333333333</v>
      </c>
    </row>
    <row r="36" spans="1:20" ht="300" x14ac:dyDescent="0.25">
      <c r="A36">
        <v>3085</v>
      </c>
      <c r="B36" s="3" t="s">
        <v>3085</v>
      </c>
      <c r="C36" s="3" t="s">
        <v>7195</v>
      </c>
      <c r="D36" s="6">
        <v>25000</v>
      </c>
      <c r="E36" s="8">
        <v>610</v>
      </c>
      <c r="F36" t="s">
        <v>8220</v>
      </c>
      <c r="G36" t="s">
        <v>8223</v>
      </c>
      <c r="H36" t="s">
        <v>8245</v>
      </c>
      <c r="I36">
        <v>1443561159</v>
      </c>
      <c r="J36">
        <v>1440969159</v>
      </c>
      <c r="K36" t="b">
        <v>0</v>
      </c>
      <c r="L36">
        <v>9</v>
      </c>
      <c r="M36" t="b">
        <v>0</v>
      </c>
      <c r="N36" t="s">
        <v>8301</v>
      </c>
      <c r="O36">
        <v>2</v>
      </c>
      <c r="P36">
        <v>67.78</v>
      </c>
      <c r="Q36" s="10" t="s">
        <v>8308</v>
      </c>
      <c r="R36" t="s">
        <v>8309</v>
      </c>
      <c r="S36" s="15">
        <v>42245.883784722217</v>
      </c>
      <c r="T36" s="15">
        <v>42275.883784722217</v>
      </c>
    </row>
    <row r="37" spans="1:20" ht="255" x14ac:dyDescent="0.25">
      <c r="A37">
        <v>3087</v>
      </c>
      <c r="B37" s="3" t="s">
        <v>3087</v>
      </c>
      <c r="C37" s="3" t="s">
        <v>7197</v>
      </c>
      <c r="D37" s="6">
        <v>20000</v>
      </c>
      <c r="E37" s="8">
        <v>125</v>
      </c>
      <c r="F37" t="s">
        <v>8220</v>
      </c>
      <c r="G37" t="s">
        <v>8223</v>
      </c>
      <c r="H37" t="s">
        <v>8245</v>
      </c>
      <c r="I37">
        <v>1482294990</v>
      </c>
      <c r="J37">
        <v>1477107390</v>
      </c>
      <c r="K37" t="b">
        <v>0</v>
      </c>
      <c r="L37">
        <v>2</v>
      </c>
      <c r="M37" t="b">
        <v>0</v>
      </c>
      <c r="N37" t="s">
        <v>8301</v>
      </c>
      <c r="O37">
        <v>1</v>
      </c>
      <c r="P37">
        <v>62.5</v>
      </c>
      <c r="Q37" s="10" t="s">
        <v>8308</v>
      </c>
      <c r="R37" t="s">
        <v>8309</v>
      </c>
      <c r="S37" s="15">
        <v>42664.150347222225</v>
      </c>
      <c r="T37" s="15">
        <v>42724.192013888889</v>
      </c>
    </row>
    <row r="38" spans="1:20" ht="240" x14ac:dyDescent="0.25">
      <c r="A38">
        <v>3088</v>
      </c>
      <c r="B38" s="3" t="s">
        <v>3088</v>
      </c>
      <c r="C38" s="3" t="s">
        <v>7198</v>
      </c>
      <c r="D38" s="6">
        <v>65000</v>
      </c>
      <c r="E38" s="8">
        <v>126</v>
      </c>
      <c r="F38" t="s">
        <v>8220</v>
      </c>
      <c r="G38" t="s">
        <v>8223</v>
      </c>
      <c r="H38" t="s">
        <v>8245</v>
      </c>
      <c r="I38">
        <v>1420724460</v>
      </c>
      <c r="J38">
        <v>1418046247</v>
      </c>
      <c r="K38" t="b">
        <v>0</v>
      </c>
      <c r="L38">
        <v>3</v>
      </c>
      <c r="M38" t="b">
        <v>0</v>
      </c>
      <c r="N38" t="s">
        <v>8301</v>
      </c>
      <c r="O38">
        <v>0</v>
      </c>
      <c r="P38">
        <v>42</v>
      </c>
      <c r="Q38" s="10" t="s">
        <v>8308</v>
      </c>
      <c r="R38" t="s">
        <v>8309</v>
      </c>
      <c r="S38" s="15">
        <v>41980.57230324074</v>
      </c>
      <c r="T38" s="15">
        <v>42011.570138888885</v>
      </c>
    </row>
    <row r="39" spans="1:20" ht="225" x14ac:dyDescent="0.25">
      <c r="A39">
        <v>3089</v>
      </c>
      <c r="B39" s="3" t="s">
        <v>3089</v>
      </c>
      <c r="C39" s="3" t="s">
        <v>7199</v>
      </c>
      <c r="D39" s="6">
        <v>25000</v>
      </c>
      <c r="E39" s="8">
        <v>5854</v>
      </c>
      <c r="F39" t="s">
        <v>8220</v>
      </c>
      <c r="G39" t="s">
        <v>8223</v>
      </c>
      <c r="H39" t="s">
        <v>8245</v>
      </c>
      <c r="I39">
        <v>1468029540</v>
      </c>
      <c r="J39">
        <v>1465304483</v>
      </c>
      <c r="K39" t="b">
        <v>0</v>
      </c>
      <c r="L39">
        <v>45</v>
      </c>
      <c r="M39" t="b">
        <v>0</v>
      </c>
      <c r="N39" t="s">
        <v>8301</v>
      </c>
      <c r="O39">
        <v>23</v>
      </c>
      <c r="P39">
        <v>130.09</v>
      </c>
      <c r="Q39" s="10" t="s">
        <v>8308</v>
      </c>
      <c r="R39" t="s">
        <v>8309</v>
      </c>
      <c r="S39" s="15">
        <v>42527.542627314819</v>
      </c>
      <c r="T39" s="15">
        <v>42559.082638888889</v>
      </c>
    </row>
    <row r="40" spans="1:20" ht="285" x14ac:dyDescent="0.25">
      <c r="A40">
        <v>3090</v>
      </c>
      <c r="B40" s="3" t="s">
        <v>3090</v>
      </c>
      <c r="C40" s="3" t="s">
        <v>7200</v>
      </c>
      <c r="D40" s="6">
        <v>225000</v>
      </c>
      <c r="E40" s="8">
        <v>11432</v>
      </c>
      <c r="F40" t="s">
        <v>8220</v>
      </c>
      <c r="G40" t="s">
        <v>8223</v>
      </c>
      <c r="H40" t="s">
        <v>8245</v>
      </c>
      <c r="I40">
        <v>1430505545</v>
      </c>
      <c r="J40">
        <v>1425325145</v>
      </c>
      <c r="K40" t="b">
        <v>0</v>
      </c>
      <c r="L40">
        <v>9</v>
      </c>
      <c r="M40" t="b">
        <v>0</v>
      </c>
      <c r="N40" t="s">
        <v>8301</v>
      </c>
      <c r="O40">
        <v>5</v>
      </c>
      <c r="P40">
        <v>1270.22</v>
      </c>
      <c r="Q40" s="10" t="s">
        <v>8308</v>
      </c>
      <c r="R40" t="s">
        <v>8309</v>
      </c>
      <c r="S40" s="15">
        <v>42064.818807870368</v>
      </c>
      <c r="T40" s="15">
        <v>42124.777141203704</v>
      </c>
    </row>
    <row r="41" spans="1:20" ht="270" x14ac:dyDescent="0.25">
      <c r="A41">
        <v>3091</v>
      </c>
      <c r="B41" s="3" t="s">
        <v>3091</v>
      </c>
      <c r="C41" s="3" t="s">
        <v>7201</v>
      </c>
      <c r="D41" s="6">
        <v>5000</v>
      </c>
      <c r="E41" s="8">
        <v>796</v>
      </c>
      <c r="F41" t="s">
        <v>8220</v>
      </c>
      <c r="G41" t="s">
        <v>8223</v>
      </c>
      <c r="H41" t="s">
        <v>8245</v>
      </c>
      <c r="I41">
        <v>1471214743</v>
      </c>
      <c r="J41">
        <v>1468622743</v>
      </c>
      <c r="K41" t="b">
        <v>0</v>
      </c>
      <c r="L41">
        <v>9</v>
      </c>
      <c r="M41" t="b">
        <v>0</v>
      </c>
      <c r="N41" t="s">
        <v>8301</v>
      </c>
      <c r="O41">
        <v>16</v>
      </c>
      <c r="P41">
        <v>88.44</v>
      </c>
      <c r="Q41" s="10" t="s">
        <v>8308</v>
      </c>
      <c r="R41" t="s">
        <v>8309</v>
      </c>
      <c r="S41" s="15">
        <v>42565.948414351849</v>
      </c>
      <c r="T41" s="15">
        <v>42595.948414351849</v>
      </c>
    </row>
    <row r="42" spans="1:20" ht="255" x14ac:dyDescent="0.25">
      <c r="A42">
        <v>3092</v>
      </c>
      <c r="B42" s="3" t="s">
        <v>3092</v>
      </c>
      <c r="C42" s="3" t="s">
        <v>7202</v>
      </c>
      <c r="D42" s="6">
        <v>100000</v>
      </c>
      <c r="E42" s="8">
        <v>1183.19</v>
      </c>
      <c r="F42" t="s">
        <v>8220</v>
      </c>
      <c r="G42" t="s">
        <v>8223</v>
      </c>
      <c r="H42" t="s">
        <v>8245</v>
      </c>
      <c r="I42">
        <v>1444946400</v>
      </c>
      <c r="J42">
        <v>1441723912</v>
      </c>
      <c r="K42" t="b">
        <v>0</v>
      </c>
      <c r="L42">
        <v>21</v>
      </c>
      <c r="M42" t="b">
        <v>0</v>
      </c>
      <c r="N42" t="s">
        <v>8301</v>
      </c>
      <c r="O42">
        <v>1</v>
      </c>
      <c r="P42">
        <v>56.34</v>
      </c>
      <c r="Q42" s="10" t="s">
        <v>8308</v>
      </c>
      <c r="R42" t="s">
        <v>8309</v>
      </c>
      <c r="S42" s="15">
        <v>42254.619351851856</v>
      </c>
      <c r="T42" s="15">
        <v>42291.916666666672</v>
      </c>
    </row>
    <row r="43" spans="1:20" ht="195" x14ac:dyDescent="0.25">
      <c r="A43">
        <v>3094</v>
      </c>
      <c r="B43" s="3" t="s">
        <v>3094</v>
      </c>
      <c r="C43" s="3" t="s">
        <v>7204</v>
      </c>
      <c r="D43" s="6">
        <v>100000</v>
      </c>
      <c r="E43" s="8">
        <v>25</v>
      </c>
      <c r="F43" t="s">
        <v>8220</v>
      </c>
      <c r="G43" t="s">
        <v>8223</v>
      </c>
      <c r="H43" t="s">
        <v>8245</v>
      </c>
      <c r="I43">
        <v>1442775956</v>
      </c>
      <c r="J43">
        <v>1437591956</v>
      </c>
      <c r="K43" t="b">
        <v>0</v>
      </c>
      <c r="L43">
        <v>1</v>
      </c>
      <c r="M43" t="b">
        <v>0</v>
      </c>
      <c r="N43" t="s">
        <v>8301</v>
      </c>
      <c r="O43">
        <v>0</v>
      </c>
      <c r="P43">
        <v>25</v>
      </c>
      <c r="Q43" s="10" t="s">
        <v>8308</v>
      </c>
      <c r="R43" t="s">
        <v>8309</v>
      </c>
      <c r="S43" s="15">
        <v>42206.795787037037</v>
      </c>
      <c r="T43" s="15">
        <v>42266.795787037037</v>
      </c>
    </row>
    <row r="44" spans="1:20" ht="270" x14ac:dyDescent="0.25">
      <c r="A44">
        <v>3095</v>
      </c>
      <c r="B44" s="3" t="s">
        <v>3095</v>
      </c>
      <c r="C44" s="3" t="s">
        <v>7205</v>
      </c>
      <c r="D44" s="6">
        <v>14920</v>
      </c>
      <c r="E44" s="8">
        <v>50</v>
      </c>
      <c r="F44" t="s">
        <v>8220</v>
      </c>
      <c r="G44" t="s">
        <v>8223</v>
      </c>
      <c r="H44" t="s">
        <v>8245</v>
      </c>
      <c r="I44">
        <v>1470011780</v>
      </c>
      <c r="J44">
        <v>1464827780</v>
      </c>
      <c r="K44" t="b">
        <v>0</v>
      </c>
      <c r="L44">
        <v>1</v>
      </c>
      <c r="M44" t="b">
        <v>0</v>
      </c>
      <c r="N44" t="s">
        <v>8301</v>
      </c>
      <c r="O44">
        <v>0</v>
      </c>
      <c r="P44">
        <v>50</v>
      </c>
      <c r="Q44" s="10" t="s">
        <v>8308</v>
      </c>
      <c r="R44" t="s">
        <v>8309</v>
      </c>
      <c r="S44" s="15">
        <v>42522.025231481486</v>
      </c>
      <c r="T44" s="15">
        <v>42582.025231481486</v>
      </c>
    </row>
    <row r="45" spans="1:20" ht="255" x14ac:dyDescent="0.25">
      <c r="A45">
        <v>3096</v>
      </c>
      <c r="B45" s="3" t="s">
        <v>3096</v>
      </c>
      <c r="C45" s="3" t="s">
        <v>7206</v>
      </c>
      <c r="D45" s="6">
        <v>20000</v>
      </c>
      <c r="E45" s="8">
        <v>795</v>
      </c>
      <c r="F45" t="s">
        <v>8220</v>
      </c>
      <c r="G45" t="s">
        <v>8223</v>
      </c>
      <c r="H45" t="s">
        <v>8245</v>
      </c>
      <c r="I45">
        <v>1432151326</v>
      </c>
      <c r="J45">
        <v>1429559326</v>
      </c>
      <c r="K45" t="b">
        <v>0</v>
      </c>
      <c r="L45">
        <v>14</v>
      </c>
      <c r="M45" t="b">
        <v>0</v>
      </c>
      <c r="N45" t="s">
        <v>8301</v>
      </c>
      <c r="O45">
        <v>4</v>
      </c>
      <c r="P45">
        <v>56.79</v>
      </c>
      <c r="Q45" s="10" t="s">
        <v>8308</v>
      </c>
      <c r="R45" t="s">
        <v>8309</v>
      </c>
      <c r="S45" s="15">
        <v>42113.825532407413</v>
      </c>
      <c r="T45" s="15">
        <v>42143.825532407413</v>
      </c>
    </row>
    <row r="46" spans="1:20" ht="285" x14ac:dyDescent="0.25">
      <c r="A46">
        <v>3098</v>
      </c>
      <c r="B46" s="3" t="s">
        <v>3098</v>
      </c>
      <c r="C46" s="3" t="s">
        <v>7208</v>
      </c>
      <c r="D46" s="6">
        <v>48725</v>
      </c>
      <c r="E46" s="8">
        <v>1758</v>
      </c>
      <c r="F46" t="s">
        <v>8220</v>
      </c>
      <c r="G46" t="s">
        <v>8223</v>
      </c>
      <c r="H46" t="s">
        <v>8245</v>
      </c>
      <c r="I46">
        <v>1454890620</v>
      </c>
      <c r="J46">
        <v>1450724449</v>
      </c>
      <c r="K46" t="b">
        <v>0</v>
      </c>
      <c r="L46">
        <v>27</v>
      </c>
      <c r="M46" t="b">
        <v>0</v>
      </c>
      <c r="N46" t="s">
        <v>8301</v>
      </c>
      <c r="O46">
        <v>4</v>
      </c>
      <c r="P46">
        <v>65.11</v>
      </c>
      <c r="Q46" s="10" t="s">
        <v>8308</v>
      </c>
      <c r="R46" t="s">
        <v>8309</v>
      </c>
      <c r="S46" s="15">
        <v>42358.792233796295</v>
      </c>
      <c r="T46" s="15">
        <v>42407.01180555555</v>
      </c>
    </row>
    <row r="47" spans="1:20" ht="285" x14ac:dyDescent="0.25">
      <c r="A47">
        <v>3099</v>
      </c>
      <c r="B47" s="3" t="s">
        <v>3099</v>
      </c>
      <c r="C47" s="3" t="s">
        <v>7209</v>
      </c>
      <c r="D47" s="6">
        <v>2000</v>
      </c>
      <c r="E47" s="8">
        <v>278</v>
      </c>
      <c r="F47" t="s">
        <v>8220</v>
      </c>
      <c r="G47" t="s">
        <v>8223</v>
      </c>
      <c r="H47" t="s">
        <v>8245</v>
      </c>
      <c r="I47">
        <v>1455251591</v>
      </c>
      <c r="J47">
        <v>1452659591</v>
      </c>
      <c r="K47" t="b">
        <v>0</v>
      </c>
      <c r="L47">
        <v>5</v>
      </c>
      <c r="M47" t="b">
        <v>0</v>
      </c>
      <c r="N47" t="s">
        <v>8301</v>
      </c>
      <c r="O47">
        <v>14</v>
      </c>
      <c r="P47">
        <v>55.6</v>
      </c>
      <c r="Q47" s="10" t="s">
        <v>8308</v>
      </c>
      <c r="R47" t="s">
        <v>8309</v>
      </c>
      <c r="S47" s="15">
        <v>42381.189710648148</v>
      </c>
      <c r="T47" s="15">
        <v>42411.189710648148</v>
      </c>
    </row>
    <row r="48" spans="1:20" ht="270" x14ac:dyDescent="0.25">
      <c r="A48">
        <v>3100</v>
      </c>
      <c r="B48" s="3" t="s">
        <v>3100</v>
      </c>
      <c r="C48" s="3" t="s">
        <v>7210</v>
      </c>
      <c r="D48" s="6">
        <v>12000</v>
      </c>
      <c r="E48" s="8">
        <v>1827</v>
      </c>
      <c r="F48" t="s">
        <v>8220</v>
      </c>
      <c r="G48" t="s">
        <v>8223</v>
      </c>
      <c r="H48" t="s">
        <v>8245</v>
      </c>
      <c r="I48">
        <v>1413816975</v>
      </c>
      <c r="J48">
        <v>1411224975</v>
      </c>
      <c r="K48" t="b">
        <v>0</v>
      </c>
      <c r="L48">
        <v>13</v>
      </c>
      <c r="M48" t="b">
        <v>0</v>
      </c>
      <c r="N48" t="s">
        <v>8301</v>
      </c>
      <c r="O48">
        <v>15</v>
      </c>
      <c r="P48">
        <v>140.54</v>
      </c>
      <c r="Q48" s="10" t="s">
        <v>8308</v>
      </c>
      <c r="R48" t="s">
        <v>8309</v>
      </c>
      <c r="S48" s="15">
        <v>41901.622395833336</v>
      </c>
      <c r="T48" s="15">
        <v>41931.622395833336</v>
      </c>
    </row>
    <row r="49" spans="1:20" ht="150" x14ac:dyDescent="0.25">
      <c r="A49">
        <v>3103</v>
      </c>
      <c r="B49" s="3" t="s">
        <v>3103</v>
      </c>
      <c r="C49" s="3" t="s">
        <v>7213</v>
      </c>
      <c r="D49" s="6">
        <v>4100</v>
      </c>
      <c r="E49" s="8">
        <v>11</v>
      </c>
      <c r="F49" t="s">
        <v>8220</v>
      </c>
      <c r="G49" t="s">
        <v>8223</v>
      </c>
      <c r="H49" t="s">
        <v>8245</v>
      </c>
      <c r="I49">
        <v>1434080706</v>
      </c>
      <c r="J49">
        <v>1428896706</v>
      </c>
      <c r="K49" t="b">
        <v>0</v>
      </c>
      <c r="L49">
        <v>2</v>
      </c>
      <c r="M49" t="b">
        <v>0</v>
      </c>
      <c r="N49" t="s">
        <v>8301</v>
      </c>
      <c r="O49">
        <v>0</v>
      </c>
      <c r="P49">
        <v>5.5</v>
      </c>
      <c r="Q49" s="10" t="s">
        <v>8308</v>
      </c>
      <c r="R49" t="s">
        <v>8309</v>
      </c>
      <c r="S49" s="15">
        <v>42106.156319444446</v>
      </c>
      <c r="T49" s="15">
        <v>42166.156319444446</v>
      </c>
    </row>
    <row r="50" spans="1:20" ht="270" x14ac:dyDescent="0.25">
      <c r="A50">
        <v>3105</v>
      </c>
      <c r="B50" s="3" t="s">
        <v>3105</v>
      </c>
      <c r="C50" s="3" t="s">
        <v>7215</v>
      </c>
      <c r="D50" s="6">
        <v>5845</v>
      </c>
      <c r="E50" s="8">
        <v>2476</v>
      </c>
      <c r="F50" t="s">
        <v>8220</v>
      </c>
      <c r="G50" t="s">
        <v>8223</v>
      </c>
      <c r="H50" t="s">
        <v>8245</v>
      </c>
      <c r="I50">
        <v>1413694800</v>
      </c>
      <c r="J50">
        <v>1408986916</v>
      </c>
      <c r="K50" t="b">
        <v>0</v>
      </c>
      <c r="L50">
        <v>31</v>
      </c>
      <c r="M50" t="b">
        <v>0</v>
      </c>
      <c r="N50" t="s">
        <v>8301</v>
      </c>
      <c r="O50">
        <v>42</v>
      </c>
      <c r="P50">
        <v>79.87</v>
      </c>
      <c r="Q50" s="10" t="s">
        <v>8308</v>
      </c>
      <c r="R50" t="s">
        <v>8309</v>
      </c>
      <c r="S50" s="15">
        <v>41875.718935185185</v>
      </c>
      <c r="T50" s="15">
        <v>41930.208333333336</v>
      </c>
    </row>
    <row r="51" spans="1:20" ht="285" x14ac:dyDescent="0.25">
      <c r="A51">
        <v>3107</v>
      </c>
      <c r="B51" s="3" t="s">
        <v>3107</v>
      </c>
      <c r="C51" s="3" t="s">
        <v>7217</v>
      </c>
      <c r="D51" s="6">
        <v>40000</v>
      </c>
      <c r="E51" s="8">
        <v>7905</v>
      </c>
      <c r="F51" t="s">
        <v>8220</v>
      </c>
      <c r="G51" t="s">
        <v>8223</v>
      </c>
      <c r="H51" t="s">
        <v>8245</v>
      </c>
      <c r="I51">
        <v>1431372751</v>
      </c>
      <c r="J51">
        <v>1430767951</v>
      </c>
      <c r="K51" t="b">
        <v>0</v>
      </c>
      <c r="L51">
        <v>29</v>
      </c>
      <c r="M51" t="b">
        <v>0</v>
      </c>
      <c r="N51" t="s">
        <v>8301</v>
      </c>
      <c r="O51">
        <v>20</v>
      </c>
      <c r="P51">
        <v>272.58999999999997</v>
      </c>
      <c r="Q51" s="10" t="s">
        <v>8308</v>
      </c>
      <c r="R51" t="s">
        <v>8309</v>
      </c>
      <c r="S51" s="15">
        <v>42127.814247685179</v>
      </c>
      <c r="T51" s="15">
        <v>42134.814247685179</v>
      </c>
    </row>
    <row r="52" spans="1:20" ht="90" x14ac:dyDescent="0.25">
      <c r="A52">
        <v>3108</v>
      </c>
      <c r="B52" s="3" t="s">
        <v>3108</v>
      </c>
      <c r="C52" s="3" t="s">
        <v>7218</v>
      </c>
      <c r="D52" s="6">
        <v>50000</v>
      </c>
      <c r="E52" s="8">
        <v>26</v>
      </c>
      <c r="F52" t="s">
        <v>8220</v>
      </c>
      <c r="G52" t="s">
        <v>8223</v>
      </c>
      <c r="H52" t="s">
        <v>8245</v>
      </c>
      <c r="I52">
        <v>1430234394</v>
      </c>
      <c r="J52">
        <v>1425053994</v>
      </c>
      <c r="K52" t="b">
        <v>0</v>
      </c>
      <c r="L52">
        <v>2</v>
      </c>
      <c r="M52" t="b">
        <v>0</v>
      </c>
      <c r="N52" t="s">
        <v>8301</v>
      </c>
      <c r="O52">
        <v>0</v>
      </c>
      <c r="P52">
        <v>13</v>
      </c>
      <c r="Q52" s="10" t="s">
        <v>8308</v>
      </c>
      <c r="R52" t="s">
        <v>8309</v>
      </c>
      <c r="S52" s="15">
        <v>42061.680486111116</v>
      </c>
      <c r="T52" s="15">
        <v>42121.638819444444</v>
      </c>
    </row>
    <row r="53" spans="1:20" ht="300" x14ac:dyDescent="0.25">
      <c r="A53">
        <v>3109</v>
      </c>
      <c r="B53" s="3" t="s">
        <v>3109</v>
      </c>
      <c r="C53" s="3" t="s">
        <v>7219</v>
      </c>
      <c r="D53" s="6">
        <v>26500</v>
      </c>
      <c r="E53" s="8">
        <v>6633</v>
      </c>
      <c r="F53" t="s">
        <v>8220</v>
      </c>
      <c r="G53" t="s">
        <v>8223</v>
      </c>
      <c r="H53" t="s">
        <v>8245</v>
      </c>
      <c r="I53">
        <v>1409194810</v>
      </c>
      <c r="J53">
        <v>1406170810</v>
      </c>
      <c r="K53" t="b">
        <v>0</v>
      </c>
      <c r="L53">
        <v>114</v>
      </c>
      <c r="M53" t="b">
        <v>0</v>
      </c>
      <c r="N53" t="s">
        <v>8301</v>
      </c>
      <c r="O53">
        <v>25</v>
      </c>
      <c r="P53">
        <v>58.18</v>
      </c>
      <c r="Q53" s="10" t="s">
        <v>8308</v>
      </c>
      <c r="R53" t="s">
        <v>8309</v>
      </c>
      <c r="S53" s="15">
        <v>41843.125115740739</v>
      </c>
      <c r="T53" s="15">
        <v>41878.125115740739</v>
      </c>
    </row>
    <row r="54" spans="1:20" ht="210" x14ac:dyDescent="0.25">
      <c r="A54">
        <v>3110</v>
      </c>
      <c r="B54" s="3" t="s">
        <v>3110</v>
      </c>
      <c r="C54" s="3" t="s">
        <v>7220</v>
      </c>
      <c r="D54" s="6">
        <v>25000</v>
      </c>
      <c r="E54" s="8">
        <v>10</v>
      </c>
      <c r="F54" t="s">
        <v>8220</v>
      </c>
      <c r="G54" t="s">
        <v>8223</v>
      </c>
      <c r="H54" t="s">
        <v>8245</v>
      </c>
      <c r="I54">
        <v>1487465119</v>
      </c>
      <c r="J54">
        <v>1484009119</v>
      </c>
      <c r="K54" t="b">
        <v>0</v>
      </c>
      <c r="L54">
        <v>1</v>
      </c>
      <c r="M54" t="b">
        <v>0</v>
      </c>
      <c r="N54" t="s">
        <v>8301</v>
      </c>
      <c r="O54">
        <v>0</v>
      </c>
      <c r="P54">
        <v>10</v>
      </c>
      <c r="Q54" s="10" t="s">
        <v>8308</v>
      </c>
      <c r="R54" t="s">
        <v>8309</v>
      </c>
      <c r="S54" s="15">
        <v>42744.031469907408</v>
      </c>
      <c r="T54" s="15">
        <v>42784.031469907408</v>
      </c>
    </row>
    <row r="55" spans="1:20" ht="195" x14ac:dyDescent="0.25">
      <c r="A55">
        <v>3111</v>
      </c>
      <c r="B55" s="3" t="s">
        <v>3111</v>
      </c>
      <c r="C55" s="3" t="s">
        <v>7221</v>
      </c>
      <c r="D55" s="6">
        <v>20000</v>
      </c>
      <c r="E55" s="8">
        <v>5328</v>
      </c>
      <c r="F55" t="s">
        <v>8220</v>
      </c>
      <c r="G55" t="s">
        <v>8223</v>
      </c>
      <c r="H55" t="s">
        <v>8245</v>
      </c>
      <c r="I55">
        <v>1412432220</v>
      </c>
      <c r="J55">
        <v>1409753820</v>
      </c>
      <c r="K55" t="b">
        <v>0</v>
      </c>
      <c r="L55">
        <v>76</v>
      </c>
      <c r="M55" t="b">
        <v>0</v>
      </c>
      <c r="N55" t="s">
        <v>8301</v>
      </c>
      <c r="O55">
        <v>27</v>
      </c>
      <c r="P55">
        <v>70.11</v>
      </c>
      <c r="Q55" s="10" t="s">
        <v>8308</v>
      </c>
      <c r="R55" t="s">
        <v>8309</v>
      </c>
      <c r="S55" s="15">
        <v>41884.595138888886</v>
      </c>
      <c r="T55" s="15">
        <v>41915.595138888886</v>
      </c>
    </row>
    <row r="56" spans="1:20" ht="285" x14ac:dyDescent="0.25">
      <c r="A56">
        <v>3112</v>
      </c>
      <c r="B56" s="3" t="s">
        <v>3112</v>
      </c>
      <c r="C56" s="3" t="s">
        <v>7222</v>
      </c>
      <c r="D56" s="6">
        <v>11000</v>
      </c>
      <c r="E56" s="8">
        <v>521</v>
      </c>
      <c r="F56" t="s">
        <v>8220</v>
      </c>
      <c r="G56" t="s">
        <v>8223</v>
      </c>
      <c r="H56" t="s">
        <v>8245</v>
      </c>
      <c r="I56">
        <v>1477968934</v>
      </c>
      <c r="J56">
        <v>1472784934</v>
      </c>
      <c r="K56" t="b">
        <v>0</v>
      </c>
      <c r="L56">
        <v>9</v>
      </c>
      <c r="M56" t="b">
        <v>0</v>
      </c>
      <c r="N56" t="s">
        <v>8301</v>
      </c>
      <c r="O56">
        <v>5</v>
      </c>
      <c r="P56">
        <v>57.89</v>
      </c>
      <c r="Q56" s="10" t="s">
        <v>8308</v>
      </c>
      <c r="R56" t="s">
        <v>8309</v>
      </c>
      <c r="S56" s="15">
        <v>42614.121921296297</v>
      </c>
      <c r="T56" s="15">
        <v>42674.121921296297</v>
      </c>
    </row>
    <row r="57" spans="1:20" ht="240" x14ac:dyDescent="0.25">
      <c r="A57">
        <v>3113</v>
      </c>
      <c r="B57" s="3" t="s">
        <v>3113</v>
      </c>
      <c r="C57" s="3" t="s">
        <v>7223</v>
      </c>
      <c r="D57" s="6">
        <v>109225</v>
      </c>
      <c r="E57" s="8">
        <v>4635</v>
      </c>
      <c r="F57" t="s">
        <v>8220</v>
      </c>
      <c r="G57" t="s">
        <v>8223</v>
      </c>
      <c r="H57" t="s">
        <v>8245</v>
      </c>
      <c r="I57">
        <v>1429291982</v>
      </c>
      <c r="J57">
        <v>1426699982</v>
      </c>
      <c r="K57" t="b">
        <v>0</v>
      </c>
      <c r="L57">
        <v>37</v>
      </c>
      <c r="M57" t="b">
        <v>0</v>
      </c>
      <c r="N57" t="s">
        <v>8301</v>
      </c>
      <c r="O57">
        <v>4</v>
      </c>
      <c r="P57">
        <v>125.27</v>
      </c>
      <c r="Q57" s="10" t="s">
        <v>8308</v>
      </c>
      <c r="R57" t="s">
        <v>8309</v>
      </c>
      <c r="S57" s="15">
        <v>42080.731273148151</v>
      </c>
      <c r="T57" s="15">
        <v>42110.731273148151</v>
      </c>
    </row>
    <row r="58" spans="1:20" ht="285" x14ac:dyDescent="0.25">
      <c r="A58">
        <v>3114</v>
      </c>
      <c r="B58" s="3" t="s">
        <v>3114</v>
      </c>
      <c r="C58" s="3" t="s">
        <v>7224</v>
      </c>
      <c r="D58" s="6">
        <v>75000</v>
      </c>
      <c r="E58" s="8">
        <v>0</v>
      </c>
      <c r="F58" t="s">
        <v>8220</v>
      </c>
      <c r="G58" t="s">
        <v>8223</v>
      </c>
      <c r="H58" t="s">
        <v>8245</v>
      </c>
      <c r="I58">
        <v>1411312250</v>
      </c>
      <c r="J58">
        <v>1406128250</v>
      </c>
      <c r="K58" t="b">
        <v>0</v>
      </c>
      <c r="L58">
        <v>0</v>
      </c>
      <c r="M58" t="b">
        <v>0</v>
      </c>
      <c r="N58" t="s">
        <v>8301</v>
      </c>
      <c r="O58">
        <v>0</v>
      </c>
      <c r="P58">
        <v>0</v>
      </c>
      <c r="Q58" s="10" t="s">
        <v>8308</v>
      </c>
      <c r="R58" t="s">
        <v>8309</v>
      </c>
      <c r="S58" s="15">
        <v>41842.632523148146</v>
      </c>
      <c r="T58" s="15">
        <v>41902.632523148146</v>
      </c>
    </row>
    <row r="59" spans="1:20" ht="225" x14ac:dyDescent="0.25">
      <c r="A59">
        <v>3116</v>
      </c>
      <c r="B59" s="3" t="s">
        <v>3116</v>
      </c>
      <c r="C59" s="3" t="s">
        <v>7226</v>
      </c>
      <c r="D59" s="6">
        <v>750</v>
      </c>
      <c r="E59" s="8">
        <v>430</v>
      </c>
      <c r="F59" t="s">
        <v>8220</v>
      </c>
      <c r="G59" t="s">
        <v>8223</v>
      </c>
      <c r="H59" t="s">
        <v>8245</v>
      </c>
      <c r="I59">
        <v>1427890925</v>
      </c>
      <c r="J59">
        <v>1426681325</v>
      </c>
      <c r="K59" t="b">
        <v>0</v>
      </c>
      <c r="L59">
        <v>10</v>
      </c>
      <c r="M59" t="b">
        <v>0</v>
      </c>
      <c r="N59" t="s">
        <v>8301</v>
      </c>
      <c r="O59">
        <v>57</v>
      </c>
      <c r="P59">
        <v>43</v>
      </c>
      <c r="Q59" s="10" t="s">
        <v>8308</v>
      </c>
      <c r="R59" t="s">
        <v>8309</v>
      </c>
      <c r="S59" s="15">
        <v>42080.515335648146</v>
      </c>
      <c r="T59" s="15">
        <v>42094.515335648146</v>
      </c>
    </row>
    <row r="60" spans="1:20" ht="285" x14ac:dyDescent="0.25">
      <c r="A60">
        <v>3119</v>
      </c>
      <c r="B60" s="3" t="s">
        <v>3119</v>
      </c>
      <c r="C60" s="3" t="s">
        <v>7229</v>
      </c>
      <c r="D60" s="6">
        <v>10000</v>
      </c>
      <c r="E60" s="8">
        <v>5</v>
      </c>
      <c r="F60" t="s">
        <v>8220</v>
      </c>
      <c r="G60" t="s">
        <v>8223</v>
      </c>
      <c r="H60" t="s">
        <v>8245</v>
      </c>
      <c r="I60">
        <v>1427414732</v>
      </c>
      <c r="J60">
        <v>1424826332</v>
      </c>
      <c r="K60" t="b">
        <v>0</v>
      </c>
      <c r="L60">
        <v>1</v>
      </c>
      <c r="M60" t="b">
        <v>0</v>
      </c>
      <c r="N60" t="s">
        <v>8301</v>
      </c>
      <c r="O60">
        <v>0</v>
      </c>
      <c r="P60">
        <v>5</v>
      </c>
      <c r="Q60" s="10" t="s">
        <v>8308</v>
      </c>
      <c r="R60" t="s">
        <v>8309</v>
      </c>
      <c r="S60" s="15">
        <v>42059.04550925926</v>
      </c>
      <c r="T60" s="15">
        <v>42089.003842592589</v>
      </c>
    </row>
  </sheetData>
  <conditionalFormatting sqref="F1:F60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60 S1:T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Kickstarter</vt:lpstr>
      <vt:lpstr>Theater Outcomes Based on Launc</vt:lpstr>
      <vt:lpstr>Outcomes Based on Goals</vt:lpstr>
      <vt:lpstr>Descriptive Statistics</vt:lpstr>
      <vt:lpstr>Experiment</vt:lpstr>
      <vt:lpstr>Category Statistics</vt:lpstr>
      <vt:lpstr>Subcategory Statistics</vt:lpstr>
      <vt:lpstr>Outcomes Based on Launch Date</vt:lpstr>
      <vt:lpstr>Edinburgh Research</vt:lpstr>
      <vt:lpstr>RoughWork</vt:lpstr>
      <vt:lpstr>S KS 2</vt:lpstr>
      <vt:lpstr>F KS 2</vt:lpstr>
      <vt:lpstr>S KS 3</vt:lpstr>
      <vt:lpstr>F KS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Bellamkondas</cp:lastModifiedBy>
  <dcterms:created xsi:type="dcterms:W3CDTF">2017-04-20T15:17:24Z</dcterms:created>
  <dcterms:modified xsi:type="dcterms:W3CDTF">2020-07-14T00:19:15Z</dcterms:modified>
</cp:coreProperties>
</file>