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D2A893B7-C771-4220-BFD9-CF0BA07B6683}" xr6:coauthVersionLast="47" xr6:coauthVersionMax="47" xr10:uidLastSave="{00000000-0000-0000-0000-000000000000}"/>
  <bookViews>
    <workbookView xWindow="17" yWindow="420" windowWidth="32674" windowHeight="17494" tabRatio="500" activeTab="3" xr2:uid="{00000000-000D-0000-FFFF-FFFF00000000}"/>
  </bookViews>
  <sheets>
    <sheet name="Fluren" sheetId="1" r:id="rId1"/>
    <sheet name="Fluren Auswertung" sheetId="2" r:id="rId2"/>
    <sheet name="Gemeinden" sheetId="3" r:id="rId3"/>
    <sheet name="Bürgermeistereien" sheetId="4" r:id="rId4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3"/>
  <c r="A3" i="3"/>
  <c r="B7" i="2"/>
  <c r="B5" i="2"/>
  <c r="B4" i="2"/>
  <c r="B3" i="2"/>
  <c r="B2" i="2"/>
  <c r="B1" i="2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" i="2" l="1"/>
  <c r="C5" i="2"/>
  <c r="B6" i="2"/>
</calcChain>
</file>

<file path=xl/sharedStrings.xml><?xml version="1.0" encoding="utf-8"?>
<sst xmlns="http://schemas.openxmlformats.org/spreadsheetml/2006/main" count="185" uniqueCount="77">
  <si>
    <t>Kreis</t>
  </si>
  <si>
    <t>Bürgermeisterei</t>
  </si>
  <si>
    <t>Gemeinde</t>
  </si>
  <si>
    <t>Nr</t>
  </si>
  <si>
    <t>Name</t>
  </si>
  <si>
    <t>geplant</t>
  </si>
  <si>
    <t>erledigt</t>
  </si>
  <si>
    <t>Archiv Karte</t>
  </si>
  <si>
    <t>Anmerkung</t>
  </si>
  <si>
    <t>Legal</t>
  </si>
  <si>
    <t>?</t>
  </si>
  <si>
    <t>brilon</t>
  </si>
  <si>
    <t>LAV: W052/Karten K-2554</t>
  </si>
  <si>
    <t>Schacken</t>
  </si>
  <si>
    <t>LAV: W052/Karten K-2555</t>
  </si>
  <si>
    <t>Gallberg</t>
  </si>
  <si>
    <t>Eichholz</t>
  </si>
  <si>
    <t>Winterthal</t>
  </si>
  <si>
    <t>Haar</t>
  </si>
  <si>
    <t>Borhagen</t>
  </si>
  <si>
    <t>Aspe</t>
  </si>
  <si>
    <t>Lange Heide</t>
  </si>
  <si>
    <t>Poppenberg</t>
  </si>
  <si>
    <t>Gutenhagen</t>
  </si>
  <si>
    <t>Helle</t>
  </si>
  <si>
    <t>LAV: W052/Karten K-2556</t>
  </si>
  <si>
    <t>Frettholz</t>
  </si>
  <si>
    <t>Scheffelberg</t>
  </si>
  <si>
    <t>Heimberg</t>
  </si>
  <si>
    <t>Schwarzhaupt</t>
  </si>
  <si>
    <t>Romberg</t>
  </si>
  <si>
    <t>Kirchloh</t>
  </si>
  <si>
    <t>Hängenberg</t>
  </si>
  <si>
    <t>Habuche</t>
  </si>
  <si>
    <t>Bauern &amp; Hundschütt</t>
  </si>
  <si>
    <t>Dreis et Hohe Eimberg</t>
  </si>
  <si>
    <t>Schellhorn</t>
  </si>
  <si>
    <t>Schlage &amp; Borberg</t>
  </si>
  <si>
    <t>Rixen</t>
  </si>
  <si>
    <t>obermarsberg</t>
  </si>
  <si>
    <t>LAV: W052/Karten K-2596</t>
  </si>
  <si>
    <t>Anzahl geplante Flure</t>
  </si>
  <si>
    <t>Digitalisierte Flure</t>
  </si>
  <si>
    <t>Anzahl geplante Flurstücke</t>
  </si>
  <si>
    <t>Geplante Flurstücke (ohne Unterlagen)</t>
  </si>
  <si>
    <t>Digitalisierte Flurstücke</t>
  </si>
  <si>
    <t>Noch ausstehende Flurstücke</t>
  </si>
  <si>
    <t>Gemeinden in Liste</t>
  </si>
  <si>
    <t>ID</t>
  </si>
  <si>
    <t>Hinweis</t>
  </si>
  <si>
    <t>Archiv Vermessung</t>
  </si>
  <si>
    <t>Archiv FB</t>
  </si>
  <si>
    <t>Archiv Mutterrollen</t>
  </si>
  <si>
    <t>Archiv Güterverzeichnis</t>
  </si>
  <si>
    <t>Export Reinertrag</t>
  </si>
  <si>
    <t>Brilon</t>
  </si>
  <si>
    <t>LAV: K551-1061, K551-1062, K551-1063, K551-1064, K551-1065, K551-1066, K551-1067, K551-1068</t>
  </si>
  <si>
    <t>LAV: K551-1037, K551-1038, K551-1039, K551-1040, K551-1041, K551-1042, K551-1043, K551-1044, K551-1045</t>
  </si>
  <si>
    <t>marsberg</t>
  </si>
  <si>
    <t>Obermarsberg</t>
  </si>
  <si>
    <t>NP X</t>
  </si>
  <si>
    <t>NP Y</t>
  </si>
  <si>
    <t>NP Hinweis</t>
  </si>
  <si>
    <t>Punkte pro Gemeinde</t>
  </si>
  <si>
    <t>bigge</t>
  </si>
  <si>
    <t>Bigge</t>
  </si>
  <si>
    <t>thuelen</t>
  </si>
  <si>
    <t>Thülen</t>
  </si>
  <si>
    <t>Marsberg</t>
  </si>
  <si>
    <t>medebach</t>
  </si>
  <si>
    <t>Medebach</t>
  </si>
  <si>
    <t>hallenberg</t>
  </si>
  <si>
    <t>Hallenberg</t>
  </si>
  <si>
    <t>winterberg</t>
  </si>
  <si>
    <t>Winterberg</t>
  </si>
  <si>
    <t>Parzellen</t>
  </si>
  <si>
    <t>Vermessungsraster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</si>
</sst>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7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DDEBF7"/>
      </patternFill>
    </fill>
    <fill>
      <patternFill patternType="solid">
        <fgColor rgb="FFFFEB9C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9DC3E6"/>
        <bgColor rgb="FF9BC2E6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DC3E6"/>
      </left>
      <right/>
      <top/>
      <bottom/>
      <diagonal/>
    </border>
    <border>
      <left/>
      <right style="thin">
        <color rgb="FF9DC3E6"/>
      </right>
      <top/>
      <bottom/>
      <diagonal/>
    </border>
    <border>
      <left style="thin">
        <color rgb="FF9DC3E6"/>
      </left>
      <right/>
      <top style="thin">
        <color rgb="FF9DC3E6"/>
      </top>
      <bottom/>
      <diagonal/>
    </border>
    <border>
      <left/>
      <right/>
      <top style="thin">
        <color rgb="FF9DC3E6"/>
      </top>
      <bottom/>
      <diagonal/>
    </border>
    <border>
      <left/>
      <right style="thin">
        <color rgb="FF9DC3E6"/>
      </right>
      <top style="thin">
        <color rgb="FF9DC3E6"/>
      </top>
      <bottom/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4" fillId="5" borderId="1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0" xfId="1" applyBorder="1" applyAlignment="1" applyProtection="1">
      <alignment wrapText="1"/>
    </xf>
    <xf numFmtId="0" fontId="2" fillId="3" borderId="0" xfId="2" applyBorder="1" applyProtection="1"/>
    <xf numFmtId="0" fontId="1" fillId="2" borderId="0" xfId="1" applyBorder="1" applyProtection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6" borderId="0" xfId="0" applyFill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3" xfId="0" applyFont="1" applyBorder="1"/>
    <xf numFmtId="0" fontId="0" fillId="0" borderId="6" xfId="0" applyBorder="1"/>
  </cellXfs>
  <cellStyles count="5">
    <cellStyle name="Excel Built-in Bad" xfId="1" xr:uid="{00000000-0005-0000-0000-000006000000}"/>
    <cellStyle name="Excel Built-in Calculation" xfId="4" xr:uid="{00000000-0005-0000-0000-000009000000}"/>
    <cellStyle name="Excel Built-in Good" xfId="2" xr:uid="{00000000-0005-0000-0000-000007000000}"/>
    <cellStyle name="Excel Built-in Neutral" xfId="3" xr:uid="{00000000-0005-0000-0000-000008000000}"/>
    <cellStyle name="Standard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5B9BD5"/>
      <rgbColor rgb="FF993366"/>
      <rgbColor rgb="FFF2F2F2"/>
      <rgbColor rgb="FFDDEBF7"/>
      <rgbColor rgb="FF660066"/>
      <rgbColor rgb="FFFF8080"/>
      <rgbColor rgb="FF0066CC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re" displayName="Flure" ref="A1:K46" totalsRowShown="0">
  <autoFilter ref="A1:K46" xr:uid="{00000000-0009-0000-0100-000001000000}"/>
  <tableColumns count="11">
    <tableColumn id="1" xr3:uid="{00000000-0010-0000-0000-000001000000}" name="Kreis">
      <calculatedColumnFormula>INDEX(Bürgermeistereien!$A:$A,MATCH(INDEX(Gemeinden[Bürgermeisterei],MATCH(C2,Gemeinden[ID],0)),Bürgermeistereien!$B:$B,0))</calculatedColumnFormula>
    </tableColumn>
    <tableColumn id="2" xr3:uid="{00000000-0010-0000-0000-000002000000}" name="Bürgermeisterei"/>
    <tableColumn id="3" xr3:uid="{00000000-0010-0000-0000-000003000000}" name="Gemeinde"/>
    <tableColumn id="4" xr3:uid="{00000000-0010-0000-0000-000004000000}" name="Nr"/>
    <tableColumn id="5" xr3:uid="{00000000-0010-0000-0000-000005000000}" name="Name"/>
    <tableColumn id="6" xr3:uid="{00000000-0010-0000-0000-000006000000}" name="Parzellen"/>
    <tableColumn id="7" xr3:uid="{00000000-0010-0000-0000-000007000000}" name="geplant"/>
    <tableColumn id="8" xr3:uid="{00000000-0010-0000-0000-000008000000}" name="erledigt"/>
    <tableColumn id="9" xr3:uid="{00000000-0010-0000-0000-000009000000}" name="Archiv Karte"/>
    <tableColumn id="10" xr3:uid="{00000000-0010-0000-0000-00000A000000}" name="Anmerkung"/>
    <tableColumn id="11" xr3:uid="{00000000-0010-0000-0000-00000B000000}" name="Leg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emeinden" displayName="Gemeinden" ref="A1:J3" totalsRowShown="0">
  <autoFilter ref="A1:J3" xr:uid="{00000000-0009-0000-0100-000002000000}"/>
  <tableColumns count="10">
    <tableColumn id="1" xr3:uid="{00000000-0010-0000-0100-000001000000}" name="Kreis">
      <calculatedColumnFormula>INDEX(Bürgermeistereien!$A:$A,MATCH(B2,Bürgermeistereien!$B:$B,0))</calculatedColumnFormula>
    </tableColumn>
    <tableColumn id="2" xr3:uid="{00000000-0010-0000-0100-000002000000}" name="Bürgermeisterei"/>
    <tableColumn id="3" xr3:uid="{00000000-0010-0000-0100-000003000000}" name="ID"/>
    <tableColumn id="4" xr3:uid="{00000000-0010-0000-0100-000004000000}" name="Name"/>
    <tableColumn id="5" xr3:uid="{00000000-0010-0000-0100-000005000000}" name="Hinweis"/>
    <tableColumn id="6" xr3:uid="{00000000-0010-0000-0100-000006000000}" name="Archiv Vermessung"/>
    <tableColumn id="7" xr3:uid="{00000000-0010-0000-0100-000007000000}" name="Archiv FB"/>
    <tableColumn id="8" xr3:uid="{00000000-0010-0000-0100-000008000000}" name="Archiv Mutterrollen"/>
    <tableColumn id="9" xr3:uid="{00000000-0010-0000-0100-000009000000}" name="Archiv Güterverzeichnis"/>
    <tableColumn id="10" xr3:uid="{00000000-0010-0000-0100-00000A000000}" name="Export Reinertrag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311814-1295-477F-9F49-C8DFD23DF8E9}" name="Tabelle3" displayName="Tabelle3" ref="A1:H8" totalsRowShown="0" headerRowDxfId="9" dataDxfId="8">
  <autoFilter ref="A1:H8" xr:uid="{4C311814-1295-477F-9F49-C8DFD23DF8E9}"/>
  <tableColumns count="8">
    <tableColumn id="1" xr3:uid="{0E391E19-D2EA-4043-BA43-9C4DE455B937}" name="Kreis" dataDxfId="7"/>
    <tableColumn id="2" xr3:uid="{6E176B7A-113A-4E58-9116-72E0DE28E806}" name="ID" dataDxfId="6"/>
    <tableColumn id="3" xr3:uid="{B927342D-8290-4D2C-8953-DFD11AB70F1C}" name="Name" dataDxfId="5"/>
    <tableColumn id="4" xr3:uid="{17B5CCBF-2778-4029-A291-DD83DA79B798}" name="NP X" dataDxfId="4"/>
    <tableColumn id="5" xr3:uid="{4CA880F9-8B64-43F2-84FF-0E2D1F2A1008}" name="NP Y" dataDxfId="3"/>
    <tableColumn id="6" xr3:uid="{D7A5098A-F4DE-417C-8728-7177FAF89B01}" name="NP Hinweis" dataDxfId="2"/>
    <tableColumn id="7" xr3:uid="{859EB08D-444F-4D02-AC73-642D6234F36D}" name="Punkte pro Gemeinde" dataDxfId="1"/>
    <tableColumn id="8" xr3:uid="{46306BE8-44FA-4ABB-AD05-5B78DFAD9C74}" name="Vermessungsras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zoomScaleNormal="100" workbookViewId="0">
      <selection activeCell="B12" sqref="B12"/>
    </sheetView>
  </sheetViews>
  <sheetFormatPr baseColWidth="10" defaultColWidth="10.4609375" defaultRowHeight="14.6" x14ac:dyDescent="0.4"/>
  <cols>
    <col min="1" max="1" width="11.84375" customWidth="1"/>
    <col min="2" max="2" width="15.84375" customWidth="1"/>
    <col min="3" max="3" width="15.4609375" customWidth="1"/>
    <col min="4" max="4" width="5" customWidth="1"/>
    <col min="5" max="5" width="22.4609375" customWidth="1"/>
    <col min="6" max="6" width="9.3046875" customWidth="1"/>
    <col min="8" max="8" width="14.3046875" customWidth="1"/>
    <col min="9" max="9" width="24.84375" customWidth="1"/>
    <col min="10" max="11" width="43.69140625" customWidth="1"/>
  </cols>
  <sheetData>
    <row r="1" spans="1:11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4">
      <c r="A2" s="1" t="str">
        <f>INDEX(Bürgermeistereien!$A:$A,MATCH(INDEX(Gemeinden[Bürgermeisterei],MATCH(C2,Gemeinden[ID],0)),Bürgermeistereien!$B:$B,0))</f>
        <v>brilon</v>
      </c>
      <c r="B2" t="str">
        <f>INDEX(Bürgermeistereien!$C:$C,MATCH(INDEX(Gemeinden[Bürgermeisterei],MATCH(C2,Gemeinden[ID],0)),Bürgermeistereien!$B:$B,0))</f>
        <v>Brilon</v>
      </c>
      <c r="C2" t="s">
        <v>11</v>
      </c>
      <c r="D2">
        <v>1</v>
      </c>
      <c r="E2" s="4"/>
      <c r="F2" s="4"/>
      <c r="I2" t="s">
        <v>12</v>
      </c>
    </row>
    <row r="3" spans="1:11" x14ac:dyDescent="0.4">
      <c r="A3" s="1" t="str">
        <f>INDEX(Bürgermeistereien!$A:$A,MATCH(INDEX(Gemeinden[Bürgermeisterei],MATCH(C3,Gemeinden[ID],0)),Bürgermeistereien!$B:$B,0))</f>
        <v>brilon</v>
      </c>
      <c r="B3" t="str">
        <f>INDEX(Bürgermeistereien!$C:$C,MATCH(INDEX(Gemeinden[Bürgermeisterei],MATCH(C3,Gemeinden[ID],0)),Bürgermeistereien!$B:$B,0))</f>
        <v>Brilon</v>
      </c>
      <c r="C3" t="s">
        <v>11</v>
      </c>
      <c r="D3">
        <v>2</v>
      </c>
      <c r="E3" s="4"/>
      <c r="F3" s="4"/>
      <c r="I3" t="s">
        <v>12</v>
      </c>
    </row>
    <row r="4" spans="1:11" x14ac:dyDescent="0.4">
      <c r="A4" s="1" t="str">
        <f>INDEX(Bürgermeistereien!$A:$A,MATCH(INDEX(Gemeinden[Bürgermeisterei],MATCH(C4,Gemeinden[ID],0)),Bürgermeistereien!$B:$B,0))</f>
        <v>brilon</v>
      </c>
      <c r="B4" t="str">
        <f>INDEX(Bürgermeistereien!$C:$C,MATCH(INDEX(Gemeinden[Bürgermeisterei],MATCH(C4,Gemeinden[ID],0)),Bürgermeistereien!$B:$B,0))</f>
        <v>Brilon</v>
      </c>
      <c r="C4" t="s">
        <v>11</v>
      </c>
      <c r="D4">
        <v>3</v>
      </c>
      <c r="E4" s="4"/>
      <c r="F4" s="4"/>
      <c r="I4" t="s">
        <v>12</v>
      </c>
    </row>
    <row r="5" spans="1:11" x14ac:dyDescent="0.4">
      <c r="A5" s="1" t="str">
        <f>INDEX(Bürgermeistereien!$A:$A,MATCH(INDEX(Gemeinden[Bürgermeisterei],MATCH(C5,Gemeinden[ID],0)),Bürgermeistereien!$B:$B,0))</f>
        <v>brilon</v>
      </c>
      <c r="B5" t="str">
        <f>INDEX(Bürgermeistereien!$C:$C,MATCH(INDEX(Gemeinden[Bürgermeisterei],MATCH(C5,Gemeinden[ID],0)),Bürgermeistereien!$B:$B,0))</f>
        <v>Brilon</v>
      </c>
      <c r="C5" t="s">
        <v>11</v>
      </c>
      <c r="D5">
        <v>4</v>
      </c>
      <c r="E5" s="4"/>
      <c r="F5" s="4"/>
      <c r="I5" t="s">
        <v>12</v>
      </c>
    </row>
    <row r="6" spans="1:11" x14ac:dyDescent="0.4">
      <c r="A6" s="1" t="str">
        <f>INDEX(Bürgermeistereien!$A:$A,MATCH(INDEX(Gemeinden[Bürgermeisterei],MATCH(C6,Gemeinden[ID],0)),Bürgermeistereien!$B:$B,0))</f>
        <v>brilon</v>
      </c>
      <c r="B6" t="str">
        <f>INDEX(Bürgermeistereien!$C:$C,MATCH(INDEX(Gemeinden[Bürgermeisterei],MATCH(C6,Gemeinden[ID],0)),Bürgermeistereien!$B:$B,0))</f>
        <v>Brilon</v>
      </c>
      <c r="C6" t="s">
        <v>11</v>
      </c>
      <c r="D6">
        <v>5</v>
      </c>
      <c r="E6" s="4"/>
      <c r="F6" s="4"/>
      <c r="I6" t="s">
        <v>12</v>
      </c>
    </row>
    <row r="7" spans="1:11" x14ac:dyDescent="0.4">
      <c r="A7" s="1" t="str">
        <f>INDEX(Bürgermeistereien!$A:$A,MATCH(INDEX(Gemeinden[Bürgermeisterei],MATCH(C7,Gemeinden[ID],0)),Bürgermeistereien!$B:$B,0))</f>
        <v>brilon</v>
      </c>
      <c r="B7" t="str">
        <f>INDEX(Bürgermeistereien!$C:$C,MATCH(INDEX(Gemeinden[Bürgermeisterei],MATCH(C7,Gemeinden[ID],0)),Bürgermeistereien!$B:$B,0))</f>
        <v>Brilon</v>
      </c>
      <c r="C7" t="s">
        <v>11</v>
      </c>
      <c r="D7">
        <v>6</v>
      </c>
      <c r="E7" s="4"/>
      <c r="F7" s="4"/>
      <c r="I7" t="s">
        <v>12</v>
      </c>
    </row>
    <row r="8" spans="1:11" x14ac:dyDescent="0.4">
      <c r="A8" s="1" t="str">
        <f>INDEX(Bürgermeistereien!$A:$A,MATCH(INDEX(Gemeinden[Bürgermeisterei],MATCH(C8,Gemeinden[ID],0)),Bürgermeistereien!$B:$B,0))</f>
        <v>brilon</v>
      </c>
      <c r="B8" t="str">
        <f>INDEX(Bürgermeistereien!$C:$C,MATCH(INDEX(Gemeinden[Bürgermeisterei],MATCH(C8,Gemeinden[ID],0)),Bürgermeistereien!$B:$B,0))</f>
        <v>Brilon</v>
      </c>
      <c r="C8" t="s">
        <v>11</v>
      </c>
      <c r="D8">
        <v>7</v>
      </c>
      <c r="E8" s="4"/>
      <c r="F8" s="4"/>
      <c r="I8" t="s">
        <v>12</v>
      </c>
    </row>
    <row r="9" spans="1:11" x14ac:dyDescent="0.4">
      <c r="A9" s="1" t="str">
        <f>INDEX(Bürgermeistereien!$A:$A,MATCH(INDEX(Gemeinden[Bürgermeisterei],MATCH(C9,Gemeinden[ID],0)),Bürgermeistereien!$B:$B,0))</f>
        <v>brilon</v>
      </c>
      <c r="B9" t="str">
        <f>INDEX(Bürgermeistereien!$C:$C,MATCH(INDEX(Gemeinden[Bürgermeisterei],MATCH(C9,Gemeinden[ID],0)),Bürgermeistereien!$B:$B,0))</f>
        <v>Brilon</v>
      </c>
      <c r="C9" t="s">
        <v>11</v>
      </c>
      <c r="D9">
        <v>8</v>
      </c>
      <c r="E9" s="4"/>
      <c r="F9" s="4"/>
      <c r="I9" t="s">
        <v>12</v>
      </c>
    </row>
    <row r="10" spans="1:11" x14ac:dyDescent="0.4">
      <c r="A10" s="1" t="str">
        <f>INDEX(Bürgermeistereien!$A:$A,MATCH(INDEX(Gemeinden[Bürgermeisterei],MATCH(C10,Gemeinden[ID],0)),Bürgermeistereien!$B:$B,0))</f>
        <v>brilon</v>
      </c>
      <c r="B10" t="str">
        <f>INDEX(Bürgermeistereien!$C:$C,MATCH(INDEX(Gemeinden[Bürgermeisterei],MATCH(C10,Gemeinden[ID],0)),Bürgermeistereien!$B:$B,0))</f>
        <v>Brilon</v>
      </c>
      <c r="C10" t="s">
        <v>11</v>
      </c>
      <c r="D10">
        <v>9</v>
      </c>
      <c r="E10" s="4"/>
      <c r="F10" s="4"/>
      <c r="I10" t="s">
        <v>12</v>
      </c>
    </row>
    <row r="11" spans="1:11" x14ac:dyDescent="0.4">
      <c r="A11" s="1" t="str">
        <f>INDEX(Bürgermeistereien!$A:$A,MATCH(INDEX(Gemeinden[Bürgermeisterei],MATCH(C11,Gemeinden[ID],0)),Bürgermeistereien!$B:$B,0))</f>
        <v>brilon</v>
      </c>
      <c r="B11" t="str">
        <f>INDEX(Bürgermeistereien!$C:$C,MATCH(INDEX(Gemeinden[Bürgermeisterei],MATCH(C11,Gemeinden[ID],0)),Bürgermeistereien!$B:$B,0))</f>
        <v>Brilon</v>
      </c>
      <c r="C11" t="s">
        <v>11</v>
      </c>
      <c r="D11">
        <v>10</v>
      </c>
      <c r="E11" s="4"/>
      <c r="F11" s="4"/>
      <c r="I11" t="s">
        <v>12</v>
      </c>
    </row>
    <row r="12" spans="1:11" x14ac:dyDescent="0.4">
      <c r="A12" s="1" t="str">
        <f>INDEX(Bürgermeistereien!$A:$A,MATCH(INDEX(Gemeinden[Bürgermeisterei],MATCH(C12,Gemeinden[ID],0)),Bürgermeistereien!$B:$B,0))</f>
        <v>brilon</v>
      </c>
      <c r="B12" t="str">
        <f>INDEX(Bürgermeistereien!$C:$C,MATCH(INDEX(Gemeinden[Bürgermeisterei],MATCH(C12,Gemeinden[ID],0)),Bürgermeistereien!$B:$B,0))</f>
        <v>Brilon</v>
      </c>
      <c r="C12" t="s">
        <v>11</v>
      </c>
      <c r="D12">
        <v>11</v>
      </c>
      <c r="E12" t="s">
        <v>13</v>
      </c>
      <c r="F12" s="4"/>
      <c r="I12" s="3" t="s">
        <v>14</v>
      </c>
    </row>
    <row r="13" spans="1:11" x14ac:dyDescent="0.4">
      <c r="A13" s="1" t="str">
        <f>INDEX(Bürgermeistereien!$A:$A,MATCH(INDEX(Gemeinden[Bürgermeisterei],MATCH(C13,Gemeinden[ID],0)),Bürgermeistereien!$B:$B,0))</f>
        <v>brilon</v>
      </c>
      <c r="B13" t="str">
        <f>INDEX(Bürgermeistereien!$C:$C,MATCH(INDEX(Gemeinden[Bürgermeisterei],MATCH(C13,Gemeinden[ID],0)),Bürgermeistereien!$B:$B,0))</f>
        <v>Brilon</v>
      </c>
      <c r="C13" t="s">
        <v>11</v>
      </c>
      <c r="D13">
        <v>12</v>
      </c>
      <c r="E13" t="s">
        <v>15</v>
      </c>
      <c r="F13" s="4"/>
      <c r="I13" s="3" t="s">
        <v>14</v>
      </c>
    </row>
    <row r="14" spans="1:11" x14ac:dyDescent="0.4">
      <c r="A14" s="1" t="str">
        <f>INDEX(Bürgermeistereien!$A:$A,MATCH(INDEX(Gemeinden[Bürgermeisterei],MATCH(C14,Gemeinden[ID],0)),Bürgermeistereien!$B:$B,0))</f>
        <v>brilon</v>
      </c>
      <c r="B14" t="str">
        <f>INDEX(Bürgermeistereien!$C:$C,MATCH(INDEX(Gemeinden[Bürgermeisterei],MATCH(C14,Gemeinden[ID],0)),Bürgermeistereien!$B:$B,0))</f>
        <v>Brilon</v>
      </c>
      <c r="C14" t="s">
        <v>11</v>
      </c>
      <c r="D14">
        <v>13</v>
      </c>
      <c r="E14" t="s">
        <v>16</v>
      </c>
      <c r="F14" s="4"/>
      <c r="I14" s="3" t="s">
        <v>14</v>
      </c>
    </row>
    <row r="15" spans="1:11" x14ac:dyDescent="0.4">
      <c r="A15" s="1" t="str">
        <f>INDEX(Bürgermeistereien!$A:$A,MATCH(INDEX(Gemeinden[Bürgermeisterei],MATCH(C15,Gemeinden[ID],0)),Bürgermeistereien!$B:$B,0))</f>
        <v>brilon</v>
      </c>
      <c r="B15" t="str">
        <f>INDEX(Bürgermeistereien!$C:$C,MATCH(INDEX(Gemeinden[Bürgermeisterei],MATCH(C15,Gemeinden[ID],0)),Bürgermeistereien!$B:$B,0))</f>
        <v>Brilon</v>
      </c>
      <c r="C15" t="s">
        <v>11</v>
      </c>
      <c r="D15">
        <v>14</v>
      </c>
      <c r="E15" t="s">
        <v>17</v>
      </c>
      <c r="F15" s="4"/>
      <c r="I15" s="3" t="s">
        <v>14</v>
      </c>
    </row>
    <row r="16" spans="1:11" x14ac:dyDescent="0.4">
      <c r="A16" s="1" t="str">
        <f>INDEX(Bürgermeistereien!$A:$A,MATCH(INDEX(Gemeinden[Bürgermeisterei],MATCH(C16,Gemeinden[ID],0)),Bürgermeistereien!$B:$B,0))</f>
        <v>brilon</v>
      </c>
      <c r="B16" t="str">
        <f>INDEX(Bürgermeistereien!$C:$C,MATCH(INDEX(Gemeinden[Bürgermeisterei],MATCH(C16,Gemeinden[ID],0)),Bürgermeistereien!$B:$B,0))</f>
        <v>Brilon</v>
      </c>
      <c r="C16" t="s">
        <v>11</v>
      </c>
      <c r="D16">
        <v>15</v>
      </c>
      <c r="E16" t="s">
        <v>18</v>
      </c>
      <c r="F16" s="4"/>
      <c r="I16" s="3" t="s">
        <v>14</v>
      </c>
    </row>
    <row r="17" spans="1:9" x14ac:dyDescent="0.4">
      <c r="A17" s="1" t="str">
        <f>INDEX(Bürgermeistereien!$A:$A,MATCH(INDEX(Gemeinden[Bürgermeisterei],MATCH(C17,Gemeinden[ID],0)),Bürgermeistereien!$B:$B,0))</f>
        <v>brilon</v>
      </c>
      <c r="B17" t="str">
        <f>INDEX(Bürgermeistereien!$C:$C,MATCH(INDEX(Gemeinden[Bürgermeisterei],MATCH(C17,Gemeinden[ID],0)),Bürgermeistereien!$B:$B,0))</f>
        <v>Brilon</v>
      </c>
      <c r="C17" t="s">
        <v>11</v>
      </c>
      <c r="D17">
        <v>16</v>
      </c>
      <c r="E17" t="s">
        <v>19</v>
      </c>
      <c r="F17" s="4"/>
      <c r="I17" s="3" t="s">
        <v>14</v>
      </c>
    </row>
    <row r="18" spans="1:9" x14ac:dyDescent="0.4">
      <c r="A18" s="1" t="str">
        <f>INDEX(Bürgermeistereien!$A:$A,MATCH(INDEX(Gemeinden[Bürgermeisterei],MATCH(C18,Gemeinden[ID],0)),Bürgermeistereien!$B:$B,0))</f>
        <v>brilon</v>
      </c>
      <c r="B18" t="str">
        <f>INDEX(Bürgermeistereien!$C:$C,MATCH(INDEX(Gemeinden[Bürgermeisterei],MATCH(C18,Gemeinden[ID],0)),Bürgermeistereien!$B:$B,0))</f>
        <v>Brilon</v>
      </c>
      <c r="C18" t="s">
        <v>11</v>
      </c>
      <c r="D18">
        <v>17</v>
      </c>
      <c r="E18" t="s">
        <v>20</v>
      </c>
      <c r="F18">
        <v>260</v>
      </c>
      <c r="I18" s="3" t="s">
        <v>14</v>
      </c>
    </row>
    <row r="19" spans="1:9" x14ac:dyDescent="0.4">
      <c r="A19" s="1" t="str">
        <f>INDEX(Bürgermeistereien!$A:$A,MATCH(INDEX(Gemeinden[Bürgermeisterei],MATCH(C19,Gemeinden[ID],0)),Bürgermeistereien!$B:$B,0))</f>
        <v>brilon</v>
      </c>
      <c r="B19" t="str">
        <f>INDEX(Bürgermeistereien!$C:$C,MATCH(INDEX(Gemeinden[Bürgermeisterei],MATCH(C19,Gemeinden[ID],0)),Bürgermeistereien!$B:$B,0))</f>
        <v>Brilon</v>
      </c>
      <c r="C19" t="s">
        <v>11</v>
      </c>
      <c r="D19">
        <v>18</v>
      </c>
      <c r="E19" t="s">
        <v>21</v>
      </c>
      <c r="F19">
        <v>19</v>
      </c>
      <c r="I19" s="3" t="s">
        <v>14</v>
      </c>
    </row>
    <row r="20" spans="1:9" x14ac:dyDescent="0.4">
      <c r="A20" s="1" t="str">
        <f>INDEX(Bürgermeistereien!$A:$A,MATCH(INDEX(Gemeinden[Bürgermeisterei],MATCH(C20,Gemeinden[ID],0)),Bürgermeistereien!$B:$B,0))</f>
        <v>brilon</v>
      </c>
      <c r="B20" t="str">
        <f>INDEX(Bürgermeistereien!$C:$C,MATCH(INDEX(Gemeinden[Bürgermeisterei],MATCH(C20,Gemeinden[ID],0)),Bürgermeistereien!$B:$B,0))</f>
        <v>Brilon</v>
      </c>
      <c r="C20" t="s">
        <v>11</v>
      </c>
      <c r="D20">
        <v>19</v>
      </c>
      <c r="E20" t="s">
        <v>22</v>
      </c>
      <c r="F20">
        <v>281</v>
      </c>
      <c r="I20" s="3" t="s">
        <v>14</v>
      </c>
    </row>
    <row r="21" spans="1:9" x14ac:dyDescent="0.4">
      <c r="A21" s="1" t="str">
        <f>INDEX(Bürgermeistereien!$A:$A,MATCH(INDEX(Gemeinden[Bürgermeisterei],MATCH(C21,Gemeinden[ID],0)),Bürgermeistereien!$B:$B,0))</f>
        <v>brilon</v>
      </c>
      <c r="B21" t="str">
        <f>INDEX(Bürgermeistereien!$C:$C,MATCH(INDEX(Gemeinden[Bürgermeisterei],MATCH(C21,Gemeinden[ID],0)),Bürgermeistereien!$B:$B,0))</f>
        <v>Brilon</v>
      </c>
      <c r="C21" t="s">
        <v>11</v>
      </c>
      <c r="D21">
        <v>20</v>
      </c>
      <c r="E21" t="s">
        <v>23</v>
      </c>
      <c r="F21">
        <v>287</v>
      </c>
      <c r="I21" s="3" t="s">
        <v>14</v>
      </c>
    </row>
    <row r="22" spans="1:9" x14ac:dyDescent="0.4">
      <c r="A22" s="1" t="str">
        <f>INDEX(Bürgermeistereien!$A:$A,MATCH(INDEX(Gemeinden[Bürgermeisterei],MATCH(C22,Gemeinden[ID],0)),Bürgermeistereien!$B:$B,0))</f>
        <v>brilon</v>
      </c>
      <c r="B22" t="str">
        <f>INDEX(Bürgermeistereien!$C:$C,MATCH(INDEX(Gemeinden[Bürgermeisterei],MATCH(C22,Gemeinden[ID],0)),Bürgermeistereien!$B:$B,0))</f>
        <v>Brilon</v>
      </c>
      <c r="C22" t="s">
        <v>11</v>
      </c>
      <c r="D22">
        <v>21</v>
      </c>
      <c r="E22" t="s">
        <v>24</v>
      </c>
      <c r="F22">
        <v>813</v>
      </c>
      <c r="I22" s="3" t="s">
        <v>14</v>
      </c>
    </row>
    <row r="23" spans="1:9" x14ac:dyDescent="0.4">
      <c r="A23" s="1" t="str">
        <f>INDEX(Bürgermeistereien!$A:$A,MATCH(INDEX(Gemeinden[Bürgermeisterei],MATCH(C23,Gemeinden[ID],0)),Bürgermeistereien!$B:$B,0))</f>
        <v>brilon</v>
      </c>
      <c r="B23" t="str">
        <f>INDEX(Bürgermeistereien!$C:$C,MATCH(INDEX(Gemeinden[Bürgermeisterei],MATCH(C23,Gemeinden[ID],0)),Bürgermeistereien!$B:$B,0))</f>
        <v>Brilon</v>
      </c>
      <c r="C23" t="s">
        <v>11</v>
      </c>
      <c r="D23">
        <v>22</v>
      </c>
      <c r="E23" s="4"/>
      <c r="F23" s="4"/>
      <c r="I23" t="s">
        <v>25</v>
      </c>
    </row>
    <row r="24" spans="1:9" x14ac:dyDescent="0.4">
      <c r="A24" s="1" t="str">
        <f>INDEX(Bürgermeistereien!$A:$A,MATCH(INDEX(Gemeinden[Bürgermeisterei],MATCH(C24,Gemeinden[ID],0)),Bürgermeistereien!$B:$B,0))</f>
        <v>brilon</v>
      </c>
      <c r="B24" t="str">
        <f>INDEX(Bürgermeistereien!$C:$C,MATCH(INDEX(Gemeinden[Bürgermeisterei],MATCH(C24,Gemeinden[ID],0)),Bürgermeistereien!$B:$B,0))</f>
        <v>Brilon</v>
      </c>
      <c r="C24" t="s">
        <v>11</v>
      </c>
      <c r="D24">
        <v>23</v>
      </c>
      <c r="E24" t="s">
        <v>26</v>
      </c>
      <c r="F24" s="4"/>
      <c r="I24" s="3" t="s">
        <v>14</v>
      </c>
    </row>
    <row r="25" spans="1:9" x14ac:dyDescent="0.4">
      <c r="A25" s="1" t="str">
        <f>INDEX(Bürgermeistereien!$A:$A,MATCH(INDEX(Gemeinden[Bürgermeisterei],MATCH(C25,Gemeinden[ID],0)),Bürgermeistereien!$B:$B,0))</f>
        <v>brilon</v>
      </c>
      <c r="B25" t="str">
        <f>INDEX(Bürgermeistereien!$C:$C,MATCH(INDEX(Gemeinden[Bürgermeisterei],MATCH(C25,Gemeinden[ID],0)),Bürgermeistereien!$B:$B,0))</f>
        <v>Brilon</v>
      </c>
      <c r="C25" t="s">
        <v>11</v>
      </c>
      <c r="D25">
        <v>24</v>
      </c>
      <c r="E25" t="s">
        <v>27</v>
      </c>
      <c r="F25" s="4"/>
      <c r="I25" s="3" t="s">
        <v>14</v>
      </c>
    </row>
    <row r="26" spans="1:9" x14ac:dyDescent="0.4">
      <c r="A26" s="1" t="str">
        <f>INDEX(Bürgermeistereien!$A:$A,MATCH(INDEX(Gemeinden[Bürgermeisterei],MATCH(C26,Gemeinden[ID],0)),Bürgermeistereien!$B:$B,0))</f>
        <v>brilon</v>
      </c>
      <c r="B26" t="str">
        <f>INDEX(Bürgermeistereien!$C:$C,MATCH(INDEX(Gemeinden[Bürgermeisterei],MATCH(C26,Gemeinden[ID],0)),Bürgermeistereien!$B:$B,0))</f>
        <v>Brilon</v>
      </c>
      <c r="C26" t="s">
        <v>11</v>
      </c>
      <c r="D26">
        <v>25</v>
      </c>
      <c r="E26" t="s">
        <v>28</v>
      </c>
      <c r="F26" s="4"/>
      <c r="I26" s="3" t="s">
        <v>14</v>
      </c>
    </row>
    <row r="27" spans="1:9" x14ac:dyDescent="0.4">
      <c r="A27" s="1" t="str">
        <f>INDEX(Bürgermeistereien!$A:$A,MATCH(INDEX(Gemeinden[Bürgermeisterei],MATCH(C27,Gemeinden[ID],0)),Bürgermeistereien!$B:$B,0))</f>
        <v>brilon</v>
      </c>
      <c r="B27" t="str">
        <f>INDEX(Bürgermeistereien!$C:$C,MATCH(INDEX(Gemeinden[Bürgermeisterei],MATCH(C27,Gemeinden[ID],0)),Bürgermeistereien!$B:$B,0))</f>
        <v>Brilon</v>
      </c>
      <c r="C27" t="s">
        <v>11</v>
      </c>
      <c r="D27">
        <v>26</v>
      </c>
      <c r="E27" t="s">
        <v>29</v>
      </c>
      <c r="F27">
        <v>78</v>
      </c>
      <c r="I27" s="3" t="s">
        <v>14</v>
      </c>
    </row>
    <row r="28" spans="1:9" x14ac:dyDescent="0.4">
      <c r="A28" s="1" t="str">
        <f>INDEX(Bürgermeistereien!$A:$A,MATCH(INDEX(Gemeinden[Bürgermeisterei],MATCH(C28,Gemeinden[ID],0)),Bürgermeistereien!$B:$B,0))</f>
        <v>brilon</v>
      </c>
      <c r="B28" t="str">
        <f>INDEX(Bürgermeistereien!$C:$C,MATCH(INDEX(Gemeinden[Bürgermeisterei],MATCH(C28,Gemeinden[ID],0)),Bürgermeistereien!$B:$B,0))</f>
        <v>Brilon</v>
      </c>
      <c r="C28" t="s">
        <v>11</v>
      </c>
      <c r="D28">
        <v>27</v>
      </c>
      <c r="E28" t="s">
        <v>30</v>
      </c>
      <c r="F28">
        <v>266</v>
      </c>
      <c r="I28" s="3" t="s">
        <v>14</v>
      </c>
    </row>
    <row r="29" spans="1:9" x14ac:dyDescent="0.4">
      <c r="A29" s="1" t="str">
        <f>INDEX(Bürgermeistereien!$A:$A,MATCH(INDEX(Gemeinden[Bürgermeisterei],MATCH(C29,Gemeinden[ID],0)),Bürgermeistereien!$B:$B,0))</f>
        <v>brilon</v>
      </c>
      <c r="B29" t="str">
        <f>INDEX(Bürgermeistereien!$C:$C,MATCH(INDEX(Gemeinden[Bürgermeisterei],MATCH(C29,Gemeinden[ID],0)),Bürgermeistereien!$B:$B,0))</f>
        <v>Brilon</v>
      </c>
      <c r="C29" t="s">
        <v>11</v>
      </c>
      <c r="D29">
        <v>28</v>
      </c>
      <c r="E29" t="s">
        <v>31</v>
      </c>
      <c r="F29">
        <v>587</v>
      </c>
      <c r="I29" s="3" t="s">
        <v>14</v>
      </c>
    </row>
    <row r="30" spans="1:9" x14ac:dyDescent="0.4">
      <c r="A30" s="1" t="str">
        <f>INDEX(Bürgermeistereien!$A:$A,MATCH(INDEX(Gemeinden[Bürgermeisterei],MATCH(C30,Gemeinden[ID],0)),Bürgermeistereien!$B:$B,0))</f>
        <v>brilon</v>
      </c>
      <c r="B30" t="str">
        <f>INDEX(Bürgermeistereien!$C:$C,MATCH(INDEX(Gemeinden[Bürgermeisterei],MATCH(C30,Gemeinden[ID],0)),Bürgermeistereien!$B:$B,0))</f>
        <v>Brilon</v>
      </c>
      <c r="C30" t="s">
        <v>11</v>
      </c>
      <c r="D30">
        <v>29</v>
      </c>
      <c r="E30" t="s">
        <v>32</v>
      </c>
      <c r="F30">
        <v>199</v>
      </c>
      <c r="I30" s="3" t="s">
        <v>14</v>
      </c>
    </row>
    <row r="31" spans="1:9" x14ac:dyDescent="0.4">
      <c r="A31" s="1" t="str">
        <f>INDEX(Bürgermeistereien!$A:$A,MATCH(INDEX(Gemeinden[Bürgermeisterei],MATCH(C31,Gemeinden[ID],0)),Bürgermeistereien!$B:$B,0))</f>
        <v>brilon</v>
      </c>
      <c r="B31" t="str">
        <f>INDEX(Bürgermeistereien!$C:$C,MATCH(INDEX(Gemeinden[Bürgermeisterei],MATCH(C31,Gemeinden[ID],0)),Bürgermeistereien!$B:$B,0))</f>
        <v>Brilon</v>
      </c>
      <c r="C31" t="s">
        <v>11</v>
      </c>
      <c r="D31">
        <v>30</v>
      </c>
      <c r="E31" t="s">
        <v>33</v>
      </c>
      <c r="F31">
        <v>28</v>
      </c>
      <c r="I31" s="3" t="s">
        <v>14</v>
      </c>
    </row>
    <row r="32" spans="1:9" x14ac:dyDescent="0.4">
      <c r="A32" s="1" t="str">
        <f>INDEX(Bürgermeistereien!$A:$A,MATCH(INDEX(Gemeinden[Bürgermeisterei],MATCH(C32,Gemeinden[ID],0)),Bürgermeistereien!$B:$B,0))</f>
        <v>brilon</v>
      </c>
      <c r="B32" t="str">
        <f>INDEX(Bürgermeistereien!$C:$C,MATCH(INDEX(Gemeinden[Bürgermeisterei],MATCH(C32,Gemeinden[ID],0)),Bürgermeistereien!$B:$B,0))</f>
        <v>Brilon</v>
      </c>
      <c r="C32" t="s">
        <v>11</v>
      </c>
      <c r="D32">
        <v>31</v>
      </c>
      <c r="E32" t="s">
        <v>34</v>
      </c>
      <c r="F32">
        <v>35</v>
      </c>
      <c r="I32" s="3" t="s">
        <v>14</v>
      </c>
    </row>
    <row r="33" spans="1:9" x14ac:dyDescent="0.4">
      <c r="A33" s="1" t="str">
        <f>INDEX(Bürgermeistereien!$A:$A,MATCH(INDEX(Gemeinden[Bürgermeisterei],MATCH(C33,Gemeinden[ID],0)),Bürgermeistereien!$B:$B,0))</f>
        <v>brilon</v>
      </c>
      <c r="B33" t="str">
        <f>INDEX(Bürgermeistereien!$C:$C,MATCH(INDEX(Gemeinden[Bürgermeisterei],MATCH(C33,Gemeinden[ID],0)),Bürgermeistereien!$B:$B,0))</f>
        <v>Brilon</v>
      </c>
      <c r="C33" t="s">
        <v>11</v>
      </c>
      <c r="D33">
        <v>32</v>
      </c>
      <c r="E33" t="s">
        <v>35</v>
      </c>
      <c r="F33">
        <v>16</v>
      </c>
      <c r="I33" s="3" t="s">
        <v>14</v>
      </c>
    </row>
    <row r="34" spans="1:9" x14ac:dyDescent="0.4">
      <c r="A34" s="1" t="str">
        <f>INDEX(Bürgermeistereien!$A:$A,MATCH(INDEX(Gemeinden[Bürgermeisterei],MATCH(C34,Gemeinden[ID],0)),Bürgermeistereien!$B:$B,0))</f>
        <v>brilon</v>
      </c>
      <c r="B34" t="str">
        <f>INDEX(Bürgermeistereien!$C:$C,MATCH(INDEX(Gemeinden[Bürgermeisterei],MATCH(C34,Gemeinden[ID],0)),Bürgermeistereien!$B:$B,0))</f>
        <v>Brilon</v>
      </c>
      <c r="C34" t="s">
        <v>11</v>
      </c>
      <c r="D34">
        <v>33</v>
      </c>
      <c r="E34" t="s">
        <v>36</v>
      </c>
      <c r="F34">
        <v>23</v>
      </c>
      <c r="I34" s="3" t="s">
        <v>14</v>
      </c>
    </row>
    <row r="35" spans="1:9" x14ac:dyDescent="0.4">
      <c r="A35" s="1" t="str">
        <f>INDEX(Bürgermeistereien!$A:$A,MATCH(INDEX(Gemeinden[Bürgermeisterei],MATCH(C35,Gemeinden[ID],0)),Bürgermeistereien!$B:$B,0))</f>
        <v>brilon</v>
      </c>
      <c r="B35" t="str">
        <f>INDEX(Bürgermeistereien!$C:$C,MATCH(INDEX(Gemeinden[Bürgermeisterei],MATCH(C35,Gemeinden[ID],0)),Bürgermeistereien!$B:$B,0))</f>
        <v>Brilon</v>
      </c>
      <c r="C35" t="s">
        <v>11</v>
      </c>
      <c r="D35">
        <v>34</v>
      </c>
      <c r="E35" t="s">
        <v>37</v>
      </c>
      <c r="F35">
        <v>110</v>
      </c>
      <c r="I35" s="3" t="s">
        <v>14</v>
      </c>
    </row>
    <row r="36" spans="1:9" x14ac:dyDescent="0.4">
      <c r="A36" s="1" t="str">
        <f>INDEX(Bürgermeistereien!$A:$A,MATCH(INDEX(Gemeinden[Bürgermeisterei],MATCH(C36,Gemeinden[ID],0)),Bürgermeistereien!$B:$B,0))</f>
        <v>brilon</v>
      </c>
      <c r="B36" t="str">
        <f>INDEX(Bürgermeistereien!$C:$C,MATCH(INDEX(Gemeinden[Bürgermeisterei],MATCH(C36,Gemeinden[ID],0)),Bürgermeistereien!$B:$B,0))</f>
        <v>Brilon</v>
      </c>
      <c r="C36" t="s">
        <v>11</v>
      </c>
      <c r="D36">
        <v>35</v>
      </c>
      <c r="E36" t="s">
        <v>38</v>
      </c>
      <c r="F36">
        <v>229</v>
      </c>
      <c r="I36" s="4" t="s">
        <v>10</v>
      </c>
    </row>
    <row r="37" spans="1:9" x14ac:dyDescent="0.4">
      <c r="A37" s="1" t="str">
        <f>INDEX(Bürgermeistereien!$A:$A,MATCH(INDEX(Gemeinden[Bürgermeisterei],MATCH(C37,Gemeinden[ID],0)),Bürgermeistereien!$B:$B,0))</f>
        <v>brilon</v>
      </c>
      <c r="B37" t="str">
        <f>INDEX(Bürgermeistereien!$C:$C,MATCH(INDEX(Gemeinden[Bürgermeisterei],MATCH(C37,Gemeinden[ID],0)),Bürgermeistereien!$B:$B,0))</f>
        <v>Marsberg</v>
      </c>
      <c r="C37" t="s">
        <v>39</v>
      </c>
      <c r="D37">
        <v>1</v>
      </c>
      <c r="E37" s="4"/>
      <c r="F37" s="4"/>
      <c r="I37" s="4" t="s">
        <v>10</v>
      </c>
    </row>
    <row r="38" spans="1:9" x14ac:dyDescent="0.4">
      <c r="A38" s="1" t="str">
        <f>INDEX(Bürgermeistereien!$A:$A,MATCH(INDEX(Gemeinden[Bürgermeisterei],MATCH(C38,Gemeinden[ID],0)),Bürgermeistereien!$B:$B,0))</f>
        <v>brilon</v>
      </c>
      <c r="B38" t="str">
        <f>INDEX(Bürgermeistereien!$C:$C,MATCH(INDEX(Gemeinden[Bürgermeisterei],MATCH(C38,Gemeinden[ID],0)),Bürgermeistereien!$B:$B,0))</f>
        <v>Marsberg</v>
      </c>
      <c r="C38" t="s">
        <v>39</v>
      </c>
      <c r="D38">
        <v>2</v>
      </c>
      <c r="E38" s="4"/>
      <c r="F38" s="4"/>
      <c r="I38" t="s">
        <v>40</v>
      </c>
    </row>
    <row r="39" spans="1:9" x14ac:dyDescent="0.4">
      <c r="A39" s="1" t="str">
        <f>INDEX(Bürgermeistereien!$A:$A,MATCH(INDEX(Gemeinden[Bürgermeisterei],MATCH(C39,Gemeinden[ID],0)),Bürgermeistereien!$B:$B,0))</f>
        <v>brilon</v>
      </c>
      <c r="B39" t="str">
        <f>INDEX(Bürgermeistereien!$C:$C,MATCH(INDEX(Gemeinden[Bürgermeisterei],MATCH(C39,Gemeinden[ID],0)),Bürgermeistereien!$B:$B,0))</f>
        <v>Marsberg</v>
      </c>
      <c r="C39" t="s">
        <v>39</v>
      </c>
      <c r="D39">
        <v>3</v>
      </c>
      <c r="E39" s="4"/>
      <c r="F39" s="4"/>
      <c r="I39" t="s">
        <v>40</v>
      </c>
    </row>
    <row r="40" spans="1:9" x14ac:dyDescent="0.4">
      <c r="A40" s="1" t="str">
        <f>INDEX(Bürgermeistereien!$A:$A,MATCH(INDEX(Gemeinden[Bürgermeisterei],MATCH(C40,Gemeinden[ID],0)),Bürgermeistereien!$B:$B,0))</f>
        <v>brilon</v>
      </c>
      <c r="B40" t="str">
        <f>INDEX(Bürgermeistereien!$C:$C,MATCH(INDEX(Gemeinden[Bürgermeisterei],MATCH(C40,Gemeinden[ID],0)),Bürgermeistereien!$B:$B,0))</f>
        <v>Marsberg</v>
      </c>
      <c r="C40" t="s">
        <v>39</v>
      </c>
      <c r="D40">
        <v>4</v>
      </c>
      <c r="E40" s="4"/>
      <c r="F40" s="4"/>
      <c r="I40" t="s">
        <v>40</v>
      </c>
    </row>
    <row r="41" spans="1:9" x14ac:dyDescent="0.4">
      <c r="A41" s="1" t="str">
        <f>INDEX(Bürgermeistereien!$A:$A,MATCH(INDEX(Gemeinden[Bürgermeisterei],MATCH(C41,Gemeinden[ID],0)),Bürgermeistereien!$B:$B,0))</f>
        <v>brilon</v>
      </c>
      <c r="B41" t="str">
        <f>INDEX(Bürgermeistereien!$C:$C,MATCH(INDEX(Gemeinden[Bürgermeisterei],MATCH(C41,Gemeinden[ID],0)),Bürgermeistereien!$B:$B,0))</f>
        <v>Marsberg</v>
      </c>
      <c r="C41" t="s">
        <v>39</v>
      </c>
      <c r="D41">
        <v>5</v>
      </c>
      <c r="E41" s="4"/>
      <c r="F41" s="4"/>
      <c r="I41" t="s">
        <v>40</v>
      </c>
    </row>
    <row r="42" spans="1:9" x14ac:dyDescent="0.4">
      <c r="A42" s="1" t="str">
        <f>INDEX(Bürgermeistereien!$A:$A,MATCH(INDEX(Gemeinden[Bürgermeisterei],MATCH(C42,Gemeinden[ID],0)),Bürgermeistereien!$B:$B,0))</f>
        <v>brilon</v>
      </c>
      <c r="B42" t="str">
        <f>INDEX(Bürgermeistereien!$C:$C,MATCH(INDEX(Gemeinden[Bürgermeisterei],MATCH(C42,Gemeinden[ID],0)),Bürgermeistereien!$B:$B,0))</f>
        <v>Marsberg</v>
      </c>
      <c r="C42" t="s">
        <v>39</v>
      </c>
      <c r="D42">
        <v>6</v>
      </c>
      <c r="E42" s="4"/>
      <c r="F42" s="4"/>
      <c r="I42" t="s">
        <v>40</v>
      </c>
    </row>
    <row r="43" spans="1:9" x14ac:dyDescent="0.4">
      <c r="A43" s="1" t="str">
        <f>INDEX(Bürgermeistereien!$A:$A,MATCH(INDEX(Gemeinden[Bürgermeisterei],MATCH(C43,Gemeinden[ID],0)),Bürgermeistereien!$B:$B,0))</f>
        <v>brilon</v>
      </c>
      <c r="B43" t="str">
        <f>INDEX(Bürgermeistereien!$C:$C,MATCH(INDEX(Gemeinden[Bürgermeisterei],MATCH(C43,Gemeinden[ID],0)),Bürgermeistereien!$B:$B,0))</f>
        <v>Marsberg</v>
      </c>
      <c r="C43" t="s">
        <v>39</v>
      </c>
      <c r="D43">
        <v>7</v>
      </c>
      <c r="E43" s="4"/>
      <c r="F43" s="4"/>
      <c r="I43" t="s">
        <v>40</v>
      </c>
    </row>
    <row r="44" spans="1:9" x14ac:dyDescent="0.4">
      <c r="A44" s="1" t="str">
        <f>INDEX(Bürgermeistereien!$A:$A,MATCH(INDEX(Gemeinden[Bürgermeisterei],MATCH(C44,Gemeinden[ID],0)),Bürgermeistereien!$B:$B,0))</f>
        <v>brilon</v>
      </c>
      <c r="B44" t="str">
        <f>INDEX(Bürgermeistereien!$C:$C,MATCH(INDEX(Gemeinden[Bürgermeisterei],MATCH(C44,Gemeinden[ID],0)),Bürgermeistereien!$B:$B,0))</f>
        <v>Marsberg</v>
      </c>
      <c r="C44" t="s">
        <v>39</v>
      </c>
      <c r="D44">
        <v>8</v>
      </c>
      <c r="E44" s="4"/>
      <c r="F44" s="4"/>
      <c r="I44" t="s">
        <v>40</v>
      </c>
    </row>
    <row r="45" spans="1:9" x14ac:dyDescent="0.4">
      <c r="A45" s="1" t="str">
        <f>INDEX(Bürgermeistereien!$A:$A,MATCH(INDEX(Gemeinden[Bürgermeisterei],MATCH(C45,Gemeinden[ID],0)),Bürgermeistereien!$B:$B,0))</f>
        <v>brilon</v>
      </c>
      <c r="B45" t="str">
        <f>INDEX(Bürgermeistereien!$C:$C,MATCH(INDEX(Gemeinden[Bürgermeisterei],MATCH(C45,Gemeinden[ID],0)),Bürgermeistereien!$B:$B,0))</f>
        <v>Marsberg</v>
      </c>
      <c r="C45" t="s">
        <v>39</v>
      </c>
      <c r="D45">
        <v>9</v>
      </c>
      <c r="E45" s="4"/>
      <c r="F45" s="4"/>
      <c r="I45" t="s">
        <v>40</v>
      </c>
    </row>
    <row r="46" spans="1:9" x14ac:dyDescent="0.4">
      <c r="A46" s="1" t="str">
        <f>INDEX(Bürgermeistereien!$A:$A,MATCH(INDEX(Gemeinden[Bürgermeisterei],MATCH(C46,Gemeinden[ID],0)),Bürgermeistereien!$B:$B,0))</f>
        <v>brilon</v>
      </c>
      <c r="B46" t="str">
        <f>INDEX(Bürgermeistereien!$C:$C,MATCH(INDEX(Gemeinden[Bürgermeisterei],MATCH(C46,Gemeinden[ID],0)),Bürgermeistereien!$B:$B,0))</f>
        <v>Marsberg</v>
      </c>
      <c r="C46" t="s">
        <v>39</v>
      </c>
      <c r="D46">
        <v>10</v>
      </c>
      <c r="E46" s="4"/>
      <c r="F46" s="4"/>
      <c r="I46" t="s">
        <v>40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opLeftCell="A3" zoomScale="54" zoomScaleNormal="54" workbookViewId="0">
      <selection activeCell="D71" sqref="D71"/>
    </sheetView>
  </sheetViews>
  <sheetFormatPr baseColWidth="10" defaultColWidth="10.4609375" defaultRowHeight="14.6" x14ac:dyDescent="0.4"/>
  <cols>
    <col min="1" max="1" width="33" customWidth="1"/>
    <col min="2" max="2" width="10.84375" style="5" customWidth="1"/>
  </cols>
  <sheetData>
    <row r="1" spans="1:3" x14ac:dyDescent="0.4">
      <c r="A1" s="6" t="s">
        <v>41</v>
      </c>
      <c r="B1" s="5">
        <f>COUNTIF(Flure[geplant],"x")</f>
        <v>0</v>
      </c>
    </row>
    <row r="2" spans="1:3" x14ac:dyDescent="0.4">
      <c r="A2" s="6" t="s">
        <v>42</v>
      </c>
      <c r="B2" s="5">
        <f>COUNTIFS(Flure[geplant],"x",Flure[erledigt],"x")</f>
        <v>0</v>
      </c>
      <c r="C2" s="7" t="e">
        <f>B2/B1</f>
        <v>#DIV/0!</v>
      </c>
    </row>
    <row r="3" spans="1:3" x14ac:dyDescent="0.4">
      <c r="A3" s="6" t="s">
        <v>43</v>
      </c>
      <c r="B3" s="5">
        <f>SUMIF(Flure[geplant],"x",Flure[Parzellen])</f>
        <v>0</v>
      </c>
    </row>
    <row r="4" spans="1:3" x14ac:dyDescent="0.4">
      <c r="A4" s="6" t="s">
        <v>44</v>
      </c>
      <c r="B4" s="5">
        <f>SUMIFS(Flure[Parzellen],Flure[geplant],"x",Flure[erledigt],"f")</f>
        <v>0</v>
      </c>
    </row>
    <row r="5" spans="1:3" x14ac:dyDescent="0.4">
      <c r="A5" s="6" t="s">
        <v>45</v>
      </c>
      <c r="B5" s="5">
        <f>SUMIFS(Flure[Parzellen],Flure[geplant],"x",Flure[erledigt],"x")</f>
        <v>0</v>
      </c>
      <c r="C5" s="7" t="e">
        <f>B5/B3</f>
        <v>#DIV/0!</v>
      </c>
    </row>
    <row r="6" spans="1:3" x14ac:dyDescent="0.4">
      <c r="A6" s="6" t="s">
        <v>46</v>
      </c>
      <c r="B6" s="5">
        <f>B3-B5</f>
        <v>0</v>
      </c>
      <c r="C6" s="7"/>
    </row>
    <row r="7" spans="1:3" x14ac:dyDescent="0.4">
      <c r="A7" s="6" t="s">
        <v>47</v>
      </c>
      <c r="B7" s="5">
        <f>SUMPRODUCT(1/COUNTIF(Flure[Gemeinde], Flure[Gemeinde]))</f>
        <v>2.0000000000000009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zoomScale="80" zoomScaleNormal="80" workbookViewId="0">
      <selection activeCell="B2" sqref="B2"/>
    </sheetView>
  </sheetViews>
  <sheetFormatPr baseColWidth="10" defaultColWidth="9.15234375" defaultRowHeight="14.6" x14ac:dyDescent="0.4"/>
  <cols>
    <col min="1" max="1" width="11.84375" customWidth="1"/>
    <col min="2" max="2" width="16.3046875" customWidth="1"/>
    <col min="3" max="3" width="15.4609375" customWidth="1"/>
    <col min="4" max="4" width="22.84375" customWidth="1"/>
    <col min="5" max="5" width="31.15234375" customWidth="1"/>
    <col min="6" max="6" width="31.15234375" style="1" customWidth="1"/>
    <col min="7" max="7" width="32" style="1" customWidth="1"/>
    <col min="8" max="9" width="26.15234375" customWidth="1"/>
    <col min="10" max="10" width="17.69140625" customWidth="1"/>
  </cols>
  <sheetData>
    <row r="1" spans="1:10" x14ac:dyDescent="0.4">
      <c r="A1" t="s">
        <v>0</v>
      </c>
      <c r="B1" t="s">
        <v>1</v>
      </c>
      <c r="C1" t="s">
        <v>48</v>
      </c>
      <c r="D1" t="s">
        <v>4</v>
      </c>
      <c r="E1" t="s">
        <v>49</v>
      </c>
      <c r="F1" s="1" t="s">
        <v>50</v>
      </c>
      <c r="G1" s="1" t="s">
        <v>51</v>
      </c>
      <c r="H1" t="s">
        <v>52</v>
      </c>
      <c r="I1" t="s">
        <v>53</v>
      </c>
      <c r="J1" t="s">
        <v>54</v>
      </c>
    </row>
    <row r="2" spans="1:10" ht="58.3" x14ac:dyDescent="0.4">
      <c r="A2" s="8" t="str">
        <f>INDEX(Bürgermeistereien!$A:$A,MATCH(B2,Bürgermeistereien!$B:$B,0))</f>
        <v>brilon</v>
      </c>
      <c r="B2" t="s">
        <v>11</v>
      </c>
      <c r="C2" t="s">
        <v>11</v>
      </c>
      <c r="D2" t="s">
        <v>55</v>
      </c>
      <c r="F2" s="2" t="s">
        <v>10</v>
      </c>
      <c r="G2" s="1" t="s">
        <v>56</v>
      </c>
      <c r="H2" s="2" t="s">
        <v>10</v>
      </c>
      <c r="I2" s="1" t="s">
        <v>57</v>
      </c>
      <c r="J2" s="1"/>
    </row>
    <row r="3" spans="1:10" x14ac:dyDescent="0.4">
      <c r="A3" s="8" t="str">
        <f>INDEX(Bürgermeistereien!$A:$A,MATCH(B3,Bürgermeistereien!$B:$B,0))</f>
        <v>brilon</v>
      </c>
      <c r="B3" t="s">
        <v>58</v>
      </c>
      <c r="C3" t="s">
        <v>39</v>
      </c>
      <c r="D3" t="s">
        <v>59</v>
      </c>
      <c r="F3" s="2" t="s">
        <v>10</v>
      </c>
      <c r="G3" s="2" t="s">
        <v>10</v>
      </c>
      <c r="H3" s="2" t="s">
        <v>10</v>
      </c>
      <c r="I3" s="2" t="s">
        <v>10</v>
      </c>
      <c r="J3" s="1"/>
    </row>
  </sheetData>
  <phoneticPr fontId="6" type="noConversion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tabSelected="1" zoomScale="80" zoomScaleNormal="80" workbookViewId="0">
      <selection activeCell="H5" sqref="H5"/>
    </sheetView>
  </sheetViews>
  <sheetFormatPr baseColWidth="10" defaultColWidth="10.4609375" defaultRowHeight="14.6" x14ac:dyDescent="0.4"/>
  <cols>
    <col min="2" max="2" width="15.4609375" customWidth="1"/>
    <col min="3" max="3" width="18.15234375" customWidth="1"/>
    <col min="4" max="4" width="10.84375" customWidth="1"/>
    <col min="5" max="5" width="10.3046875" customWidth="1"/>
    <col min="6" max="6" width="35" customWidth="1"/>
    <col min="7" max="7" width="21.23046875" customWidth="1"/>
    <col min="8" max="8" width="22.23046875" bestFit="1" customWidth="1"/>
  </cols>
  <sheetData>
    <row r="1" spans="1:8" x14ac:dyDescent="0.4">
      <c r="A1" s="11" t="s">
        <v>0</v>
      </c>
      <c r="B1" s="12" t="s">
        <v>48</v>
      </c>
      <c r="C1" s="12" t="s">
        <v>4</v>
      </c>
      <c r="D1" s="13" t="s">
        <v>60</v>
      </c>
      <c r="E1" s="13" t="s">
        <v>61</v>
      </c>
      <c r="F1" s="13" t="s">
        <v>62</v>
      </c>
      <c r="G1" s="14" t="s">
        <v>63</v>
      </c>
      <c r="H1" s="13" t="s">
        <v>76</v>
      </c>
    </row>
    <row r="2" spans="1:8" x14ac:dyDescent="0.4">
      <c r="A2" s="9" t="s">
        <v>11</v>
      </c>
      <c r="B2" s="10" t="s">
        <v>11</v>
      </c>
      <c r="C2" s="10" t="s">
        <v>55</v>
      </c>
      <c r="D2" s="10"/>
      <c r="E2" s="10"/>
      <c r="F2" s="10"/>
      <c r="G2" s="15"/>
    </row>
    <row r="3" spans="1:8" x14ac:dyDescent="0.4">
      <c r="A3" s="9" t="s">
        <v>11</v>
      </c>
      <c r="B3" s="10" t="s">
        <v>64</v>
      </c>
      <c r="C3" s="10" t="s">
        <v>65</v>
      </c>
      <c r="D3" s="10"/>
      <c r="E3" s="10"/>
      <c r="F3" s="10"/>
      <c r="G3" s="15"/>
    </row>
    <row r="4" spans="1:8" x14ac:dyDescent="0.4">
      <c r="A4" s="9" t="s">
        <v>11</v>
      </c>
      <c r="B4" s="10" t="s">
        <v>66</v>
      </c>
      <c r="C4" s="10" t="s">
        <v>67</v>
      </c>
      <c r="D4" s="10"/>
      <c r="E4" s="10"/>
      <c r="F4" s="10"/>
      <c r="G4" s="15"/>
    </row>
    <row r="5" spans="1:8" x14ac:dyDescent="0.4">
      <c r="A5" s="9" t="s">
        <v>11</v>
      </c>
      <c r="B5" s="10" t="s">
        <v>58</v>
      </c>
      <c r="C5" s="10" t="s">
        <v>68</v>
      </c>
      <c r="D5" s="10"/>
      <c r="E5" s="10"/>
      <c r="F5" s="10"/>
      <c r="G5" s="15"/>
    </row>
    <row r="6" spans="1:8" x14ac:dyDescent="0.4">
      <c r="A6" s="9" t="s">
        <v>11</v>
      </c>
      <c r="B6" s="10" t="s">
        <v>69</v>
      </c>
      <c r="C6" s="10" t="s">
        <v>70</v>
      </c>
      <c r="D6" s="10"/>
      <c r="E6" s="10"/>
      <c r="F6" s="10"/>
      <c r="G6" s="15"/>
    </row>
    <row r="7" spans="1:8" x14ac:dyDescent="0.4">
      <c r="A7" s="9" t="s">
        <v>11</v>
      </c>
      <c r="B7" s="10" t="s">
        <v>71</v>
      </c>
      <c r="C7" s="10" t="s">
        <v>72</v>
      </c>
      <c r="D7" s="10"/>
      <c r="E7" s="10"/>
      <c r="F7" s="10"/>
      <c r="G7" s="15"/>
    </row>
    <row r="8" spans="1:8" x14ac:dyDescent="0.4">
      <c r="A8" s="9" t="s">
        <v>11</v>
      </c>
      <c r="B8" s="10" t="s">
        <v>73</v>
      </c>
      <c r="C8" s="10" t="s">
        <v>74</v>
      </c>
      <c r="D8" s="10"/>
      <c r="E8" s="10"/>
      <c r="F8" s="10"/>
      <c r="G8" s="15"/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Fluren</vt:lpstr>
      <vt:lpstr>Fluren Auswertung</vt:lpstr>
      <vt:lpstr>Gemeinden</vt:lpstr>
      <vt:lpstr>Bürgermeistereien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2023-07-26T13:39:46Z</dcterms:created>
  <dcterms:modified xsi:type="dcterms:W3CDTF">2023-07-26T13:43:14Z</dcterms:modified>
</cp:coreProperties>
</file>