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54B092D2-CA43-485C-9222-2DBAF39766E6}" xr6:coauthVersionLast="47" xr6:coauthVersionMax="47" xr10:uidLastSave="{00000000-0000-0000-0000-000000000000}"/>
  <bookViews>
    <workbookView xWindow="1440" yWindow="1440" windowWidth="23649" windowHeight="16303" tabRatio="500" activeTab="2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3"/>
  <c r="A3" i="3"/>
  <c r="A4" i="3"/>
  <c r="B7" i="2"/>
  <c r="B5" i="2"/>
  <c r="B4" i="2"/>
  <c r="B3" i="2"/>
  <c r="B2" i="2"/>
  <c r="B1" i="2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<sst xmlns="http://schemas.openxmlformats.org/spreadsheetml/2006/main" count="165" uniqueCount="58">
  <si>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</si>
  <si>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</si>
  <si>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</si>
  <si>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</si>
  <si>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</si>
  <si>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</si>
  <si>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</si>
  <si>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</si>
  <si>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</si>
  <si>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</si>
  <si>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</si>
  <si>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clarholz</t>
  </si>
  <si>
    <t>herzebrock</t>
  </si>
  <si>
    <t>Herlagerheide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</si>
  <si>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</si>
  <si>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</si>
  <si>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</si>
  <si>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</si>
  <si>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</si>
  <si>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</si>
  <si>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</si>
  <si>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</si>
  <si>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</si>
  <si>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</si>
  <si>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</si>
  <si>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</si>
  <si>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</si>
  <si>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</si>
  <si>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rheda</t>
  </si>
  <si>
    <t>Herzebrock</t>
  </si>
  <si>
    <t>LAV-OWL: M 5 C Nr. 5561, M 5 C Nr. 5562, M 5 C Nr. 5563</t>
  </si>
  <si>
    <t>LAV-OWL: M 5 C Nr. 1434, M 5 C Nr. 1435, M 5 C Nr. 1436</t>
  </si>
  <si>
    <t>Clarholz</t>
  </si>
  <si>
    <t>LAV-OWL: M 5 C Nr. 5781</t>
  </si>
  <si>
    <t>LAV-OWL: M 5 C Nr. 5940, M 5 C Nr. 5941</t>
  </si>
  <si>
    <t>LAV-OWL: M 5 C Nr. 1442, M 5 C Nr. 1443</t>
  </si>
  <si>
    <t>lette</t>
  </si>
  <si>
    <t>Lette</t>
  </si>
  <si>
    <t>NP X</t>
  </si>
  <si>
    <t>NP Y</t>
  </si>
  <si>
    <t>NP Hinweis</t>
  </si>
  <si>
    <t>Punkte pro Gemeinde</t>
  </si>
  <si>
    <t>Neuenkirchen</t>
  </si>
  <si>
    <t>wiedenbrueck</t>
  </si>
  <si>
    <t>Wiedenbrück</t>
  </si>
  <si>
    <t>reckenberg</t>
  </si>
  <si>
    <t>Reckenberg</t>
  </si>
  <si>
    <t>rietberg</t>
  </si>
  <si>
    <t>Rietberg</t>
  </si>
  <si>
    <t>wie_neuenkirchen</t>
  </si>
  <si>
    <t>guetersloh</t>
  </si>
  <si>
    <t>Gütersloh</t>
  </si>
  <si>
    <t>Rheda</t>
  </si>
  <si>
    <t>Parzellen</t>
  </si>
  <si>
    <t>Vermessungsraster</t>
  </si>
  <si>
    <t>NP Hinweise</t>
  </si>
  <si>
    <t>x</t>
  </si>
  <si>
    <t>Net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</si>
</sst>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7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auto="1"/>
      </top>
      <bottom/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1" fillId="2" borderId="0" xfId="1" applyBorder="1" applyProtection="1"/>
    <xf numFmtId="0" fontId="0" fillId="0" borderId="2" xfId="0" applyBorder="1"/>
    <xf numFmtId="0" fontId="1" fillId="2" borderId="2" xfId="1" applyBorder="1" applyProtection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3" fillId="4" borderId="0" xfId="3" applyBorder="1" applyAlignment="1" applyProtection="1">
      <alignment wrapText="1"/>
    </xf>
    <xf numFmtId="0" fontId="1" fillId="2" borderId="2" xfId="1" applyBorder="1" applyAlignment="1" applyProtection="1">
      <alignment wrapText="1"/>
    </xf>
    <xf numFmtId="0" fontId="3" fillId="4" borderId="2" xfId="3" applyBorder="1" applyAlignment="1" applyProtection="1">
      <alignment wrapText="1"/>
    </xf>
    <xf numFmtId="0" fontId="0" fillId="0" borderId="2" xfId="0" applyBorder="1" applyAlignment="1">
      <alignment wrapText="1"/>
    </xf>
    <xf numFmtId="0" fontId="5" fillId="0" borderId="3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/>
    <xf numFmtId="0" fontId="0" fillId="0" borderId="5" xfId="0" applyBorder="1"/>
    <xf numFmtId="0" fontId="0" fillId="0" borderId="6" xfId="0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42" totalsRowShown="0">
  <autoFilter ref="A1:K42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P4" totalsRowShown="0">
  <autoFilter ref="A1:P4" xr:uid="{00000000-0009-0000-0100-000002000000}"/>
  <tableColumns count="16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  <tableColumn id="11" xr3:uid="{E8F526A1-0251-4390-B21A-12B409035973}" name="NP X"/>
    <tableColumn id="12" xr3:uid="{DF0668EA-771A-4B00-9ABC-D809920353F2}" name="NP Y"/>
    <tableColumn id="15" xr3:uid="{E8AF1DF8-CEE1-4018-9F40-BD8C5D9E8279}" name="Net Rotation"/>
    <tableColumn id="13" xr3:uid="{F37AD5D1-95DB-413F-B5A9-C9930DE12D3D}" name="NP Hinweise"/>
    <tableColumn id="16" xr3:uid="{C7378C78-DCAB-4216-9D6D-7545A2B4A0E7}" name="Punkte pro Gemeinde"/>
    <tableColumn id="14" xr3:uid="{17342D53-6801-4754-B8ED-0A4F99C3B11D}" name="Vermessungsraste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7" totalsRowShown="0" headerRowDxfId="9" dataDxfId="8">
  <autoFilter ref="A1:H7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FEC0B4C9-58BD-41BD-9850-F42A904F673A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Normal="100" workbookViewId="0">
      <selection activeCell="B17" sqref="B17"/>
    </sheetView>
  </sheetViews>
  <sheetFormatPr baseColWidth="10" defaultColWidth="10.4609375" defaultRowHeight="14.6" x14ac:dyDescent="0.4"/>
  <cols>
    <col min="1" max="1" width="12.53515625" bestFit="1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ht="1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" thickTop="1" x14ac:dyDescent="0.4">
      <c r="A2" s="1" t="str">
        <f>INDEX(Bürgermeistereien!$A:$A,MATCH(INDEX(Gemeinden[Bürgermeisterei],MATCH(C2,Gemeinden[ID],0)),Bürgermeistereien!$B:$B,0))</f>
        <v>wiedenbrueck</v>
      </c>
      <c r="B2" s="4" t="str">
        <f>INDEX(Bürgermeistereien!$C:$C,MATCH(INDEX(Gemeinden[Bürgermeisterei],MATCH(C2,Gemeinden[ID],0)),Bürgermeistereien!$B:$B,0))</f>
        <v>Rheda</v>
      </c>
      <c r="C2" s="4" t="s">
        <v>11</v>
      </c>
      <c r="D2" s="4">
        <v>1</v>
      </c>
      <c r="E2" s="5"/>
      <c r="F2" s="5"/>
      <c r="G2" s="4"/>
      <c r="H2" s="4"/>
      <c r="I2" s="5" t="s">
        <v>10</v>
      </c>
      <c r="J2" s="4"/>
      <c r="K2" s="4"/>
    </row>
    <row r="3" spans="1:11" x14ac:dyDescent="0.4">
      <c r="A3" s="1" t="str">
        <f>INDEX(Bürgermeistereien!$A:$A,MATCH(INDEX(Gemeinden[Bürgermeisterei],MATCH(C3,Gemeinden[ID],0)),Bürgermeistereien!$B:$B,0))</f>
        <v>wiedenbrueck</v>
      </c>
      <c r="B3" t="str">
        <f>INDEX(Bürgermeistereien!$C:$C,MATCH(INDEX(Gemeinden[Bürgermeisterei],MATCH(C3,Gemeinden[ID],0)),Bürgermeistereien!$B:$B,0))</f>
        <v>Rheda</v>
      </c>
      <c r="C3" t="s">
        <v>11</v>
      </c>
      <c r="D3">
        <v>2</v>
      </c>
      <c r="E3" s="3"/>
      <c r="F3" s="3"/>
      <c r="I3" s="3" t="s">
        <v>10</v>
      </c>
    </row>
    <row r="4" spans="1:11" x14ac:dyDescent="0.4">
      <c r="A4" s="1" t="str">
        <f>INDEX(Bürgermeistereien!$A:$A,MATCH(INDEX(Gemeinden[Bürgermeisterei],MATCH(C4,Gemeinden[ID],0)),Bürgermeistereien!$B:$B,0))</f>
        <v>wiedenbrueck</v>
      </c>
      <c r="B4" t="str">
        <f>INDEX(Bürgermeistereien!$C:$C,MATCH(INDEX(Gemeinden[Bürgermeisterei],MATCH(C4,Gemeinden[ID],0)),Bürgermeistereien!$B:$B,0))</f>
        <v>Rheda</v>
      </c>
      <c r="C4" t="s">
        <v>11</v>
      </c>
      <c r="D4">
        <v>3</v>
      </c>
      <c r="E4" s="3"/>
      <c r="F4" s="3"/>
      <c r="I4" s="3" t="s">
        <v>10</v>
      </c>
    </row>
    <row r="5" spans="1:11" x14ac:dyDescent="0.4">
      <c r="A5" s="1" t="str">
        <f>INDEX(Bürgermeistereien!$A:$A,MATCH(INDEX(Gemeinden[Bürgermeisterei],MATCH(C5,Gemeinden[ID],0)),Bürgermeistereien!$B:$B,0))</f>
        <v>wiedenbrueck</v>
      </c>
      <c r="B5" t="str">
        <f>INDEX(Bürgermeistereien!$C:$C,MATCH(INDEX(Gemeinden[Bürgermeisterei],MATCH(C5,Gemeinden[ID],0)),Bürgermeistereien!$B:$B,0))</f>
        <v>Rheda</v>
      </c>
      <c r="C5" t="s">
        <v>11</v>
      </c>
      <c r="D5">
        <v>4</v>
      </c>
      <c r="E5" s="3"/>
      <c r="F5" s="3"/>
      <c r="I5" s="3" t="s">
        <v>10</v>
      </c>
    </row>
    <row r="6" spans="1:11" x14ac:dyDescent="0.4">
      <c r="A6" s="1" t="str">
        <f>INDEX(Bürgermeistereien!$A:$A,MATCH(INDEX(Gemeinden[Bürgermeisterei],MATCH(C6,Gemeinden[ID],0)),Bürgermeistereien!$B:$B,0))</f>
        <v>wiedenbrueck</v>
      </c>
      <c r="B6" t="str">
        <f>INDEX(Bürgermeistereien!$C:$C,MATCH(INDEX(Gemeinden[Bürgermeisterei],MATCH(C6,Gemeinden[ID],0)),Bürgermeistereien!$B:$B,0))</f>
        <v>Rheda</v>
      </c>
      <c r="C6" t="s">
        <v>11</v>
      </c>
      <c r="D6">
        <v>5</v>
      </c>
      <c r="E6" s="3"/>
      <c r="F6" s="3"/>
      <c r="I6" s="3" t="s">
        <v>10</v>
      </c>
    </row>
    <row r="7" spans="1:11" x14ac:dyDescent="0.4">
      <c r="A7" s="1" t="str">
        <f>INDEX(Bürgermeistereien!$A:$A,MATCH(INDEX(Gemeinden[Bürgermeisterei],MATCH(C7,Gemeinden[ID],0)),Bürgermeistereien!$B:$B,0))</f>
        <v>wiedenbrueck</v>
      </c>
      <c r="B7" t="str">
        <f>INDEX(Bürgermeistereien!$C:$C,MATCH(INDEX(Gemeinden[Bürgermeisterei],MATCH(C7,Gemeinden[ID],0)),Bürgermeistereien!$B:$B,0))</f>
        <v>Rheda</v>
      </c>
      <c r="C7" t="s">
        <v>11</v>
      </c>
      <c r="D7">
        <v>6</v>
      </c>
      <c r="E7" s="3"/>
      <c r="F7" s="3"/>
      <c r="I7" s="3" t="s">
        <v>10</v>
      </c>
    </row>
    <row r="8" spans="1:11" x14ac:dyDescent="0.4">
      <c r="A8" s="1" t="str">
        <f>INDEX(Bürgermeistereien!$A:$A,MATCH(INDEX(Gemeinden[Bürgermeisterei],MATCH(C8,Gemeinden[ID],0)),Bürgermeistereien!$B:$B,0))</f>
        <v>wiedenbrueck</v>
      </c>
      <c r="B8" t="str">
        <f>INDEX(Bürgermeistereien!$C:$C,MATCH(INDEX(Gemeinden[Bürgermeisterei],MATCH(C8,Gemeinden[ID],0)),Bürgermeistereien!$B:$B,0))</f>
        <v>Rheda</v>
      </c>
      <c r="C8" t="s">
        <v>11</v>
      </c>
      <c r="D8">
        <v>7</v>
      </c>
      <c r="E8" s="3"/>
      <c r="F8" s="3"/>
      <c r="I8" s="3" t="s">
        <v>10</v>
      </c>
    </row>
    <row r="9" spans="1:11" x14ac:dyDescent="0.4">
      <c r="A9" s="1" t="str">
        <f>INDEX(Bürgermeistereien!$A:$A,MATCH(INDEX(Gemeinden[Bürgermeisterei],MATCH(C9,Gemeinden[ID],0)),Bürgermeistereien!$B:$B,0))</f>
        <v>wiedenbrueck</v>
      </c>
      <c r="B9" t="str">
        <f>INDEX(Bürgermeistereien!$C:$C,MATCH(INDEX(Gemeinden[Bürgermeisterei],MATCH(C9,Gemeinden[ID],0)),Bürgermeistereien!$B:$B,0))</f>
        <v>Rheda</v>
      </c>
      <c r="C9" t="s">
        <v>11</v>
      </c>
      <c r="D9">
        <v>8</v>
      </c>
      <c r="E9" s="3"/>
      <c r="F9" s="3"/>
      <c r="I9" s="3" t="s">
        <v>10</v>
      </c>
    </row>
    <row r="10" spans="1:11" x14ac:dyDescent="0.4">
      <c r="A10" s="1" t="str">
        <f>INDEX(Bürgermeistereien!$A:$A,MATCH(INDEX(Gemeinden[Bürgermeisterei],MATCH(C10,Gemeinden[ID],0)),Bürgermeistereien!$B:$B,0))</f>
        <v>wiedenbrueck</v>
      </c>
      <c r="B10" t="str">
        <f>INDEX(Bürgermeistereien!$C:$C,MATCH(INDEX(Gemeinden[Bürgermeisterei],MATCH(C10,Gemeinden[ID],0)),Bürgermeistereien!$B:$B,0))</f>
        <v>Rheda</v>
      </c>
      <c r="C10" t="s">
        <v>11</v>
      </c>
      <c r="D10">
        <v>9</v>
      </c>
      <c r="E10" s="3"/>
      <c r="F10" s="3"/>
      <c r="I10" s="3" t="s">
        <v>10</v>
      </c>
    </row>
    <row r="11" spans="1:11" x14ac:dyDescent="0.4">
      <c r="A11" s="1" t="str">
        <f>INDEX(Bürgermeistereien!$A:$A,MATCH(INDEX(Gemeinden[Bürgermeisterei],MATCH(C11,Gemeinden[ID],0)),Bürgermeistereien!$B:$B,0))</f>
        <v>wiedenbrueck</v>
      </c>
      <c r="B11" t="str">
        <f>INDEX(Bürgermeistereien!$C:$C,MATCH(INDEX(Gemeinden[Bürgermeisterei],MATCH(C11,Gemeinden[ID],0)),Bürgermeistereien!$B:$B,0))</f>
        <v>Rheda</v>
      </c>
      <c r="C11" t="s">
        <v>11</v>
      </c>
      <c r="D11">
        <v>10</v>
      </c>
      <c r="E11" s="3"/>
      <c r="F11" s="3"/>
      <c r="I11" s="3" t="s">
        <v>10</v>
      </c>
    </row>
    <row r="12" spans="1:11" x14ac:dyDescent="0.4">
      <c r="A12" s="1" t="str">
        <f>INDEX(Bürgermeistereien!$A:$A,MATCH(INDEX(Gemeinden[Bürgermeisterei],MATCH(C12,Gemeinden[ID],0)),Bürgermeistereien!$B:$B,0))</f>
        <v>wiedenbrueck</v>
      </c>
      <c r="B12" t="str">
        <f>INDEX(Bürgermeistereien!$C:$C,MATCH(INDEX(Gemeinden[Bürgermeisterei],MATCH(C12,Gemeinden[ID],0)),Bürgermeistereien!$B:$B,0))</f>
        <v>Rheda</v>
      </c>
      <c r="C12" t="s">
        <v>11</v>
      </c>
      <c r="D12">
        <v>11</v>
      </c>
      <c r="E12" s="3"/>
      <c r="F12" s="3"/>
      <c r="I12" s="3" t="s">
        <v>10</v>
      </c>
    </row>
    <row r="13" spans="1:11" x14ac:dyDescent="0.4">
      <c r="A13" s="1" t="str">
        <f>INDEX(Bürgermeistereien!$A:$A,MATCH(INDEX(Gemeinden[Bürgermeisterei],MATCH(C13,Gemeinden[ID],0)),Bürgermeistereien!$B:$B,0))</f>
        <v>wiedenbrueck</v>
      </c>
      <c r="B13" t="str">
        <f>INDEX(Bürgermeistereien!$C:$C,MATCH(INDEX(Gemeinden[Bürgermeisterei],MATCH(C13,Gemeinden[ID],0)),Bürgermeistereien!$B:$B,0))</f>
        <v>Rheda</v>
      </c>
      <c r="C13" t="s">
        <v>11</v>
      </c>
      <c r="D13">
        <v>12</v>
      </c>
      <c r="E13" s="3"/>
      <c r="F13" s="3"/>
      <c r="I13" s="3" t="s">
        <v>10</v>
      </c>
    </row>
    <row r="14" spans="1:11" x14ac:dyDescent="0.4">
      <c r="A14" s="1" t="str">
        <f>INDEX(Bürgermeistereien!$A:$A,MATCH(INDEX(Gemeinden[Bürgermeisterei],MATCH(C14,Gemeinden[ID],0)),Bürgermeistereien!$B:$B,0))</f>
        <v>wiedenbrueck</v>
      </c>
      <c r="B14" t="str">
        <f>INDEX(Bürgermeistereien!$C:$C,MATCH(INDEX(Gemeinden[Bürgermeisterei],MATCH(C14,Gemeinden[ID],0)),Bürgermeistereien!$B:$B,0))</f>
        <v>Rheda</v>
      </c>
      <c r="C14" t="s">
        <v>11</v>
      </c>
      <c r="D14">
        <v>13</v>
      </c>
      <c r="E14" s="3"/>
      <c r="F14" s="3"/>
      <c r="I14" s="3" t="s">
        <v>10</v>
      </c>
    </row>
    <row r="15" spans="1:11" x14ac:dyDescent="0.4">
      <c r="A15" s="1" t="str">
        <f>INDEX(Bürgermeistereien!$A:$A,MATCH(INDEX(Gemeinden[Bürgermeisterei],MATCH(C15,Gemeinden[ID],0)),Bürgermeistereien!$B:$B,0))</f>
        <v>wiedenbrueck</v>
      </c>
      <c r="B15" t="str">
        <f>INDEX(Bürgermeistereien!$C:$C,MATCH(INDEX(Gemeinden[Bürgermeisterei],MATCH(C15,Gemeinden[ID],0)),Bürgermeistereien!$B:$B,0))</f>
        <v>Rheda</v>
      </c>
      <c r="C15" t="s">
        <v>11</v>
      </c>
      <c r="D15">
        <v>14</v>
      </c>
      <c r="E15" s="3"/>
      <c r="F15" s="3"/>
      <c r="I15" s="3" t="s">
        <v>10</v>
      </c>
    </row>
    <row r="16" spans="1:11" x14ac:dyDescent="0.4">
      <c r="A16" s="1" t="str">
        <f>INDEX(Bürgermeistereien!$A:$A,MATCH(INDEX(Gemeinden[Bürgermeisterei],MATCH(C16,Gemeinden[ID],0)),Bürgermeistereien!$B:$B,0))</f>
        <v>wiedenbrueck</v>
      </c>
      <c r="B16" t="str">
        <f>INDEX(Bürgermeistereien!$C:$C,MATCH(INDEX(Gemeinden[Bürgermeisterei],MATCH(C16,Gemeinden[ID],0)),Bürgermeistereien!$B:$B,0))</f>
        <v>Rheda</v>
      </c>
      <c r="C16" t="s">
        <v>11</v>
      </c>
      <c r="D16">
        <v>15</v>
      </c>
      <c r="E16" s="3"/>
      <c r="F16" s="3"/>
      <c r="I16" s="3" t="s">
        <v>10</v>
      </c>
    </row>
    <row r="17" spans="1:9" x14ac:dyDescent="0.4">
      <c r="A17" s="1" t="str">
        <f>INDEX(Bürgermeistereien!$A:$A,MATCH(INDEX(Gemeinden[Bürgermeisterei],MATCH(C17,Gemeinden[ID],0)),Bürgermeistereien!$B:$B,0))</f>
        <v>wiedenbrueck</v>
      </c>
      <c r="B17" t="str">
        <f>INDEX(Bürgermeistereien!$C:$C,MATCH(INDEX(Gemeinden[Bürgermeisterei],MATCH(C17,Gemeinden[ID],0)),Bürgermeistereien!$B:$B,0))</f>
        <v>Rheda</v>
      </c>
      <c r="C17" t="s">
        <v>11</v>
      </c>
      <c r="D17">
        <v>16</v>
      </c>
      <c r="E17" s="3"/>
      <c r="F17" s="3"/>
      <c r="I17" s="3" t="s">
        <v>10</v>
      </c>
    </row>
    <row r="18" spans="1:9" x14ac:dyDescent="0.4">
      <c r="A18" s="1" t="str">
        <f>INDEX(Bürgermeistereien!$A:$A,MATCH(INDEX(Gemeinden[Bürgermeisterei],MATCH(C18,Gemeinden[ID],0)),Bürgermeistereien!$B:$B,0))</f>
        <v>wiedenbrueck</v>
      </c>
      <c r="B18" t="str">
        <f>INDEX(Bürgermeistereien!$C:$C,MATCH(INDEX(Gemeinden[Bürgermeisterei],MATCH(C18,Gemeinden[ID],0)),Bürgermeistereien!$B:$B,0))</f>
        <v>Rheda</v>
      </c>
      <c r="C18" t="s">
        <v>11</v>
      </c>
      <c r="D18">
        <v>17</v>
      </c>
      <c r="E18" s="3"/>
      <c r="F18" s="3"/>
      <c r="I18" s="3" t="s">
        <v>10</v>
      </c>
    </row>
    <row r="19" spans="1:9" x14ac:dyDescent="0.4">
      <c r="A19" s="1" t="str">
        <f>INDEX(Bürgermeistereien!$A:$A,MATCH(INDEX(Gemeinden[Bürgermeisterei],MATCH(C19,Gemeinden[ID],0)),Bürgermeistereien!$B:$B,0))</f>
        <v>wiedenbrueck</v>
      </c>
      <c r="B19" t="str">
        <f>INDEX(Bürgermeistereien!$C:$C,MATCH(INDEX(Gemeinden[Bürgermeisterei],MATCH(C19,Gemeinden[ID],0)),Bürgermeistereien!$B:$B,0))</f>
        <v>Rheda</v>
      </c>
      <c r="C19" t="s">
        <v>11</v>
      </c>
      <c r="D19">
        <v>18</v>
      </c>
      <c r="E19" s="3"/>
      <c r="F19" s="3"/>
      <c r="I19" s="3" t="s">
        <v>10</v>
      </c>
    </row>
    <row r="20" spans="1:9" x14ac:dyDescent="0.4">
      <c r="A20" s="1" t="str">
        <f>INDEX(Bürgermeistereien!$A:$A,MATCH(INDEX(Gemeinden[Bürgermeisterei],MATCH(C20,Gemeinden[ID],0)),Bürgermeistereien!$B:$B,0))</f>
        <v>wiedenbrueck</v>
      </c>
      <c r="B20" t="str">
        <f>INDEX(Bürgermeistereien!$C:$C,MATCH(INDEX(Gemeinden[Bürgermeisterei],MATCH(C20,Gemeinden[ID],0)),Bürgermeistereien!$B:$B,0))</f>
        <v>Rheda</v>
      </c>
      <c r="C20" t="s">
        <v>11</v>
      </c>
      <c r="D20">
        <v>19</v>
      </c>
      <c r="E20" s="3"/>
      <c r="F20" s="3"/>
      <c r="I20" s="3" t="s">
        <v>10</v>
      </c>
    </row>
    <row r="21" spans="1:9" x14ac:dyDescent="0.4">
      <c r="A21" s="1" t="str">
        <f>INDEX(Bürgermeistereien!$A:$A,MATCH(INDEX(Gemeinden[Bürgermeisterei],MATCH(C21,Gemeinden[ID],0)),Bürgermeistereien!$B:$B,0))</f>
        <v>wiedenbrueck</v>
      </c>
      <c r="B21" t="str">
        <f>INDEX(Bürgermeistereien!$C:$C,MATCH(INDEX(Gemeinden[Bürgermeisterei],MATCH(C21,Gemeinden[ID],0)),Bürgermeistereien!$B:$B,0))</f>
        <v>Rheda</v>
      </c>
      <c r="C21" t="s">
        <v>11</v>
      </c>
      <c r="D21">
        <v>20</v>
      </c>
      <c r="E21" s="3"/>
      <c r="F21" s="3"/>
      <c r="I21" s="3" t="s">
        <v>10</v>
      </c>
    </row>
    <row r="22" spans="1:9" x14ac:dyDescent="0.4">
      <c r="A22" s="1" t="str">
        <f>INDEX(Bürgermeistereien!$A:$A,MATCH(INDEX(Gemeinden[Bürgermeisterei],MATCH(C22,Gemeinden[ID],0)),Bürgermeistereien!$B:$B,0))</f>
        <v>wiedenbrueck</v>
      </c>
      <c r="B22" t="str">
        <f>INDEX(Bürgermeistereien!$C:$C,MATCH(INDEX(Gemeinden[Bürgermeisterei],MATCH(C22,Gemeinden[ID],0)),Bürgermeistereien!$B:$B,0))</f>
        <v>Rheda</v>
      </c>
      <c r="C22" t="s">
        <v>12</v>
      </c>
      <c r="D22">
        <v>1</v>
      </c>
      <c r="E22" s="3"/>
      <c r="F22" s="3"/>
      <c r="I22" s="3" t="s">
        <v>10</v>
      </c>
    </row>
    <row r="23" spans="1:9" x14ac:dyDescent="0.4">
      <c r="A23" s="1" t="str">
        <f>INDEX(Bürgermeistereien!$A:$A,MATCH(INDEX(Gemeinden[Bürgermeisterei],MATCH(C23,Gemeinden[ID],0)),Bürgermeistereien!$B:$B,0))</f>
        <v>wiedenbrueck</v>
      </c>
      <c r="B23" t="str">
        <f>INDEX(Bürgermeistereien!$C:$C,MATCH(INDEX(Gemeinden[Bürgermeisterei],MATCH(C23,Gemeinden[ID],0)),Bürgermeistereien!$B:$B,0))</f>
        <v>Rheda</v>
      </c>
      <c r="C23" t="s">
        <v>12</v>
      </c>
      <c r="D23">
        <v>2</v>
      </c>
      <c r="E23" s="3"/>
      <c r="F23" s="3"/>
      <c r="I23" s="3" t="s">
        <v>10</v>
      </c>
    </row>
    <row r="24" spans="1:9" x14ac:dyDescent="0.4">
      <c r="A24" s="1" t="str">
        <f>INDEX(Bürgermeistereien!$A:$A,MATCH(INDEX(Gemeinden[Bürgermeisterei],MATCH(C24,Gemeinden[ID],0)),Bürgermeistereien!$B:$B,0))</f>
        <v>wiedenbrueck</v>
      </c>
      <c r="B24" t="str">
        <f>INDEX(Bürgermeistereien!$C:$C,MATCH(INDEX(Gemeinden[Bürgermeisterei],MATCH(C24,Gemeinden[ID],0)),Bürgermeistereien!$B:$B,0))</f>
        <v>Rheda</v>
      </c>
      <c r="C24" t="s">
        <v>12</v>
      </c>
      <c r="D24">
        <v>3</v>
      </c>
      <c r="E24" s="3"/>
      <c r="F24" s="3"/>
      <c r="I24" s="3" t="s">
        <v>10</v>
      </c>
    </row>
    <row r="25" spans="1:9" x14ac:dyDescent="0.4">
      <c r="A25" s="1" t="str">
        <f>INDEX(Bürgermeistereien!$A:$A,MATCH(INDEX(Gemeinden[Bürgermeisterei],MATCH(C25,Gemeinden[ID],0)),Bürgermeistereien!$B:$B,0))</f>
        <v>wiedenbrueck</v>
      </c>
      <c r="B25" t="str">
        <f>INDEX(Bürgermeistereien!$C:$C,MATCH(INDEX(Gemeinden[Bürgermeisterei],MATCH(C25,Gemeinden[ID],0)),Bürgermeistereien!$B:$B,0))</f>
        <v>Rheda</v>
      </c>
      <c r="C25" t="s">
        <v>12</v>
      </c>
      <c r="D25">
        <v>4</v>
      </c>
      <c r="E25" s="3"/>
      <c r="F25" s="3"/>
      <c r="I25" s="3" t="s">
        <v>10</v>
      </c>
    </row>
    <row r="26" spans="1:9" x14ac:dyDescent="0.4">
      <c r="A26" s="1" t="str">
        <f>INDEX(Bürgermeistereien!$A:$A,MATCH(INDEX(Gemeinden[Bürgermeisterei],MATCH(C26,Gemeinden[ID],0)),Bürgermeistereien!$B:$B,0))</f>
        <v>wiedenbrueck</v>
      </c>
      <c r="B26" t="str">
        <f>INDEX(Bürgermeistereien!$C:$C,MATCH(INDEX(Gemeinden[Bürgermeisterei],MATCH(C26,Gemeinden[ID],0)),Bürgermeistereien!$B:$B,0))</f>
        <v>Rheda</v>
      </c>
      <c r="C26" t="s">
        <v>12</v>
      </c>
      <c r="D26">
        <v>5</v>
      </c>
      <c r="E26" s="3"/>
      <c r="F26" s="3"/>
      <c r="I26" s="3" t="s">
        <v>10</v>
      </c>
    </row>
    <row r="27" spans="1:9" x14ac:dyDescent="0.4">
      <c r="A27" s="1" t="str">
        <f>INDEX(Bürgermeistereien!$A:$A,MATCH(INDEX(Gemeinden[Bürgermeisterei],MATCH(C27,Gemeinden[ID],0)),Bürgermeistereien!$B:$B,0))</f>
        <v>wiedenbrueck</v>
      </c>
      <c r="B27" t="str">
        <f>INDEX(Bürgermeistereien!$C:$C,MATCH(INDEX(Gemeinden[Bürgermeisterei],MATCH(C27,Gemeinden[ID],0)),Bürgermeistereien!$B:$B,0))</f>
        <v>Rheda</v>
      </c>
      <c r="C27" t="s">
        <v>12</v>
      </c>
      <c r="D27">
        <v>6</v>
      </c>
      <c r="E27" s="3"/>
      <c r="F27" s="3"/>
      <c r="I27" s="3" t="s">
        <v>10</v>
      </c>
    </row>
    <row r="28" spans="1:9" x14ac:dyDescent="0.4">
      <c r="A28" s="1" t="str">
        <f>INDEX(Bürgermeistereien!$A:$A,MATCH(INDEX(Gemeinden[Bürgermeisterei],MATCH(C28,Gemeinden[ID],0)),Bürgermeistereien!$B:$B,0))</f>
        <v>wiedenbrueck</v>
      </c>
      <c r="B28" t="str">
        <f>INDEX(Bürgermeistereien!$C:$C,MATCH(INDEX(Gemeinden[Bürgermeisterei],MATCH(C28,Gemeinden[ID],0)),Bürgermeistereien!$B:$B,0))</f>
        <v>Rheda</v>
      </c>
      <c r="C28" t="s">
        <v>12</v>
      </c>
      <c r="D28">
        <v>7</v>
      </c>
      <c r="E28" s="3"/>
      <c r="F28" s="3"/>
      <c r="I28" s="3" t="s">
        <v>10</v>
      </c>
    </row>
    <row r="29" spans="1:9" x14ac:dyDescent="0.4">
      <c r="A29" s="1" t="str">
        <f>INDEX(Bürgermeistereien!$A:$A,MATCH(INDEX(Gemeinden[Bürgermeisterei],MATCH(C29,Gemeinden[ID],0)),Bürgermeistereien!$B:$B,0))</f>
        <v>wiedenbrueck</v>
      </c>
      <c r="B29" t="str">
        <f>INDEX(Bürgermeistereien!$C:$C,MATCH(INDEX(Gemeinden[Bürgermeisterei],MATCH(C29,Gemeinden[ID],0)),Bürgermeistereien!$B:$B,0))</f>
        <v>Rheda</v>
      </c>
      <c r="C29" t="s">
        <v>12</v>
      </c>
      <c r="D29">
        <v>8</v>
      </c>
      <c r="E29" s="3"/>
      <c r="F29" s="3"/>
      <c r="I29" s="3" t="s">
        <v>10</v>
      </c>
    </row>
    <row r="30" spans="1:9" x14ac:dyDescent="0.4">
      <c r="A30" s="1" t="str">
        <f>INDEX(Bürgermeistereien!$A:$A,MATCH(INDEX(Gemeinden[Bürgermeisterei],MATCH(C30,Gemeinden[ID],0)),Bürgermeistereien!$B:$B,0))</f>
        <v>wiedenbrueck</v>
      </c>
      <c r="B30" t="str">
        <f>INDEX(Bürgermeistereien!$C:$C,MATCH(INDEX(Gemeinden[Bürgermeisterei],MATCH(C30,Gemeinden[ID],0)),Bürgermeistereien!$B:$B,0))</f>
        <v>Rheda</v>
      </c>
      <c r="C30" t="s">
        <v>12</v>
      </c>
      <c r="D30">
        <v>9</v>
      </c>
      <c r="E30" s="3"/>
      <c r="F30" s="3"/>
      <c r="I30" s="3" t="s">
        <v>10</v>
      </c>
    </row>
    <row r="31" spans="1:9" x14ac:dyDescent="0.4">
      <c r="A31" s="1" t="str">
        <f>INDEX(Bürgermeistereien!$A:$A,MATCH(INDEX(Gemeinden[Bürgermeisterei],MATCH(C31,Gemeinden[ID],0)),Bürgermeistereien!$B:$B,0))</f>
        <v>wiedenbrueck</v>
      </c>
      <c r="B31" t="str">
        <f>INDEX(Bürgermeistereien!$C:$C,MATCH(INDEX(Gemeinden[Bürgermeisterei],MATCH(C31,Gemeinden[ID],0)),Bürgermeistereien!$B:$B,0))</f>
        <v>Rheda</v>
      </c>
      <c r="C31" t="s">
        <v>12</v>
      </c>
      <c r="D31">
        <v>10</v>
      </c>
      <c r="E31" s="3"/>
      <c r="F31" s="3"/>
      <c r="I31" s="3" t="s">
        <v>10</v>
      </c>
    </row>
    <row r="32" spans="1:9" x14ac:dyDescent="0.4">
      <c r="A32" s="1" t="str">
        <f>INDEX(Bürgermeistereien!$A:$A,MATCH(INDEX(Gemeinden[Bürgermeisterei],MATCH(C32,Gemeinden[ID],0)),Bürgermeistereien!$B:$B,0))</f>
        <v>wiedenbrueck</v>
      </c>
      <c r="B32" t="str">
        <f>INDEX(Bürgermeistereien!$C:$C,MATCH(INDEX(Gemeinden[Bürgermeisterei],MATCH(C32,Gemeinden[ID],0)),Bürgermeistereien!$B:$B,0))</f>
        <v>Rheda</v>
      </c>
      <c r="C32" t="s">
        <v>12</v>
      </c>
      <c r="D32">
        <v>11</v>
      </c>
      <c r="E32" s="3"/>
      <c r="F32" s="3"/>
      <c r="I32" s="3" t="s">
        <v>10</v>
      </c>
    </row>
    <row r="33" spans="1:9" x14ac:dyDescent="0.4">
      <c r="A33" s="1" t="str">
        <f>INDEX(Bürgermeistereien!$A:$A,MATCH(INDEX(Gemeinden[Bürgermeisterei],MATCH(C33,Gemeinden[ID],0)),Bürgermeistereien!$B:$B,0))</f>
        <v>wiedenbrueck</v>
      </c>
      <c r="B33" t="str">
        <f>INDEX(Bürgermeistereien!$C:$C,MATCH(INDEX(Gemeinden[Bürgermeisterei],MATCH(C33,Gemeinden[ID],0)),Bürgermeistereien!$B:$B,0))</f>
        <v>Rheda</v>
      </c>
      <c r="C33" t="s">
        <v>12</v>
      </c>
      <c r="D33">
        <v>12</v>
      </c>
      <c r="E33" s="3"/>
      <c r="F33" s="3"/>
      <c r="I33" s="3" t="s">
        <v>10</v>
      </c>
    </row>
    <row r="34" spans="1:9" x14ac:dyDescent="0.4">
      <c r="A34" s="1" t="str">
        <f>INDEX(Bürgermeistereien!$A:$A,MATCH(INDEX(Gemeinden[Bürgermeisterei],MATCH(C34,Gemeinden[ID],0)),Bürgermeistereien!$B:$B,0))</f>
        <v>wiedenbrueck</v>
      </c>
      <c r="B34" t="str">
        <f>INDEX(Bürgermeistereien!$C:$C,MATCH(INDEX(Gemeinden[Bürgermeisterei],MATCH(C34,Gemeinden[ID],0)),Bürgermeistereien!$B:$B,0))</f>
        <v>Rheda</v>
      </c>
      <c r="C34" t="s">
        <v>12</v>
      </c>
      <c r="D34">
        <v>13</v>
      </c>
      <c r="E34" s="3"/>
      <c r="F34" s="3"/>
      <c r="I34" s="3" t="s">
        <v>10</v>
      </c>
    </row>
    <row r="35" spans="1:9" x14ac:dyDescent="0.4">
      <c r="A35" s="1" t="str">
        <f>INDEX(Bürgermeistereien!$A:$A,MATCH(INDEX(Gemeinden[Bürgermeisterei],MATCH(C35,Gemeinden[ID],0)),Bürgermeistereien!$B:$B,0))</f>
        <v>wiedenbrueck</v>
      </c>
      <c r="B35" t="str">
        <f>INDEX(Bürgermeistereien!$C:$C,MATCH(INDEX(Gemeinden[Bürgermeisterei],MATCH(C35,Gemeinden[ID],0)),Bürgermeistereien!$B:$B,0))</f>
        <v>Rheda</v>
      </c>
      <c r="C35" t="s">
        <v>12</v>
      </c>
      <c r="D35">
        <v>14</v>
      </c>
      <c r="E35" s="3"/>
      <c r="F35" s="3"/>
      <c r="I35" s="3" t="s">
        <v>10</v>
      </c>
    </row>
    <row r="36" spans="1:9" x14ac:dyDescent="0.4">
      <c r="A36" s="1" t="str">
        <f>INDEX(Bürgermeistereien!$A:$A,MATCH(INDEX(Gemeinden[Bürgermeisterei],MATCH(C36,Gemeinden[ID],0)),Bürgermeistereien!$B:$B,0))</f>
        <v>wiedenbrueck</v>
      </c>
      <c r="B36" t="str">
        <f>INDEX(Bürgermeistereien!$C:$C,MATCH(INDEX(Gemeinden[Bürgermeisterei],MATCH(C36,Gemeinden[ID],0)),Bürgermeistereien!$B:$B,0))</f>
        <v>Rheda</v>
      </c>
      <c r="C36" t="s">
        <v>12</v>
      </c>
      <c r="D36">
        <v>15</v>
      </c>
      <c r="E36" t="s">
        <v>13</v>
      </c>
      <c r="F36" s="3"/>
      <c r="I36" s="3" t="s">
        <v>10</v>
      </c>
    </row>
    <row r="37" spans="1:9" x14ac:dyDescent="0.4">
      <c r="A37" s="1" t="str">
        <f>INDEX(Bürgermeistereien!$A:$A,MATCH(INDEX(Gemeinden[Bürgermeisterei],MATCH(C37,Gemeinden[ID],0)),Bürgermeistereien!$B:$B,0))</f>
        <v>wiedenbrueck</v>
      </c>
      <c r="B37" t="str">
        <f>INDEX(Bürgermeistereien!$C:$C,MATCH(INDEX(Gemeinden[Bürgermeisterei],MATCH(C37,Gemeinden[ID],0)),Bürgermeistereien!$B:$B,0))</f>
        <v>Rheda</v>
      </c>
      <c r="C37" t="s">
        <v>12</v>
      </c>
      <c r="D37">
        <v>16</v>
      </c>
      <c r="E37" s="3"/>
      <c r="F37" s="3"/>
      <c r="I37" s="3" t="s">
        <v>10</v>
      </c>
    </row>
    <row r="38" spans="1:9" x14ac:dyDescent="0.4">
      <c r="A38" s="1" t="str">
        <f>INDEX(Bürgermeistereien!$A:$A,MATCH(INDEX(Gemeinden[Bürgermeisterei],MATCH(C38,Gemeinden[ID],0)),Bürgermeistereien!$B:$B,0))</f>
        <v>wiedenbrueck</v>
      </c>
      <c r="B38" t="str">
        <f>INDEX(Bürgermeistereien!$C:$C,MATCH(INDEX(Gemeinden[Bürgermeisterei],MATCH(C38,Gemeinden[ID],0)),Bürgermeistereien!$B:$B,0))</f>
        <v>Rheda</v>
      </c>
      <c r="C38" t="s">
        <v>12</v>
      </c>
      <c r="D38">
        <v>17</v>
      </c>
      <c r="E38" s="3"/>
      <c r="F38" s="3"/>
      <c r="I38" s="3" t="s">
        <v>10</v>
      </c>
    </row>
    <row r="39" spans="1:9" x14ac:dyDescent="0.4">
      <c r="A39" s="1" t="str">
        <f>INDEX(Bürgermeistereien!$A:$A,MATCH(INDEX(Gemeinden[Bürgermeisterei],MATCH(C39,Gemeinden[ID],0)),Bürgermeistereien!$B:$B,0))</f>
        <v>wiedenbrueck</v>
      </c>
      <c r="B39" t="str">
        <f>INDEX(Bürgermeistereien!$C:$C,MATCH(INDEX(Gemeinden[Bürgermeisterei],MATCH(C39,Gemeinden[ID],0)),Bürgermeistereien!$B:$B,0))</f>
        <v>Rheda</v>
      </c>
      <c r="C39" t="s">
        <v>12</v>
      </c>
      <c r="D39">
        <v>18</v>
      </c>
      <c r="E39" s="3"/>
      <c r="F39" s="3"/>
      <c r="I39" s="3" t="s">
        <v>10</v>
      </c>
    </row>
    <row r="40" spans="1:9" x14ac:dyDescent="0.4">
      <c r="A40" s="1" t="str">
        <f>INDEX(Bürgermeistereien!$A:$A,MATCH(INDEX(Gemeinden[Bürgermeisterei],MATCH(C40,Gemeinden[ID],0)),Bürgermeistereien!$B:$B,0))</f>
        <v>wiedenbrueck</v>
      </c>
      <c r="B40" t="str">
        <f>INDEX(Bürgermeistereien!$C:$C,MATCH(INDEX(Gemeinden[Bürgermeisterei],MATCH(C40,Gemeinden[ID],0)),Bürgermeistereien!$B:$B,0))</f>
        <v>Rheda</v>
      </c>
      <c r="C40" t="s">
        <v>12</v>
      </c>
      <c r="D40">
        <v>19</v>
      </c>
      <c r="E40" s="3"/>
      <c r="F40" s="3"/>
      <c r="I40" s="3" t="s">
        <v>10</v>
      </c>
    </row>
    <row r="41" spans="1:9" x14ac:dyDescent="0.4">
      <c r="A41" s="1" t="str">
        <f>INDEX(Bürgermeistereien!$A:$A,MATCH(INDEX(Gemeinden[Bürgermeisterei],MATCH(C41,Gemeinden[ID],0)),Bürgermeistereien!$B:$B,0))</f>
        <v>wiedenbrueck</v>
      </c>
      <c r="B41" t="str">
        <f>INDEX(Bürgermeistereien!$C:$C,MATCH(INDEX(Gemeinden[Bürgermeisterei],MATCH(C41,Gemeinden[ID],0)),Bürgermeistereien!$B:$B,0))</f>
        <v>Rheda</v>
      </c>
      <c r="C41" t="s">
        <v>12</v>
      </c>
      <c r="D41">
        <v>20</v>
      </c>
      <c r="E41" s="3"/>
      <c r="F41" s="3"/>
      <c r="I41" s="3" t="s">
        <v>10</v>
      </c>
    </row>
    <row r="42" spans="1:9" x14ac:dyDescent="0.4">
      <c r="A42" s="1" t="str">
        <f>INDEX(Bürgermeistereien!$A:$A,MATCH(INDEX(Gemeinden[Bürgermeisterei],MATCH(C42,Gemeinden[ID],0)),Bürgermeistereien!$B:$B,0))</f>
        <v>wiedenbrueck</v>
      </c>
      <c r="B42" t="str">
        <f>INDEX(Bürgermeistereien!$C:$C,MATCH(INDEX(Gemeinden[Bürgermeisterei],MATCH(C42,Gemeinden[ID],0)),Bürgermeistereien!$B:$B,0))</f>
        <v>Rheda</v>
      </c>
      <c r="C42" t="s">
        <v>12</v>
      </c>
      <c r="D42">
        <v>21</v>
      </c>
      <c r="E42" s="3"/>
      <c r="F42" s="3"/>
      <c r="I42" s="3" t="s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6" customWidth="1"/>
  </cols>
  <sheetData>
    <row r="1" spans="1:3" x14ac:dyDescent="0.4">
      <c r="A1" s="7" t="s">
        <v>14</v>
      </c>
      <c r="B1" s="6">
        <f>COUNTIF(Flure[geplant],"x")</f>
        <v>0</v>
      </c>
    </row>
    <row r="2" spans="1:3" x14ac:dyDescent="0.4">
      <c r="A2" s="7" t="s">
        <v>15</v>
      </c>
      <c r="B2" s="6">
        <f>COUNTIFS(Flure[geplant],"x",Flure[erledigt],"x")</f>
        <v>0</v>
      </c>
      <c r="C2" s="8" t="e">
        <f>B2/B1</f>
        <v>#DIV/0!</v>
      </c>
    </row>
    <row r="3" spans="1:3" x14ac:dyDescent="0.4">
      <c r="A3" s="7" t="s">
        <v>16</v>
      </c>
      <c r="B3" s="6">
        <f>SUMIF(Flure[geplant],"x",Flure[Parzellen])</f>
        <v>0</v>
      </c>
    </row>
    <row r="4" spans="1:3" x14ac:dyDescent="0.4">
      <c r="A4" s="7" t="s">
        <v>17</v>
      </c>
      <c r="B4" s="6">
        <f>SUMIFS(Flure[Parzellen],Flure[geplant],"x",Flure[erledigt],"f")</f>
        <v>0</v>
      </c>
    </row>
    <row r="5" spans="1:3" x14ac:dyDescent="0.4">
      <c r="A5" s="7" t="s">
        <v>18</v>
      </c>
      <c r="B5" s="6">
        <f>SUMIFS(Flure[Parzellen],Flure[geplant],"x",Flure[erledigt],"x")</f>
        <v>0</v>
      </c>
      <c r="C5" s="8" t="e">
        <f>B5/B3</f>
        <v>#DIV/0!</v>
      </c>
    </row>
    <row r="6" spans="1:3" x14ac:dyDescent="0.4">
      <c r="A6" s="7" t="s">
        <v>19</v>
      </c>
      <c r="B6" s="6">
        <f>B3-B5</f>
        <v>0</v>
      </c>
      <c r="C6" s="8"/>
    </row>
    <row r="7" spans="1:3" x14ac:dyDescent="0.4">
      <c r="A7" s="7" t="s">
        <v>20</v>
      </c>
      <c r="B7" s="6">
        <f>SUMPRODUCT(1/COUNTIF(Flure[Gemeinde], Flure[Gemeinde]))</f>
        <v>2.0000000000000013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"/>
  <sheetViews>
    <sheetView tabSelected="1" topLeftCell="C1" zoomScale="80" zoomScaleNormal="80" workbookViewId="0">
      <selection activeCell="O3" sqref="O3"/>
    </sheetView>
  </sheetViews>
  <sheetFormatPr baseColWidth="10" defaultColWidth="9.15234375" defaultRowHeight="14.6" x14ac:dyDescent="0.4"/>
  <cols>
    <col min="1" max="1" width="12.53515625" bestFit="1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6" ht="15" thickBot="1" x14ac:dyDescent="0.45">
      <c r="A1" t="s">
        <v>0</v>
      </c>
      <c r="B1" t="s">
        <v>1</v>
      </c>
      <c r="C1" t="s">
        <v>21</v>
      </c>
      <c r="D1" t="s">
        <v>4</v>
      </c>
      <c r="E1" t="s">
        <v>22</v>
      </c>
      <c r="F1" s="1" t="s">
        <v>23</v>
      </c>
      <c r="G1" s="1" t="s">
        <v>24</v>
      </c>
      <c r="H1" t="s">
        <v>25</v>
      </c>
      <c r="I1" t="s">
        <v>26</v>
      </c>
      <c r="J1" t="s">
        <v>27</v>
      </c>
      <c r="K1" t="s">
        <v>38</v>
      </c>
      <c r="L1" t="s">
        <v>39</v>
      </c>
      <c r="M1" t="s">
        <v>57</v>
      </c>
      <c r="N1" t="s">
        <v>55</v>
      </c>
      <c r="O1" t="s">
        <v>41</v>
      </c>
      <c r="P1" t="s">
        <v>54</v>
      </c>
    </row>
    <row r="2" spans="1:16" ht="29.6" thickTop="1" x14ac:dyDescent="0.4">
      <c r="A2" s="9" t="str">
        <f>INDEX(Bürgermeistereien!$A:$A,MATCH(B2,Bürgermeistereien!$B:$B,0))</f>
        <v>wiedenbrueck</v>
      </c>
      <c r="B2" s="4" t="s">
        <v>28</v>
      </c>
      <c r="C2" s="4" t="s">
        <v>12</v>
      </c>
      <c r="D2" s="4" t="s">
        <v>29</v>
      </c>
      <c r="E2" s="4"/>
      <c r="F2" s="11" t="s">
        <v>10</v>
      </c>
      <c r="G2" s="12" t="s">
        <v>30</v>
      </c>
      <c r="H2" s="11" t="s">
        <v>10</v>
      </c>
      <c r="I2" s="12" t="s">
        <v>31</v>
      </c>
      <c r="J2" s="13"/>
      <c r="K2">
        <v>448000.32</v>
      </c>
      <c r="L2">
        <v>5748261</v>
      </c>
      <c r="O2" t="s">
        <v>56</v>
      </c>
    </row>
    <row r="3" spans="1:16" ht="29.15" x14ac:dyDescent="0.4">
      <c r="A3" s="9" t="str">
        <f>INDEX(Bürgermeistereien!$A:$A,MATCH(B3,Bürgermeistereien!$B:$B,0))</f>
        <v>wiedenbrueck</v>
      </c>
      <c r="B3" t="s">
        <v>28</v>
      </c>
      <c r="C3" t="s">
        <v>11</v>
      </c>
      <c r="D3" t="s">
        <v>32</v>
      </c>
      <c r="F3" s="10" t="s">
        <v>33</v>
      </c>
      <c r="G3" s="10" t="s">
        <v>34</v>
      </c>
      <c r="H3" s="2" t="s">
        <v>10</v>
      </c>
      <c r="I3" s="10" t="s">
        <v>35</v>
      </c>
      <c r="J3" s="1"/>
      <c r="K3" s="18">
        <v>356512.33</v>
      </c>
      <c r="L3" s="18">
        <v>5645224.4299999997</v>
      </c>
      <c r="M3" s="19">
        <v>1.58</v>
      </c>
      <c r="N3" s="19"/>
    </row>
    <row r="4" spans="1:16" x14ac:dyDescent="0.4">
      <c r="A4" s="9" t="str">
        <f>INDEX(Bürgermeistereien!$A:$A,MATCH(B4,Bürgermeistereien!$B:$B,0))</f>
        <v>wiedenbrueck</v>
      </c>
      <c r="B4" t="s">
        <v>28</v>
      </c>
      <c r="C4" t="s">
        <v>36</v>
      </c>
      <c r="D4" t="s">
        <v>37</v>
      </c>
      <c r="F4" s="10" t="s">
        <v>33</v>
      </c>
      <c r="G4" s="2" t="s">
        <v>10</v>
      </c>
      <c r="H4" s="2" t="s">
        <v>10</v>
      </c>
      <c r="I4" s="2" t="s">
        <v>10</v>
      </c>
      <c r="J4" s="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zoomScale="80" zoomScaleNormal="80" workbookViewId="0">
      <selection activeCell="G7" sqref="G7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4" t="s">
        <v>0</v>
      </c>
      <c r="B1" s="15" t="s">
        <v>21</v>
      </c>
      <c r="C1" s="15" t="s">
        <v>4</v>
      </c>
      <c r="D1" s="16" t="s">
        <v>38</v>
      </c>
      <c r="E1" s="16" t="s">
        <v>39</v>
      </c>
      <c r="F1" s="16" t="s">
        <v>40</v>
      </c>
      <c r="G1" s="17" t="s">
        <v>41</v>
      </c>
      <c r="H1" s="16" t="s">
        <v>54</v>
      </c>
    </row>
    <row r="2" spans="1:8" x14ac:dyDescent="0.4">
      <c r="A2" t="s">
        <v>43</v>
      </c>
      <c r="B2" t="s">
        <v>43</v>
      </c>
      <c r="C2" t="s">
        <v>44</v>
      </c>
    </row>
    <row r="3" spans="1:8" x14ac:dyDescent="0.4">
      <c r="A3" t="s">
        <v>43</v>
      </c>
      <c r="B3" t="s">
        <v>45</v>
      </c>
      <c r="C3" t="s">
        <v>46</v>
      </c>
    </row>
    <row r="4" spans="1:8" x14ac:dyDescent="0.4">
      <c r="A4" t="s">
        <v>43</v>
      </c>
      <c r="B4" t="s">
        <v>47</v>
      </c>
      <c r="C4" t="s">
        <v>48</v>
      </c>
    </row>
    <row r="5" spans="1:8" x14ac:dyDescent="0.4">
      <c r="A5" t="s">
        <v>43</v>
      </c>
      <c r="B5" t="s">
        <v>49</v>
      </c>
      <c r="C5" t="s">
        <v>42</v>
      </c>
    </row>
    <row r="6" spans="1:8" x14ac:dyDescent="0.4">
      <c r="A6" t="s">
        <v>43</v>
      </c>
      <c r="B6" t="s">
        <v>50</v>
      </c>
      <c r="C6" t="s">
        <v>51</v>
      </c>
    </row>
    <row r="7" spans="1:8" x14ac:dyDescent="0.4">
      <c r="A7" t="s">
        <v>43</v>
      </c>
      <c r="B7" t="s">
        <v>28</v>
      </c>
      <c r="C7" t="s">
        <v>52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2025-04-26T13:07:12Z</dcterms:modified>
</cp:coreProperties>
</file>