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17BF1204-D671-49ED-92C1-718D749544D0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Fluren" sheetId="1" r:id="rId1"/>
    <sheet name="Fluren Auswertung" sheetId="2" r:id="rId2"/>
    <sheet name="Gemeinden" sheetId="3" r:id="rId3"/>
    <sheet name="Bürgermeistereien" sheetId="4" r:id="rId4"/>
    <sheet name="Legal" sheetId="6" r:id="rId5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A11" i="1" l="1"/>
  <c r="A10" i="1"/>
  <c r="A9" i="1"/>
  <c r="A8" i="1"/>
  <c r="A7" i="1"/>
  <c r="A6" i="1"/>
  <c r="A5" i="1"/>
  <c r="A4" i="1"/>
  <c r="A3" i="1"/>
  <c r="A2" i="1"/>
  <c r="A2" i="3"/>
  <c r="B7" i="2"/>
  <c r="B5" i="2"/>
  <c r="B4" i="2"/>
  <c r="B3" i="2"/>
  <c r="B2" i="2"/>
  <c r="B1" i="2"/>
  <c r="C2" i="2" l="1"/>
  <c r="C5" i="2"/>
  <c r="B6" i="2"/>
</calcChain>
</file>

<file path=xl/sharedStrings.xml><?xml version="1.0" encoding="utf-8"?>
<sst xmlns="http://schemas.openxmlformats.org/spreadsheetml/2006/main" count="320" uniqueCount="216">
  <si>
    <t>Kreis</t>
  </si>
  <si>
    <t>Bürgermeisterei</t>
  </si>
  <si>
    <t>Gemeinde</t>
  </si>
  <si>
    <t>Nr</t>
  </si>
  <si>
    <t>Name</t>
  </si>
  <si>
    <t>geplant</t>
  </si>
  <si>
    <t>erledigt</t>
  </si>
  <si>
    <t>Archiv Karte</t>
  </si>
  <si>
    <t>Anmerkung</t>
  </si>
  <si>
    <t>Legal</t>
  </si>
  <si>
    <t>Horstmar</t>
  </si>
  <si>
    <t>Anzahl geplante Flure</t>
  </si>
  <si>
    <t>Digitalisierte Flure</t>
  </si>
  <si>
    <t>Anzahl geplante Flurstücke</t>
  </si>
  <si>
    <t>Geplante Flurstücke (ohne Unterlagen)</t>
  </si>
  <si>
    <t>Digitalisierte Flurstücke</t>
  </si>
  <si>
    <t>Noch ausstehende Flurstücke</t>
  </si>
  <si>
    <t>Gemeinden in Liste</t>
  </si>
  <si>
    <t>ID</t>
  </si>
  <si>
    <t>Hinweis</t>
  </si>
  <si>
    <t>Archiv Vermessung</t>
  </si>
  <si>
    <t>Archiv FB</t>
  </si>
  <si>
    <t>Archiv Mutterrollen</t>
  </si>
  <si>
    <t>Archiv Güterverzeichnis</t>
  </si>
  <si>
    <t>Export Reinertrag</t>
  </si>
  <si>
    <t>NP X</t>
  </si>
  <si>
    <t>NP Y</t>
  </si>
  <si>
    <t>NP Hinweis</t>
  </si>
  <si>
    <t>Punkte pro Gemeinde</t>
  </si>
  <si>
    <t>stadtmuenster</t>
  </si>
  <si>
    <t>muenster</t>
  </si>
  <si>
    <t>Immediatstadt Münster</t>
  </si>
  <si>
    <t>stmauritz</t>
  </si>
  <si>
    <t>St. Mauritz</t>
  </si>
  <si>
    <t>telgte</t>
  </si>
  <si>
    <t>Telgte</t>
  </si>
  <si>
    <t>wolbeck</t>
  </si>
  <si>
    <t>Wolbeck</t>
  </si>
  <si>
    <t>roxel</t>
  </si>
  <si>
    <t>Roxel</t>
  </si>
  <si>
    <t>nottuln</t>
  </si>
  <si>
    <t>Nottuln</t>
  </si>
  <si>
    <t>greven</t>
  </si>
  <si>
    <t>Greven</t>
  </si>
  <si>
    <t>saerbeck</t>
  </si>
  <si>
    <t>Saerbeck</t>
  </si>
  <si>
    <t>ladbergen</t>
  </si>
  <si>
    <t>Ladbergen</t>
  </si>
  <si>
    <t>tecklenburg</t>
  </si>
  <si>
    <t>ibbenbuehren</t>
  </si>
  <si>
    <t>Ibbenbühren</t>
  </si>
  <si>
    <t>mettingen</t>
  </si>
  <si>
    <t>Mettingen</t>
  </si>
  <si>
    <t>brochterbeck</t>
  </si>
  <si>
    <t>Brochterbeck</t>
  </si>
  <si>
    <t>Tecklenburg</t>
  </si>
  <si>
    <t>cappeln</t>
  </si>
  <si>
    <t>Cappeln</t>
  </si>
  <si>
    <t>lotte</t>
  </si>
  <si>
    <t>Lotte</t>
  </si>
  <si>
    <t>lengerich</t>
  </si>
  <si>
    <t>Lengerich</t>
  </si>
  <si>
    <t>schale</t>
  </si>
  <si>
    <t>Schale</t>
  </si>
  <si>
    <t>bevergern</t>
  </si>
  <si>
    <t>Bevergern</t>
  </si>
  <si>
    <t>riesenbeck</t>
  </si>
  <si>
    <t>Riesenbeck</t>
  </si>
  <si>
    <t>hopsten</t>
  </si>
  <si>
    <t>Hopsten</t>
  </si>
  <si>
    <t>warendorf</t>
  </si>
  <si>
    <t>Warendorf</t>
  </si>
  <si>
    <t>sassenberg</t>
  </si>
  <si>
    <t>Sassenberg</t>
  </si>
  <si>
    <t>freckenhorst</t>
  </si>
  <si>
    <t>Freckenhorst</t>
  </si>
  <si>
    <t>hoetmar</t>
  </si>
  <si>
    <t>Hoetmar</t>
  </si>
  <si>
    <t>harsewinkel</t>
  </si>
  <si>
    <t>Harsewinkel</t>
  </si>
  <si>
    <t>beelen</t>
  </si>
  <si>
    <t>Beelen</t>
  </si>
  <si>
    <t>everswinkel</t>
  </si>
  <si>
    <t>Everswinkel</t>
  </si>
  <si>
    <t>ostbevern</t>
  </si>
  <si>
    <t>Ostbevern</t>
  </si>
  <si>
    <t>fuechtorf</t>
  </si>
  <si>
    <t>Füchtorf</t>
  </si>
  <si>
    <t>lienen</t>
  </si>
  <si>
    <t>Lienen</t>
  </si>
  <si>
    <t>beckum</t>
  </si>
  <si>
    <t>Beckum</t>
  </si>
  <si>
    <t>ahlen</t>
  </si>
  <si>
    <t>Ahlen</t>
  </si>
  <si>
    <t>lippborg</t>
  </si>
  <si>
    <t>Lippborg</t>
  </si>
  <si>
    <t>sendenhorst</t>
  </si>
  <si>
    <t>Sendenhorst</t>
  </si>
  <si>
    <t>vorhelm</t>
  </si>
  <si>
    <t>Vorhelm</t>
  </si>
  <si>
    <t>oelde</t>
  </si>
  <si>
    <t>Oelde</t>
  </si>
  <si>
    <t>liesborn</t>
  </si>
  <si>
    <t>Liesborn</t>
  </si>
  <si>
    <t>luedinghausen</t>
  </si>
  <si>
    <t>senden</t>
  </si>
  <si>
    <t>Senden</t>
  </si>
  <si>
    <t>ottmarsbocholt</t>
  </si>
  <si>
    <t>Ottmarsbocholt</t>
  </si>
  <si>
    <t>Lüdinghausen</t>
  </si>
  <si>
    <t>olfen</t>
  </si>
  <si>
    <t>Olfen</t>
  </si>
  <si>
    <t>borck</t>
  </si>
  <si>
    <t>Borck</t>
  </si>
  <si>
    <t>werne</t>
  </si>
  <si>
    <t>Werne</t>
  </si>
  <si>
    <t>drensteinfurt</t>
  </si>
  <si>
    <t>Drensteinfurt</t>
  </si>
  <si>
    <t>coesfeld</t>
  </si>
  <si>
    <t>Coesfeld</t>
  </si>
  <si>
    <t>gescher</t>
  </si>
  <si>
    <t>Gescher</t>
  </si>
  <si>
    <t>osterwieck</t>
  </si>
  <si>
    <t>Osterwieck</t>
  </si>
  <si>
    <t>billerbeck</t>
  </si>
  <si>
    <t>Billerbeck</t>
  </si>
  <si>
    <t>havixbeck</t>
  </si>
  <si>
    <t>Havixbeck</t>
  </si>
  <si>
    <t>duelmen</t>
  </si>
  <si>
    <t>Dülmen</t>
  </si>
  <si>
    <t>buldern</t>
  </si>
  <si>
    <t>Buldern</t>
  </si>
  <si>
    <t>norup</t>
  </si>
  <si>
    <t>Norup</t>
  </si>
  <si>
    <t>haltern</t>
  </si>
  <si>
    <t>Haltern</t>
  </si>
  <si>
    <t>recklinghausen</t>
  </si>
  <si>
    <t>Recklinghausen</t>
  </si>
  <si>
    <t>datteln</t>
  </si>
  <si>
    <t>Datteln</t>
  </si>
  <si>
    <t>buer</t>
  </si>
  <si>
    <t>Buer</t>
  </si>
  <si>
    <t>bottrop</t>
  </si>
  <si>
    <t>Bottrop</t>
  </si>
  <si>
    <t>dorsten</t>
  </si>
  <si>
    <t>Dorsten</t>
  </si>
  <si>
    <t>lembeck</t>
  </si>
  <si>
    <t>Lembeck</t>
  </si>
  <si>
    <t>borken</t>
  </si>
  <si>
    <t>anholt</t>
  </si>
  <si>
    <t>Anholt</t>
  </si>
  <si>
    <t>bochold</t>
  </si>
  <si>
    <t>Bochold</t>
  </si>
  <si>
    <t>liedern</t>
  </si>
  <si>
    <t>Liedern</t>
  </si>
  <si>
    <t>rhede</t>
  </si>
  <si>
    <t>Rhede</t>
  </si>
  <si>
    <t>dingden</t>
  </si>
  <si>
    <t>Dingden</t>
  </si>
  <si>
    <t>ramsdorf</t>
  </si>
  <si>
    <t>Ramsdorf</t>
  </si>
  <si>
    <t>recken</t>
  </si>
  <si>
    <t>Recken</t>
  </si>
  <si>
    <t>Borken</t>
  </si>
  <si>
    <t>ahaus</t>
  </si>
  <si>
    <t>Ahaus</t>
  </si>
  <si>
    <t>schoeppingen</t>
  </si>
  <si>
    <t>Schöppingen</t>
  </si>
  <si>
    <t>nienborg</t>
  </si>
  <si>
    <t>Nienborg</t>
  </si>
  <si>
    <t>wessum</t>
  </si>
  <si>
    <t>Wessum</t>
  </si>
  <si>
    <t>gronau</t>
  </si>
  <si>
    <t>Gronau</t>
  </si>
  <si>
    <t>ottenstein</t>
  </si>
  <si>
    <t>Ottenstein</t>
  </si>
  <si>
    <t>vreden</t>
  </si>
  <si>
    <t>Vreden</t>
  </si>
  <si>
    <t>stadtlohn</t>
  </si>
  <si>
    <t>Stadtlohn</t>
  </si>
  <si>
    <t>steinfurt</t>
  </si>
  <si>
    <t>nordwalde</t>
  </si>
  <si>
    <t>Nordwalde</t>
  </si>
  <si>
    <t>altenberge</t>
  </si>
  <si>
    <t>Altenberge</t>
  </si>
  <si>
    <t>laer</t>
  </si>
  <si>
    <t>Laer</t>
  </si>
  <si>
    <t>horstmar</t>
  </si>
  <si>
    <t>borghorst</t>
  </si>
  <si>
    <t>Borghorst</t>
  </si>
  <si>
    <t>Steinfurt</t>
  </si>
  <si>
    <t>meteln</t>
  </si>
  <si>
    <t>Meteln</t>
  </si>
  <si>
    <t>ochtrup</t>
  </si>
  <si>
    <t>Ochtrup</t>
  </si>
  <si>
    <t>st_neuenkirchen</t>
  </si>
  <si>
    <t>Neuenkirchen</t>
  </si>
  <si>
    <t>rheine</t>
  </si>
  <si>
    <t>Rheine</t>
  </si>
  <si>
    <t>emsdetten</t>
  </si>
  <si>
    <t>Emsdetten</t>
  </si>
  <si>
    <t>Hinweise</t>
  </si>
  <si>
    <t>Text</t>
  </si>
  <si>
    <t>Parzellen</t>
  </si>
  <si>
    <t>Vermessungsraster</t>
  </si>
  <si>
    <t>marienfeld</t>
  </si>
  <si>
    <t>Marienfeld</t>
  </si>
  <si>
    <t>Remser Mark</t>
  </si>
  <si>
    <t>Mellage</t>
  </si>
  <si>
    <t>Oestern Heide</t>
  </si>
  <si>
    <t>Kortenkamp</t>
  </si>
  <si>
    <t>Rubusch</t>
  </si>
  <si>
    <t>Horrmann</t>
  </si>
  <si>
    <t>Westmejer</t>
  </si>
  <si>
    <t>Hinnefeld</t>
  </si>
  <si>
    <t>Boomberg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</si>
</sst>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7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DDEBF7"/>
      </patternFill>
    </fill>
    <fill>
      <patternFill patternType="solid">
        <fgColor rgb="FFFFEB9C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9DC3E6"/>
        <bgColor rgb="FF9BC2E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DC3E6"/>
      </left>
      <right/>
      <top/>
      <bottom/>
      <diagonal/>
    </border>
    <border>
      <left/>
      <right style="thin">
        <color rgb="FF9DC3E6"/>
      </right>
      <top/>
      <bottom/>
      <diagonal/>
    </border>
    <border>
      <left/>
      <right/>
      <top style="thin">
        <color rgb="FF9DC3E6"/>
      </top>
      <bottom/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4" fillId="5" borderId="1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1" applyBorder="1" applyAlignment="1" applyProtection="1">
      <alignment wrapText="1"/>
    </xf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6" borderId="0" xfId="0" applyFill="1"/>
    <xf numFmtId="0" fontId="0" fillId="0" borderId="4" xfId="0" applyBorder="1"/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3" xfId="0" applyFont="1" applyBorder="1"/>
  </cellXfs>
  <cellStyles count="5">
    <cellStyle name="Excel Built-in Bad" xfId="1" xr:uid="{00000000-0005-0000-0000-000006000000}"/>
    <cellStyle name="Excel Built-in Calculation" xfId="4" xr:uid="{00000000-0005-0000-0000-000009000000}"/>
    <cellStyle name="Excel Built-in Good" xfId="2" xr:uid="{00000000-0005-0000-0000-000007000000}"/>
    <cellStyle name="Excel Built-in Neutral" xfId="3" xr:uid="{00000000-0005-0000-0000-000008000000}"/>
    <cellStyle name="Standard" xfId="0" builtinId="0"/>
  </cellStyles>
  <dxfs count="1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5B9BD5"/>
      <rgbColor rgb="FF993366"/>
      <rgbColor rgb="FFF2F2F2"/>
      <rgbColor rgb="FFDDEBF7"/>
      <rgbColor rgb="FF660066"/>
      <rgbColor rgb="FFFF8080"/>
      <rgbColor rgb="FF0066CC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re" displayName="Flure" ref="A1:K11" totalsRowShown="0">
  <autoFilter ref="A1:K11" xr:uid="{00000000-0009-0000-0100-000001000000}"/>
  <tableColumns count="11">
    <tableColumn id="1" xr3:uid="{00000000-0010-0000-0000-000001000000}" name="Kreis">
      <calculatedColumnFormula>INDEX(Bürgermeistereien!$A:$A,MATCH(INDEX(Gemeinden[Bürgermeisterei],MATCH(C2,Gemeinden[ID],0)),Bürgermeistereien!$B:$B,0))</calculatedColumnFormula>
    </tableColumn>
    <tableColumn id="2" xr3:uid="{00000000-0010-0000-0000-000002000000}" name="Bürgermeisterei" dataDxfId="10">
      <calculatedColumnFormula>INDEX(Bürgermeistereien!$C:$C,MATCH(INDEX(Gemeinden[Bürgermeisterei],MATCH(C2,Gemeinden[ID],0)),Bürgermeistereien!$B:$B,0))</calculatedColumnFormula>
    </tableColumn>
    <tableColumn id="3" xr3:uid="{00000000-0010-0000-0000-000003000000}" name="Gemeinde"/>
    <tableColumn id="4" xr3:uid="{00000000-0010-0000-0000-000004000000}" name="Nr"/>
    <tableColumn id="5" xr3:uid="{00000000-0010-0000-0000-000005000000}" name="Name"/>
    <tableColumn id="6" xr3:uid="{00000000-0010-0000-0000-000006000000}" name="Parzellen"/>
    <tableColumn id="7" xr3:uid="{00000000-0010-0000-0000-000007000000}" name="geplant"/>
    <tableColumn id="8" xr3:uid="{00000000-0010-0000-0000-000008000000}" name="erledigt"/>
    <tableColumn id="9" xr3:uid="{00000000-0010-0000-0000-000009000000}" name="Archiv Karte"/>
    <tableColumn id="10" xr3:uid="{00000000-0010-0000-0000-00000A000000}" name="Anmerkung"/>
    <tableColumn id="11" xr3:uid="{00000000-0010-0000-0000-00000B000000}" name="Leg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emeinden" displayName="Gemeinden" ref="A1:J2" totalsRowShown="0">
  <autoFilter ref="A1:J2" xr:uid="{00000000-0009-0000-0100-000002000000}"/>
  <tableColumns count="10">
    <tableColumn id="1" xr3:uid="{00000000-0010-0000-0100-000001000000}" name="Kreis">
      <calculatedColumnFormula>INDEX(Bürgermeistereien!$A:$A,MATCH(B2,Bürgermeistereien!$B:$B,0))</calculatedColumnFormula>
    </tableColumn>
    <tableColumn id="2" xr3:uid="{00000000-0010-0000-0100-000002000000}" name="Bürgermeisterei"/>
    <tableColumn id="3" xr3:uid="{00000000-0010-0000-0100-000003000000}" name="ID"/>
    <tableColumn id="4" xr3:uid="{00000000-0010-0000-0100-000004000000}" name="Name"/>
    <tableColumn id="5" xr3:uid="{00000000-0010-0000-0100-000005000000}" name="Hinweis"/>
    <tableColumn id="6" xr3:uid="{00000000-0010-0000-0100-000006000000}" name="Archiv Vermessung"/>
    <tableColumn id="7" xr3:uid="{00000000-0010-0000-0100-000007000000}" name="Archiv FB"/>
    <tableColumn id="8" xr3:uid="{00000000-0010-0000-0100-000008000000}" name="Archiv Mutterrollen"/>
    <tableColumn id="9" xr3:uid="{00000000-0010-0000-0100-000009000000}" name="Archiv Güterverzeichnis"/>
    <tableColumn id="10" xr3:uid="{00000000-0010-0000-0100-00000A000000}" name="Export Reinertrag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311814-1295-477F-9F49-C8DFD23DF8E9}" name="Tabelle3" displayName="Tabelle3" ref="A1:H87" totalsRowShown="0" headerRowDxfId="9" dataDxfId="8">
  <autoFilter ref="A1:H87" xr:uid="{4C311814-1295-477F-9F49-C8DFD23DF8E9}"/>
  <tableColumns count="8">
    <tableColumn id="1" xr3:uid="{0E391E19-D2EA-4043-BA43-9C4DE455B937}" name="Kreis" dataDxfId="7"/>
    <tableColumn id="2" xr3:uid="{6E176B7A-113A-4E58-9116-72E0DE28E806}" name="ID" dataDxfId="6"/>
    <tableColumn id="3" xr3:uid="{B927342D-8290-4D2C-8953-DFD11AB70F1C}" name="Name" dataDxfId="5"/>
    <tableColumn id="4" xr3:uid="{17B5CCBF-2778-4029-A291-DD83DA79B798}" name="NP X" dataDxfId="4"/>
    <tableColumn id="5" xr3:uid="{4CA880F9-8B64-43F2-84FF-0E2D1F2A1008}" name="NP Y" dataDxfId="3"/>
    <tableColumn id="6" xr3:uid="{D7A5098A-F4DE-417C-8728-7177FAF89B01}" name="NP Hinweis" dataDxfId="2"/>
    <tableColumn id="7" xr3:uid="{859EB08D-444F-4D02-AC73-642D6234F36D}" name="Punkte pro Gemeinde" dataDxfId="1"/>
    <tableColumn id="8" xr3:uid="{B092DD0A-47F1-4F5A-A210-C7B3E0269CD1}" name="Vermessungsras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Normal="100" workbookViewId="0">
      <selection activeCell="B11" sqref="B11"/>
    </sheetView>
  </sheetViews>
  <sheetFormatPr baseColWidth="10" defaultColWidth="10.4609375" defaultRowHeight="14.6" x14ac:dyDescent="0.4"/>
  <cols>
    <col min="1" max="1" width="11.84375" customWidth="1"/>
    <col min="2" max="2" width="15.84375" customWidth="1"/>
    <col min="3" max="3" width="15.4609375" customWidth="1"/>
    <col min="4" max="4" width="5" customWidth="1"/>
    <col min="5" max="5" width="22.4609375" customWidth="1"/>
    <col min="6" max="6" width="9.3046875" customWidth="1"/>
    <col min="8" max="8" width="14.3046875" customWidth="1"/>
    <col min="9" max="9" width="24.84375" customWidth="1"/>
    <col min="10" max="11" width="43.69140625" customWidth="1"/>
  </cols>
  <sheetData>
    <row r="1" spans="1:11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4">
      <c r="A2" s="1" t="str">
        <f>INDEX(Bürgermeistereien!$A:$A,MATCH(INDEX(Gemeinden[Bürgermeisterei],MATCH(C2,Gemeinden[ID],0)),Bürgermeistereien!$B:$B,0))</f>
        <v>warendorf</v>
      </c>
      <c r="B2" t="str">
        <f>INDEX(Bürgermeistereien!$C:$C,MATCH(INDEX(Gemeinden[Bürgermeisterei],MATCH(C2,Gemeinden[ID],0)),Bürgermeistereien!$B:$B,0))</f>
        <v>Harsewinkel</v>
      </c>
      <c r="C2" t="s">
        <v>205</v>
      </c>
      <c r="D2">
        <v>1</v>
      </c>
      <c r="E2" t="s">
        <v>207</v>
      </c>
    </row>
    <row r="3" spans="1:11" x14ac:dyDescent="0.4">
      <c r="A3" t="str">
        <f>INDEX(Bürgermeistereien!$A:$A,MATCH(INDEX(Gemeinden[Bürgermeisterei],MATCH(C3,Gemeinden[ID],0)),Bürgermeistereien!$B:$B,0))</f>
        <v>warendorf</v>
      </c>
      <c r="B3" t="str">
        <f>INDEX(Bürgermeistereien!$C:$C,MATCH(INDEX(Gemeinden[Bürgermeisterei],MATCH(C3,Gemeinden[ID],0)),Bürgermeistereien!$B:$B,0))</f>
        <v>Harsewinkel</v>
      </c>
      <c r="C3" t="s">
        <v>205</v>
      </c>
      <c r="D3">
        <v>2</v>
      </c>
      <c r="E3" t="s">
        <v>208</v>
      </c>
    </row>
    <row r="4" spans="1:11" x14ac:dyDescent="0.4">
      <c r="A4" t="str">
        <f>INDEX(Bürgermeistereien!$A:$A,MATCH(INDEX(Gemeinden[Bürgermeisterei],MATCH(C4,Gemeinden[ID],0)),Bürgermeistereien!$B:$B,0))</f>
        <v>warendorf</v>
      </c>
      <c r="B4" t="str">
        <f>INDEX(Bürgermeistereien!$C:$C,MATCH(INDEX(Gemeinden[Bürgermeisterei],MATCH(C4,Gemeinden[ID],0)),Bürgermeistereien!$B:$B,0))</f>
        <v>Harsewinkel</v>
      </c>
      <c r="C4" t="s">
        <v>205</v>
      </c>
      <c r="D4">
        <v>3</v>
      </c>
      <c r="E4" t="s">
        <v>209</v>
      </c>
    </row>
    <row r="5" spans="1:11" x14ac:dyDescent="0.4">
      <c r="A5" t="str">
        <f>INDEX(Bürgermeistereien!$A:$A,MATCH(INDEX(Gemeinden[Bürgermeisterei],MATCH(C5,Gemeinden[ID],0)),Bürgermeistereien!$B:$B,0))</f>
        <v>warendorf</v>
      </c>
      <c r="B5" t="str">
        <f>INDEX(Bürgermeistereien!$C:$C,MATCH(INDEX(Gemeinden[Bürgermeisterei],MATCH(C5,Gemeinden[ID],0)),Bürgermeistereien!$B:$B,0))</f>
        <v>Harsewinkel</v>
      </c>
      <c r="C5" t="s">
        <v>205</v>
      </c>
      <c r="D5">
        <v>4</v>
      </c>
      <c r="E5" t="s">
        <v>210</v>
      </c>
    </row>
    <row r="6" spans="1:11" x14ac:dyDescent="0.4">
      <c r="A6" t="str">
        <f>INDEX(Bürgermeistereien!$A:$A,MATCH(INDEX(Gemeinden[Bürgermeisterei],MATCH(C6,Gemeinden[ID],0)),Bürgermeistereien!$B:$B,0))</f>
        <v>warendorf</v>
      </c>
      <c r="B6" t="str">
        <f>INDEX(Bürgermeistereien!$C:$C,MATCH(INDEX(Gemeinden[Bürgermeisterei],MATCH(C6,Gemeinden[ID],0)),Bürgermeistereien!$B:$B,0))</f>
        <v>Harsewinkel</v>
      </c>
      <c r="C6" t="s">
        <v>205</v>
      </c>
      <c r="D6">
        <v>5</v>
      </c>
      <c r="E6" t="s">
        <v>206</v>
      </c>
    </row>
    <row r="7" spans="1:11" x14ac:dyDescent="0.4">
      <c r="A7" t="str">
        <f>INDEX(Bürgermeistereien!$A:$A,MATCH(INDEX(Gemeinden[Bürgermeisterei],MATCH(C7,Gemeinden[ID],0)),Bürgermeistereien!$B:$B,0))</f>
        <v>warendorf</v>
      </c>
      <c r="B7" t="str">
        <f>INDEX(Bürgermeistereien!$C:$C,MATCH(INDEX(Gemeinden[Bürgermeisterei],MATCH(C7,Gemeinden[ID],0)),Bürgermeistereien!$B:$B,0))</f>
        <v>Harsewinkel</v>
      </c>
      <c r="C7" t="s">
        <v>205</v>
      </c>
      <c r="D7">
        <v>6</v>
      </c>
      <c r="E7" t="s">
        <v>211</v>
      </c>
    </row>
    <row r="8" spans="1:11" x14ac:dyDescent="0.4">
      <c r="A8" t="str">
        <f>INDEX(Bürgermeistereien!$A:$A,MATCH(INDEX(Gemeinden[Bürgermeisterei],MATCH(C8,Gemeinden[ID],0)),Bürgermeistereien!$B:$B,0))</f>
        <v>warendorf</v>
      </c>
      <c r="B8" t="str">
        <f>INDEX(Bürgermeistereien!$C:$C,MATCH(INDEX(Gemeinden[Bürgermeisterei],MATCH(C8,Gemeinden[ID],0)),Bürgermeistereien!$B:$B,0))</f>
        <v>Harsewinkel</v>
      </c>
      <c r="C8" t="s">
        <v>205</v>
      </c>
      <c r="D8">
        <v>7</v>
      </c>
      <c r="E8" t="s">
        <v>212</v>
      </c>
    </row>
    <row r="9" spans="1:11" x14ac:dyDescent="0.4">
      <c r="A9" t="str">
        <f>INDEX(Bürgermeistereien!$A:$A,MATCH(INDEX(Gemeinden[Bürgermeisterei],MATCH(C9,Gemeinden[ID],0)),Bürgermeistereien!$B:$B,0))</f>
        <v>warendorf</v>
      </c>
      <c r="B9" t="str">
        <f>INDEX(Bürgermeistereien!$C:$C,MATCH(INDEX(Gemeinden[Bürgermeisterei],MATCH(C9,Gemeinden[ID],0)),Bürgermeistereien!$B:$B,0))</f>
        <v>Harsewinkel</v>
      </c>
      <c r="C9" t="s">
        <v>205</v>
      </c>
      <c r="D9">
        <v>8</v>
      </c>
      <c r="E9" t="s">
        <v>213</v>
      </c>
    </row>
    <row r="10" spans="1:11" x14ac:dyDescent="0.4">
      <c r="A10" t="str">
        <f>INDEX(Bürgermeistereien!$A:$A,MATCH(INDEX(Gemeinden[Bürgermeisterei],MATCH(C10,Gemeinden[ID],0)),Bürgermeistereien!$B:$B,0))</f>
        <v>warendorf</v>
      </c>
      <c r="B10" t="str">
        <f>INDEX(Bürgermeistereien!$C:$C,MATCH(INDEX(Gemeinden[Bürgermeisterei],MATCH(C10,Gemeinden[ID],0)),Bürgermeistereien!$B:$B,0))</f>
        <v>Harsewinkel</v>
      </c>
      <c r="C10" t="s">
        <v>205</v>
      </c>
      <c r="D10">
        <v>9</v>
      </c>
      <c r="E10" t="s">
        <v>215</v>
      </c>
    </row>
    <row r="11" spans="1:11" x14ac:dyDescent="0.4">
      <c r="A11" t="str">
        <f>INDEX(Bürgermeistereien!$A:$A,MATCH(INDEX(Gemeinden[Bürgermeisterei],MATCH(C11,Gemeinden[ID],0)),Bürgermeistereien!$B:$B,0))</f>
        <v>warendorf</v>
      </c>
      <c r="B11" t="str">
        <f>INDEX(Bürgermeistereien!$C:$C,MATCH(INDEX(Gemeinden[Bürgermeisterei],MATCH(C11,Gemeinden[ID],0)),Bürgermeistereien!$B:$B,0))</f>
        <v>Harsewinkel</v>
      </c>
      <c r="C11" t="s">
        <v>205</v>
      </c>
      <c r="D11">
        <v>10</v>
      </c>
      <c r="E11" t="s">
        <v>214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opLeftCell="A3" zoomScale="54" zoomScaleNormal="54" workbookViewId="0">
      <selection activeCell="D71" sqref="D71"/>
    </sheetView>
  </sheetViews>
  <sheetFormatPr baseColWidth="10" defaultColWidth="10.4609375" defaultRowHeight="14.6" x14ac:dyDescent="0.4"/>
  <cols>
    <col min="1" max="1" width="33" customWidth="1"/>
    <col min="2" max="2" width="10.84375" style="3" customWidth="1"/>
  </cols>
  <sheetData>
    <row r="1" spans="1:3" x14ac:dyDescent="0.4">
      <c r="A1" s="4" t="s">
        <v>11</v>
      </c>
      <c r="B1" s="3">
        <f>COUNTIF(Flure[geplant],"x")</f>
        <v>0</v>
      </c>
    </row>
    <row r="2" spans="1:3" x14ac:dyDescent="0.4">
      <c r="A2" s="4" t="s">
        <v>12</v>
      </c>
      <c r="B2" s="3">
        <f>COUNTIFS(Flure[geplant],"x",Flure[erledigt],"x")</f>
        <v>0</v>
      </c>
      <c r="C2" s="5" t="e">
        <f>B2/B1</f>
        <v>#DIV/0!</v>
      </c>
    </row>
    <row r="3" spans="1:3" x14ac:dyDescent="0.4">
      <c r="A3" s="4" t="s">
        <v>13</v>
      </c>
      <c r="B3" s="3">
        <f>SUMIF(Flure[geplant],"x",Flure[Parzellen])</f>
        <v>0</v>
      </c>
    </row>
    <row r="4" spans="1:3" x14ac:dyDescent="0.4">
      <c r="A4" s="4" t="s">
        <v>14</v>
      </c>
      <c r="B4" s="3">
        <f>SUMIFS(Flure[Parzellen],Flure[geplant],"x",Flure[erledigt],"f")</f>
        <v>0</v>
      </c>
    </row>
    <row r="5" spans="1:3" x14ac:dyDescent="0.4">
      <c r="A5" s="4" t="s">
        <v>15</v>
      </c>
      <c r="B5" s="3">
        <f>SUMIFS(Flure[Parzellen],Flure[geplant],"x",Flure[erledigt],"x")</f>
        <v>0</v>
      </c>
      <c r="C5" s="5" t="e">
        <f>B5/B3</f>
        <v>#DIV/0!</v>
      </c>
    </row>
    <row r="6" spans="1:3" x14ac:dyDescent="0.4">
      <c r="A6" s="4" t="s">
        <v>16</v>
      </c>
      <c r="B6" s="3">
        <f>B3-B5</f>
        <v>0</v>
      </c>
      <c r="C6" s="5"/>
    </row>
    <row r="7" spans="1:3" x14ac:dyDescent="0.4">
      <c r="A7" s="4" t="s">
        <v>17</v>
      </c>
      <c r="B7" s="3">
        <f>SUMPRODUCT(1/COUNTIF(Flure[Gemeinde], Flure[Gemeinde]))</f>
        <v>0.99999999999999989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zoomScale="80" zoomScaleNormal="80" workbookViewId="0">
      <selection activeCell="A2" sqref="A2:XFD2"/>
    </sheetView>
  </sheetViews>
  <sheetFormatPr baseColWidth="10" defaultColWidth="9.15234375" defaultRowHeight="14.6" x14ac:dyDescent="0.4"/>
  <cols>
    <col min="1" max="1" width="11.84375" customWidth="1"/>
    <col min="2" max="2" width="16.3046875" customWidth="1"/>
    <col min="3" max="3" width="15.4609375" customWidth="1"/>
    <col min="4" max="4" width="22.84375" customWidth="1"/>
    <col min="5" max="5" width="31.15234375" customWidth="1"/>
    <col min="6" max="6" width="31.15234375" style="1" customWidth="1"/>
    <col min="7" max="7" width="32" style="1" customWidth="1"/>
    <col min="8" max="9" width="26.15234375" customWidth="1"/>
    <col min="10" max="10" width="17.69140625" customWidth="1"/>
  </cols>
  <sheetData>
    <row r="1" spans="1:10" x14ac:dyDescent="0.4">
      <c r="A1" t="s">
        <v>0</v>
      </c>
      <c r="B1" t="s">
        <v>1</v>
      </c>
      <c r="C1" t="s">
        <v>18</v>
      </c>
      <c r="D1" t="s">
        <v>4</v>
      </c>
      <c r="E1" t="s">
        <v>19</v>
      </c>
      <c r="F1" s="1" t="s">
        <v>20</v>
      </c>
      <c r="G1" s="1" t="s">
        <v>21</v>
      </c>
      <c r="H1" t="s">
        <v>22</v>
      </c>
      <c r="I1" t="s">
        <v>23</v>
      </c>
      <c r="J1" t="s">
        <v>24</v>
      </c>
    </row>
    <row r="2" spans="1:10" x14ac:dyDescent="0.4">
      <c r="A2" s="6" t="str">
        <f>INDEX(Bürgermeistereien!$A:$A,MATCH(B2,Bürgermeistereien!$B:$B,0))</f>
        <v>warendorf</v>
      </c>
      <c r="B2" t="s">
        <v>78</v>
      </c>
      <c r="C2" t="s">
        <v>205</v>
      </c>
      <c r="D2" t="s">
        <v>206</v>
      </c>
      <c r="F2" s="2"/>
      <c r="G2" s="2"/>
      <c r="H2" s="2"/>
      <c r="J2" s="1"/>
    </row>
  </sheetData>
  <phoneticPr fontId="6" type="noConversion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7"/>
  <sheetViews>
    <sheetView topLeftCell="A13" zoomScale="80" zoomScaleNormal="80" workbookViewId="0">
      <selection activeCell="C26" sqref="C26"/>
    </sheetView>
  </sheetViews>
  <sheetFormatPr baseColWidth="10" defaultColWidth="10.4609375" defaultRowHeight="14.6" x14ac:dyDescent="0.4"/>
  <cols>
    <col min="2" max="2" width="15.4609375" customWidth="1"/>
    <col min="3" max="3" width="18.15234375" customWidth="1"/>
    <col min="4" max="4" width="10.84375" customWidth="1"/>
    <col min="5" max="5" width="10.3046875" customWidth="1"/>
    <col min="6" max="6" width="35" customWidth="1"/>
    <col min="7" max="7" width="21.23046875" customWidth="1"/>
    <col min="8" max="8" width="22.23046875" bestFit="1" customWidth="1"/>
  </cols>
  <sheetData>
    <row r="1" spans="1:8" x14ac:dyDescent="0.4">
      <c r="A1" s="8" t="s">
        <v>0</v>
      </c>
      <c r="B1" s="9" t="s">
        <v>18</v>
      </c>
      <c r="C1" s="9" t="s">
        <v>4</v>
      </c>
      <c r="D1" s="10" t="s">
        <v>25</v>
      </c>
      <c r="E1" s="10" t="s">
        <v>26</v>
      </c>
      <c r="F1" s="10" t="s">
        <v>27</v>
      </c>
      <c r="G1" s="11" t="s">
        <v>28</v>
      </c>
      <c r="H1" s="10" t="s">
        <v>204</v>
      </c>
    </row>
    <row r="2" spans="1:8" x14ac:dyDescent="0.4">
      <c r="A2" t="s">
        <v>29</v>
      </c>
      <c r="B2" t="s">
        <v>30</v>
      </c>
      <c r="C2" s="7" t="s">
        <v>31</v>
      </c>
    </row>
    <row r="3" spans="1:8" x14ac:dyDescent="0.4">
      <c r="A3" t="s">
        <v>30</v>
      </c>
      <c r="B3" t="s">
        <v>32</v>
      </c>
      <c r="C3" t="s">
        <v>33</v>
      </c>
    </row>
    <row r="4" spans="1:8" x14ac:dyDescent="0.4">
      <c r="A4" t="s">
        <v>30</v>
      </c>
      <c r="B4" t="s">
        <v>34</v>
      </c>
      <c r="C4" t="s">
        <v>35</v>
      </c>
    </row>
    <row r="5" spans="1:8" x14ac:dyDescent="0.4">
      <c r="A5" t="s">
        <v>30</v>
      </c>
      <c r="B5" t="s">
        <v>36</v>
      </c>
      <c r="C5" t="s">
        <v>37</v>
      </c>
    </row>
    <row r="6" spans="1:8" x14ac:dyDescent="0.4">
      <c r="A6" t="s">
        <v>30</v>
      </c>
      <c r="B6" t="s">
        <v>38</v>
      </c>
      <c r="C6" t="s">
        <v>39</v>
      </c>
    </row>
    <row r="7" spans="1:8" x14ac:dyDescent="0.4">
      <c r="A7" t="s">
        <v>30</v>
      </c>
      <c r="B7" t="s">
        <v>40</v>
      </c>
      <c r="C7" t="s">
        <v>41</v>
      </c>
    </row>
    <row r="8" spans="1:8" x14ac:dyDescent="0.4">
      <c r="A8" t="s">
        <v>30</v>
      </c>
      <c r="B8" t="s">
        <v>42</v>
      </c>
      <c r="C8" t="s">
        <v>43</v>
      </c>
    </row>
    <row r="9" spans="1:8" x14ac:dyDescent="0.4">
      <c r="A9" t="s">
        <v>30</v>
      </c>
      <c r="B9" t="s">
        <v>44</v>
      </c>
      <c r="C9" t="s">
        <v>45</v>
      </c>
    </row>
    <row r="10" spans="1:8" x14ac:dyDescent="0.4">
      <c r="A10" t="s">
        <v>30</v>
      </c>
      <c r="B10" t="s">
        <v>46</v>
      </c>
      <c r="C10" t="s">
        <v>47</v>
      </c>
    </row>
    <row r="11" spans="1:8" x14ac:dyDescent="0.4">
      <c r="A11" t="s">
        <v>48</v>
      </c>
      <c r="B11" t="s">
        <v>49</v>
      </c>
      <c r="C11" t="s">
        <v>50</v>
      </c>
    </row>
    <row r="12" spans="1:8" x14ac:dyDescent="0.4">
      <c r="A12" t="s">
        <v>48</v>
      </c>
      <c r="B12" t="s">
        <v>51</v>
      </c>
      <c r="C12" t="s">
        <v>52</v>
      </c>
    </row>
    <row r="13" spans="1:8" x14ac:dyDescent="0.4">
      <c r="A13" t="s">
        <v>48</v>
      </c>
      <c r="B13" t="s">
        <v>53</v>
      </c>
      <c r="C13" t="s">
        <v>54</v>
      </c>
    </row>
    <row r="14" spans="1:8" x14ac:dyDescent="0.4">
      <c r="A14" t="s">
        <v>48</v>
      </c>
      <c r="B14" t="s">
        <v>48</v>
      </c>
      <c r="C14" t="s">
        <v>55</v>
      </c>
    </row>
    <row r="15" spans="1:8" x14ac:dyDescent="0.4">
      <c r="A15" t="s">
        <v>48</v>
      </c>
      <c r="B15" t="s">
        <v>56</v>
      </c>
      <c r="C15" t="s">
        <v>57</v>
      </c>
    </row>
    <row r="16" spans="1:8" x14ac:dyDescent="0.4">
      <c r="A16" t="s">
        <v>48</v>
      </c>
      <c r="B16" t="s">
        <v>58</v>
      </c>
      <c r="C16" t="s">
        <v>59</v>
      </c>
    </row>
    <row r="17" spans="1:3" x14ac:dyDescent="0.4">
      <c r="A17" t="s">
        <v>48</v>
      </c>
      <c r="B17" t="s">
        <v>60</v>
      </c>
      <c r="C17" t="s">
        <v>61</v>
      </c>
    </row>
    <row r="18" spans="1:3" x14ac:dyDescent="0.4">
      <c r="A18" t="s">
        <v>48</v>
      </c>
      <c r="B18" t="s">
        <v>62</v>
      </c>
      <c r="C18" t="s">
        <v>63</v>
      </c>
    </row>
    <row r="19" spans="1:3" x14ac:dyDescent="0.4">
      <c r="A19" t="s">
        <v>48</v>
      </c>
      <c r="B19" t="s">
        <v>64</v>
      </c>
      <c r="C19" t="s">
        <v>65</v>
      </c>
    </row>
    <row r="20" spans="1:3" x14ac:dyDescent="0.4">
      <c r="A20" t="s">
        <v>48</v>
      </c>
      <c r="B20" t="s">
        <v>66</v>
      </c>
      <c r="C20" t="s">
        <v>67</v>
      </c>
    </row>
    <row r="21" spans="1:3" x14ac:dyDescent="0.4">
      <c r="A21" t="s">
        <v>48</v>
      </c>
      <c r="B21" t="s">
        <v>68</v>
      </c>
      <c r="C21" t="s">
        <v>69</v>
      </c>
    </row>
    <row r="22" spans="1:3" x14ac:dyDescent="0.4">
      <c r="A22" t="s">
        <v>70</v>
      </c>
      <c r="B22" t="s">
        <v>70</v>
      </c>
      <c r="C22" t="s">
        <v>71</v>
      </c>
    </row>
    <row r="23" spans="1:3" x14ac:dyDescent="0.4">
      <c r="A23" t="s">
        <v>70</v>
      </c>
      <c r="B23" t="s">
        <v>72</v>
      </c>
      <c r="C23" t="s">
        <v>73</v>
      </c>
    </row>
    <row r="24" spans="1:3" x14ac:dyDescent="0.4">
      <c r="A24" t="s">
        <v>70</v>
      </c>
      <c r="B24" t="s">
        <v>74</v>
      </c>
      <c r="C24" t="s">
        <v>75</v>
      </c>
    </row>
    <row r="25" spans="1:3" x14ac:dyDescent="0.4">
      <c r="A25" t="s">
        <v>70</v>
      </c>
      <c r="B25" t="s">
        <v>76</v>
      </c>
      <c r="C25" t="s">
        <v>77</v>
      </c>
    </row>
    <row r="26" spans="1:3" x14ac:dyDescent="0.4">
      <c r="A26" t="s">
        <v>70</v>
      </c>
      <c r="B26" t="s">
        <v>78</v>
      </c>
      <c r="C26" t="s">
        <v>79</v>
      </c>
    </row>
    <row r="27" spans="1:3" x14ac:dyDescent="0.4">
      <c r="A27" t="s">
        <v>70</v>
      </c>
      <c r="B27" t="s">
        <v>80</v>
      </c>
      <c r="C27" t="s">
        <v>81</v>
      </c>
    </row>
    <row r="28" spans="1:3" x14ac:dyDescent="0.4">
      <c r="A28" t="s">
        <v>70</v>
      </c>
      <c r="B28" t="s">
        <v>82</v>
      </c>
      <c r="C28" t="s">
        <v>83</v>
      </c>
    </row>
    <row r="29" spans="1:3" x14ac:dyDescent="0.4">
      <c r="A29" t="s">
        <v>70</v>
      </c>
      <c r="B29" t="s">
        <v>84</v>
      </c>
      <c r="C29" t="s">
        <v>85</v>
      </c>
    </row>
    <row r="30" spans="1:3" x14ac:dyDescent="0.4">
      <c r="A30" t="s">
        <v>70</v>
      </c>
      <c r="B30" t="s">
        <v>86</v>
      </c>
      <c r="C30" t="s">
        <v>87</v>
      </c>
    </row>
    <row r="31" spans="1:3" x14ac:dyDescent="0.4">
      <c r="A31" t="s">
        <v>70</v>
      </c>
      <c r="B31" t="s">
        <v>88</v>
      </c>
      <c r="C31" t="s">
        <v>89</v>
      </c>
    </row>
    <row r="32" spans="1:3" x14ac:dyDescent="0.4">
      <c r="A32" t="s">
        <v>90</v>
      </c>
      <c r="B32" t="s">
        <v>90</v>
      </c>
      <c r="C32" t="s">
        <v>91</v>
      </c>
    </row>
    <row r="33" spans="1:3" x14ac:dyDescent="0.4">
      <c r="A33" t="s">
        <v>90</v>
      </c>
      <c r="B33" t="s">
        <v>92</v>
      </c>
      <c r="C33" t="s">
        <v>93</v>
      </c>
    </row>
    <row r="34" spans="1:3" x14ac:dyDescent="0.4">
      <c r="A34" t="s">
        <v>90</v>
      </c>
      <c r="B34" t="s">
        <v>94</v>
      </c>
      <c r="C34" t="s">
        <v>95</v>
      </c>
    </row>
    <row r="35" spans="1:3" x14ac:dyDescent="0.4">
      <c r="A35" t="s">
        <v>90</v>
      </c>
      <c r="B35" t="s">
        <v>96</v>
      </c>
      <c r="C35" t="s">
        <v>97</v>
      </c>
    </row>
    <row r="36" spans="1:3" x14ac:dyDescent="0.4">
      <c r="A36" t="s">
        <v>90</v>
      </c>
      <c r="B36" t="s">
        <v>98</v>
      </c>
      <c r="C36" t="s">
        <v>99</v>
      </c>
    </row>
    <row r="37" spans="1:3" x14ac:dyDescent="0.4">
      <c r="A37" t="s">
        <v>90</v>
      </c>
      <c r="B37" t="s">
        <v>100</v>
      </c>
      <c r="C37" t="s">
        <v>101</v>
      </c>
    </row>
    <row r="38" spans="1:3" x14ac:dyDescent="0.4">
      <c r="A38" t="s">
        <v>90</v>
      </c>
      <c r="B38" t="s">
        <v>102</v>
      </c>
      <c r="C38" t="s">
        <v>103</v>
      </c>
    </row>
    <row r="39" spans="1:3" x14ac:dyDescent="0.4">
      <c r="A39" t="s">
        <v>104</v>
      </c>
      <c r="B39" t="s">
        <v>105</v>
      </c>
      <c r="C39" t="s">
        <v>106</v>
      </c>
    </row>
    <row r="40" spans="1:3" x14ac:dyDescent="0.4">
      <c r="A40" t="s">
        <v>104</v>
      </c>
      <c r="B40" t="s">
        <v>107</v>
      </c>
      <c r="C40" t="s">
        <v>108</v>
      </c>
    </row>
    <row r="41" spans="1:3" x14ac:dyDescent="0.4">
      <c r="A41" t="s">
        <v>104</v>
      </c>
      <c r="B41" t="s">
        <v>104</v>
      </c>
      <c r="C41" t="s">
        <v>109</v>
      </c>
    </row>
    <row r="42" spans="1:3" x14ac:dyDescent="0.4">
      <c r="A42" t="s">
        <v>104</v>
      </c>
      <c r="B42" t="s">
        <v>110</v>
      </c>
      <c r="C42" t="s">
        <v>111</v>
      </c>
    </row>
    <row r="43" spans="1:3" x14ac:dyDescent="0.4">
      <c r="A43" t="s">
        <v>104</v>
      </c>
      <c r="B43" t="s">
        <v>112</v>
      </c>
      <c r="C43" t="s">
        <v>113</v>
      </c>
    </row>
    <row r="44" spans="1:3" x14ac:dyDescent="0.4">
      <c r="A44" t="s">
        <v>104</v>
      </c>
      <c r="B44" t="s">
        <v>114</v>
      </c>
      <c r="C44" t="s">
        <v>115</v>
      </c>
    </row>
    <row r="45" spans="1:3" x14ac:dyDescent="0.4">
      <c r="A45" t="s">
        <v>104</v>
      </c>
      <c r="B45" t="s">
        <v>116</v>
      </c>
      <c r="C45" t="s">
        <v>117</v>
      </c>
    </row>
    <row r="46" spans="1:3" x14ac:dyDescent="0.4">
      <c r="A46" t="s">
        <v>118</v>
      </c>
      <c r="B46" t="s">
        <v>118</v>
      </c>
      <c r="C46" t="s">
        <v>119</v>
      </c>
    </row>
    <row r="47" spans="1:3" x14ac:dyDescent="0.4">
      <c r="A47" t="s">
        <v>118</v>
      </c>
      <c r="B47" t="s">
        <v>120</v>
      </c>
      <c r="C47" t="s">
        <v>121</v>
      </c>
    </row>
    <row r="48" spans="1:3" x14ac:dyDescent="0.4">
      <c r="A48" t="s">
        <v>118</v>
      </c>
      <c r="B48" t="s">
        <v>122</v>
      </c>
      <c r="C48" t="s">
        <v>123</v>
      </c>
    </row>
    <row r="49" spans="1:3" x14ac:dyDescent="0.4">
      <c r="A49" t="s">
        <v>118</v>
      </c>
      <c r="B49" t="s">
        <v>124</v>
      </c>
      <c r="C49" t="s">
        <v>125</v>
      </c>
    </row>
    <row r="50" spans="1:3" x14ac:dyDescent="0.4">
      <c r="A50" t="s">
        <v>118</v>
      </c>
      <c r="B50" t="s">
        <v>126</v>
      </c>
      <c r="C50" t="s">
        <v>127</v>
      </c>
    </row>
    <row r="51" spans="1:3" x14ac:dyDescent="0.4">
      <c r="A51" t="s">
        <v>118</v>
      </c>
      <c r="B51" t="s">
        <v>128</v>
      </c>
      <c r="C51" t="s">
        <v>129</v>
      </c>
    </row>
    <row r="52" spans="1:3" x14ac:dyDescent="0.4">
      <c r="A52" t="s">
        <v>118</v>
      </c>
      <c r="B52" t="s">
        <v>130</v>
      </c>
      <c r="C52" t="s">
        <v>131</v>
      </c>
    </row>
    <row r="53" spans="1:3" x14ac:dyDescent="0.4">
      <c r="A53" t="s">
        <v>118</v>
      </c>
      <c r="B53" t="s">
        <v>132</v>
      </c>
      <c r="C53" t="s">
        <v>133</v>
      </c>
    </row>
    <row r="54" spans="1:3" x14ac:dyDescent="0.4">
      <c r="A54" t="s">
        <v>118</v>
      </c>
      <c r="B54" t="s">
        <v>134</v>
      </c>
      <c r="C54" t="s">
        <v>135</v>
      </c>
    </row>
    <row r="55" spans="1:3" x14ac:dyDescent="0.4">
      <c r="A55" t="s">
        <v>136</v>
      </c>
      <c r="B55" t="s">
        <v>136</v>
      </c>
      <c r="C55" t="s">
        <v>137</v>
      </c>
    </row>
    <row r="56" spans="1:3" x14ac:dyDescent="0.4">
      <c r="A56" t="s">
        <v>136</v>
      </c>
      <c r="B56" t="s">
        <v>138</v>
      </c>
      <c r="C56" t="s">
        <v>139</v>
      </c>
    </row>
    <row r="57" spans="1:3" x14ac:dyDescent="0.4">
      <c r="A57" t="s">
        <v>136</v>
      </c>
      <c r="B57" t="s">
        <v>140</v>
      </c>
      <c r="C57" t="s">
        <v>141</v>
      </c>
    </row>
    <row r="58" spans="1:3" x14ac:dyDescent="0.4">
      <c r="A58" t="s">
        <v>136</v>
      </c>
      <c r="B58" t="s">
        <v>142</v>
      </c>
      <c r="C58" t="s">
        <v>143</v>
      </c>
    </row>
    <row r="59" spans="1:3" x14ac:dyDescent="0.4">
      <c r="A59" t="s">
        <v>136</v>
      </c>
      <c r="B59" t="s">
        <v>144</v>
      </c>
      <c r="C59" t="s">
        <v>145</v>
      </c>
    </row>
    <row r="60" spans="1:3" x14ac:dyDescent="0.4">
      <c r="A60" t="s">
        <v>136</v>
      </c>
      <c r="B60" t="s">
        <v>146</v>
      </c>
      <c r="C60" t="s">
        <v>147</v>
      </c>
    </row>
    <row r="61" spans="1:3" x14ac:dyDescent="0.4">
      <c r="A61" t="s">
        <v>148</v>
      </c>
      <c r="B61" t="s">
        <v>149</v>
      </c>
      <c r="C61" t="s">
        <v>150</v>
      </c>
    </row>
    <row r="62" spans="1:3" x14ac:dyDescent="0.4">
      <c r="A62" t="s">
        <v>148</v>
      </c>
      <c r="B62" t="s">
        <v>151</v>
      </c>
      <c r="C62" t="s">
        <v>152</v>
      </c>
    </row>
    <row r="63" spans="1:3" x14ac:dyDescent="0.4">
      <c r="A63" t="s">
        <v>148</v>
      </c>
      <c r="B63" t="s">
        <v>153</v>
      </c>
      <c r="C63" t="s">
        <v>154</v>
      </c>
    </row>
    <row r="64" spans="1:3" x14ac:dyDescent="0.4">
      <c r="A64" t="s">
        <v>148</v>
      </c>
      <c r="B64" t="s">
        <v>155</v>
      </c>
      <c r="C64" t="s">
        <v>156</v>
      </c>
    </row>
    <row r="65" spans="1:3" x14ac:dyDescent="0.4">
      <c r="A65" t="s">
        <v>148</v>
      </c>
      <c r="B65" t="s">
        <v>157</v>
      </c>
      <c r="C65" t="s">
        <v>158</v>
      </c>
    </row>
    <row r="66" spans="1:3" x14ac:dyDescent="0.4">
      <c r="A66" t="s">
        <v>148</v>
      </c>
      <c r="B66" t="s">
        <v>159</v>
      </c>
      <c r="C66" t="s">
        <v>160</v>
      </c>
    </row>
    <row r="67" spans="1:3" x14ac:dyDescent="0.4">
      <c r="A67" t="s">
        <v>148</v>
      </c>
      <c r="B67" t="s">
        <v>161</v>
      </c>
      <c r="C67" t="s">
        <v>162</v>
      </c>
    </row>
    <row r="68" spans="1:3" x14ac:dyDescent="0.4">
      <c r="A68" t="s">
        <v>148</v>
      </c>
      <c r="B68" t="s">
        <v>148</v>
      </c>
      <c r="C68" t="s">
        <v>163</v>
      </c>
    </row>
    <row r="69" spans="1:3" x14ac:dyDescent="0.4">
      <c r="A69" t="s">
        <v>164</v>
      </c>
      <c r="B69" t="s">
        <v>164</v>
      </c>
      <c r="C69" t="s">
        <v>165</v>
      </c>
    </row>
    <row r="70" spans="1:3" x14ac:dyDescent="0.4">
      <c r="A70" t="s">
        <v>164</v>
      </c>
      <c r="B70" t="s">
        <v>166</v>
      </c>
      <c r="C70" t="s">
        <v>167</v>
      </c>
    </row>
    <row r="71" spans="1:3" x14ac:dyDescent="0.4">
      <c r="A71" t="s">
        <v>164</v>
      </c>
      <c r="B71" t="s">
        <v>168</v>
      </c>
      <c r="C71" t="s">
        <v>169</v>
      </c>
    </row>
    <row r="72" spans="1:3" x14ac:dyDescent="0.4">
      <c r="A72" t="s">
        <v>164</v>
      </c>
      <c r="B72" t="s">
        <v>170</v>
      </c>
      <c r="C72" t="s">
        <v>171</v>
      </c>
    </row>
    <row r="73" spans="1:3" x14ac:dyDescent="0.4">
      <c r="A73" t="s">
        <v>164</v>
      </c>
      <c r="B73" t="s">
        <v>172</v>
      </c>
      <c r="C73" t="s">
        <v>173</v>
      </c>
    </row>
    <row r="74" spans="1:3" x14ac:dyDescent="0.4">
      <c r="A74" t="s">
        <v>164</v>
      </c>
      <c r="B74" t="s">
        <v>174</v>
      </c>
      <c r="C74" t="s">
        <v>175</v>
      </c>
    </row>
    <row r="75" spans="1:3" x14ac:dyDescent="0.4">
      <c r="A75" t="s">
        <v>164</v>
      </c>
      <c r="B75" t="s">
        <v>176</v>
      </c>
      <c r="C75" t="s">
        <v>177</v>
      </c>
    </row>
    <row r="76" spans="1:3" x14ac:dyDescent="0.4">
      <c r="A76" t="s">
        <v>164</v>
      </c>
      <c r="B76" t="s">
        <v>178</v>
      </c>
      <c r="C76" t="s">
        <v>179</v>
      </c>
    </row>
    <row r="77" spans="1:3" x14ac:dyDescent="0.4">
      <c r="A77" t="s">
        <v>180</v>
      </c>
      <c r="B77" t="s">
        <v>181</v>
      </c>
      <c r="C77" t="s">
        <v>182</v>
      </c>
    </row>
    <row r="78" spans="1:3" x14ac:dyDescent="0.4">
      <c r="A78" t="s">
        <v>180</v>
      </c>
      <c r="B78" t="s">
        <v>183</v>
      </c>
      <c r="C78" t="s">
        <v>184</v>
      </c>
    </row>
    <row r="79" spans="1:3" x14ac:dyDescent="0.4">
      <c r="A79" t="s">
        <v>180</v>
      </c>
      <c r="B79" t="s">
        <v>185</v>
      </c>
      <c r="C79" t="s">
        <v>186</v>
      </c>
    </row>
    <row r="80" spans="1:3" x14ac:dyDescent="0.4">
      <c r="A80" t="s">
        <v>180</v>
      </c>
      <c r="B80" t="s">
        <v>187</v>
      </c>
      <c r="C80" t="s">
        <v>10</v>
      </c>
    </row>
    <row r="81" spans="1:3" x14ac:dyDescent="0.4">
      <c r="A81" t="s">
        <v>180</v>
      </c>
      <c r="B81" t="s">
        <v>188</v>
      </c>
      <c r="C81" t="s">
        <v>189</v>
      </c>
    </row>
    <row r="82" spans="1:3" x14ac:dyDescent="0.4">
      <c r="A82" t="s">
        <v>180</v>
      </c>
      <c r="B82" t="s">
        <v>180</v>
      </c>
      <c r="C82" t="s">
        <v>190</v>
      </c>
    </row>
    <row r="83" spans="1:3" x14ac:dyDescent="0.4">
      <c r="A83" t="s">
        <v>180</v>
      </c>
      <c r="B83" t="s">
        <v>191</v>
      </c>
      <c r="C83" t="s">
        <v>192</v>
      </c>
    </row>
    <row r="84" spans="1:3" x14ac:dyDescent="0.4">
      <c r="A84" t="s">
        <v>180</v>
      </c>
      <c r="B84" t="s">
        <v>193</v>
      </c>
      <c r="C84" t="s">
        <v>194</v>
      </c>
    </row>
    <row r="85" spans="1:3" x14ac:dyDescent="0.4">
      <c r="A85" t="s">
        <v>180</v>
      </c>
      <c r="B85" t="s">
        <v>195</v>
      </c>
      <c r="C85" t="s">
        <v>196</v>
      </c>
    </row>
    <row r="86" spans="1:3" x14ac:dyDescent="0.4">
      <c r="A86" t="s">
        <v>180</v>
      </c>
      <c r="B86" t="s">
        <v>197</v>
      </c>
      <c r="C86" t="s">
        <v>198</v>
      </c>
    </row>
    <row r="87" spans="1:3" x14ac:dyDescent="0.4">
      <c r="A87" t="s">
        <v>180</v>
      </c>
      <c r="B87" t="s">
        <v>199</v>
      </c>
      <c r="C87" t="s">
        <v>200</v>
      </c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"/>
  <sheetViews>
    <sheetView zoomScale="54" zoomScaleNormal="54" workbookViewId="0">
      <selection activeCell="C17" sqref="C17"/>
    </sheetView>
  </sheetViews>
  <sheetFormatPr baseColWidth="10" defaultColWidth="10.4609375" defaultRowHeight="14.6" x14ac:dyDescent="0.4"/>
  <cols>
    <col min="3" max="3" width="87.3046875" customWidth="1"/>
  </cols>
  <sheetData>
    <row r="1" spans="1:3" x14ac:dyDescent="0.4">
      <c r="A1" t="s">
        <v>18</v>
      </c>
      <c r="B1" t="s">
        <v>201</v>
      </c>
      <c r="C1" t="s">
        <v>202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Fluren</vt:lpstr>
      <vt:lpstr>Fluren Auswertung</vt:lpstr>
      <vt:lpstr>Gemeinden</vt:lpstr>
      <vt:lpstr>Bürgermeistereien</vt:lpstr>
      <vt:lpstr>Legal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1899-12-29T23:00:00Z</dcterms:created>
  <dcterms:modified xsi:type="dcterms:W3CDTF">2025-04-26T13:07:13Z</dcterms:modified>
</cp:coreProperties>
</file>