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OneDrive\Documents\06 UofT - Data Analytics Bootcamp\20 Final Project\FinalProject_RoadTrippr\Code\"/>
    </mc:Choice>
  </mc:AlternateContent>
  <xr:revisionPtr revIDLastSave="0" documentId="13_ncr:1_{F8EC609D-2A2F-4250-AC7E-73C388F5B140}" xr6:coauthVersionLast="45" xr6:coauthVersionMax="45" xr10:uidLastSave="{00000000-0000-0000-0000-000000000000}"/>
  <bookViews>
    <workbookView xWindow="-108" yWindow="-108" windowWidth="23256" windowHeight="12456" xr2:uid="{90E5DD47-2F48-4ACB-8F16-0C5FCE4CF800}"/>
  </bookViews>
  <sheets>
    <sheet name="Matrix" sheetId="1" r:id="rId1"/>
    <sheet name="Clusters AVG" sheetId="2" r:id="rId2"/>
  </sheets>
  <definedNames>
    <definedName name="_xlnm._FilterDatabase" localSheetId="0" hidden="1">Matrix!$A$6:$AZ$26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" l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H6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C6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F6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E6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D6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<sst xmlns="http://schemas.openxmlformats.org/spreadsheetml/2006/main" count="103" uniqueCount="50">
  <si>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</si>
  <si>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</si>
  <si>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</si>
  <si>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</si>
  <si>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</si>
  <si>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</si>
  <si>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</si>
  <si>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</si>
  <si>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</si>
  <si>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</si>
  <si>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>gardens</t>
  </si>
  <si>
    <t>X</t>
  </si>
  <si>
    <t>activity</t>
  </si>
  <si>
    <t>food</t>
  </si>
  <si>
    <t>Category</t>
  </si>
  <si>
    <t>Selected Answer</t>
  </si>
  <si>
    <t>sight seeing</t>
  </si>
  <si>
    <t>BIN</t>
  </si>
  <si>
    <t>Cluster 1</t>
  </si>
  <si>
    <t>Cluster 2</t>
  </si>
  <si>
    <t>Cluster 3</t>
  </si>
  <si>
    <t>Cluster 4</t>
  </si>
  <si>
    <t>Personality</t>
  </si>
  <si>
    <t>* export in json, so the array is pulled later on</t>
  </si>
  <si>
    <t>** if statements in JS</t>
  </si>
  <si>
    <t>Cluster1</t>
  </si>
  <si>
    <t>Cluster2</t>
  </si>
  <si>
    <t>Cluster3</t>
  </si>
  <si>
    <t>Cluster4</t>
  </si>
  <si>
    <t>churches</t>
  </si>
  <si>
    <t>resorts</t>
  </si>
  <si>
    <t>beaches</t>
  </si>
  <si>
    <t>parks</t>
  </si>
  <si>
    <t>theatres</t>
  </si>
  <si>
    <t>museums</t>
  </si>
  <si>
    <t>malls</t>
  </si>
  <si>
    <t>zoo</t>
  </si>
  <si>
    <t>restaurants</t>
  </si>
  <si>
    <t>pubs-bars</t>
  </si>
  <si>
    <t>burger-pizza</t>
  </si>
  <si>
    <t>juice-bars</t>
  </si>
  <si>
    <t>art-galleries</t>
  </si>
  <si>
    <t>dance-clubs</t>
  </si>
  <si>
    <t>swimming-pools</t>
  </si>
  <si>
    <t>gyms</t>
  </si>
  <si>
    <t>bakeries</t>
  </si>
  <si>
    <t>beauty-spas</t>
  </si>
  <si>
    <t>cafes</t>
  </si>
  <si>
    <t>view-points</t>
  </si>
  <si>
    <t>monuments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</si>
</sst>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4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  <xf numFmtId="49" fontId="5" fillId="5" borderId="0" xfId="0" applyNumberFormat="1" applyFont="1" applyFill="1" applyAlignment="1">
      <alignment horizontal="right" vertical="center" wrapText="1"/>
    </xf>
    <xf numFmtId="49" fontId="5" fillId="4" borderId="0" xfId="0" applyNumberFormat="1" applyFont="1" applyFill="1" applyAlignment="1">
      <alignment horizontal="right" vertical="center" wrapText="1"/>
    </xf>
    <xf numFmtId="49" fontId="4" fillId="0" borderId="6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1" xfId="0" quotePrefix="1" applyNumberFormat="1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left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13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6" borderId="12" xfId="0" applyNumberFormat="1" applyFont="1" applyFill="1" applyBorder="1" applyAlignment="1">
      <alignment horizontal="center" vertical="center"/>
    </xf>
    <xf numFmtId="164" fontId="2" fillId="6" borderId="7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D6F4-0A09-4B95-B75F-BD2E249CEFE1}">
  <dimension ref="A1:AZ29"/>
  <sheetViews>
    <sheetView showGridLines="0" tabSelected="1" zoomScale="80" zoomScaleNormal="80" workbookViewId="0">
      <selection activeCell="W14" sqref="W14"/>
    </sheetView>
  </sheetViews>
  <sheetFormatPr defaultRowHeight="14.4" x14ac:dyDescent="0.3"/>
  <cols>
    <col min="1" max="1" width="15.88671875" customWidth="1"/>
    <col min="2" max="2" width="13.5546875" bestFit="1" customWidth="1"/>
    <col min="3" max="4" width="5.5546875" bestFit="1" customWidth="1"/>
    <col min="5" max="5" width="6.33203125" bestFit="1" customWidth="1"/>
    <col min="6" max="6" width="6.33203125" style="1" bestFit="1" customWidth="1"/>
    <col min="7" max="7" width="6.33203125" bestFit="1" customWidth="1"/>
    <col min="8" max="9" width="5.5546875" bestFit="1" customWidth="1"/>
    <col min="10" max="10" width="5.5546875" style="1" bestFit="1" customWidth="1"/>
    <col min="11" max="52" width="5.5546875" customWidth="1"/>
  </cols>
  <sheetData>
    <row r="1" spans="1:52" ht="15" thickBot="1" x14ac:dyDescent="0.35"/>
    <row r="2" spans="1:52" x14ac:dyDescent="0.3">
      <c r="A2" s="2"/>
      <c r="B2" s="64" t="s">
        <v>15</v>
      </c>
      <c r="C2" s="6"/>
      <c r="D2" s="7"/>
      <c r="E2" s="7"/>
      <c r="F2" s="7" t="s">
        <v>11</v>
      </c>
      <c r="G2" s="8"/>
      <c r="H2" s="6"/>
      <c r="I2" s="7"/>
      <c r="J2" s="7" t="s">
        <v>11</v>
      </c>
      <c r="K2" s="7"/>
      <c r="L2" s="8"/>
      <c r="M2" s="6"/>
      <c r="N2" s="7"/>
      <c r="O2" s="7"/>
      <c r="P2" s="7"/>
      <c r="Q2" s="8" t="s">
        <v>11</v>
      </c>
      <c r="R2" s="6"/>
      <c r="S2" s="7"/>
      <c r="T2" s="7" t="s">
        <v>11</v>
      </c>
      <c r="U2" s="7"/>
      <c r="V2" s="8"/>
      <c r="W2" s="6"/>
      <c r="X2" s="7"/>
      <c r="Y2" s="7"/>
      <c r="Z2" s="7" t="s">
        <v>11</v>
      </c>
      <c r="AA2" s="8"/>
      <c r="AB2" s="6"/>
      <c r="AC2" s="7" t="s">
        <v>11</v>
      </c>
      <c r="AD2" s="7"/>
      <c r="AE2" s="7"/>
      <c r="AF2" s="8"/>
      <c r="AG2" s="6" t="s">
        <v>11</v>
      </c>
      <c r="AH2" s="7"/>
      <c r="AI2" s="7"/>
      <c r="AJ2" s="7"/>
      <c r="AK2" s="8"/>
      <c r="AL2" s="6"/>
      <c r="AM2" s="7" t="s">
        <v>11</v>
      </c>
      <c r="AN2" s="7"/>
      <c r="AO2" s="7"/>
      <c r="AP2" s="8"/>
      <c r="AQ2" s="6"/>
      <c r="AR2" s="7" t="s">
        <v>11</v>
      </c>
      <c r="AS2" s="7"/>
      <c r="AT2" s="7"/>
      <c r="AU2" s="8"/>
      <c r="AV2" s="6"/>
      <c r="AW2" s="7" t="s">
        <v>11</v>
      </c>
      <c r="AX2" s="7"/>
      <c r="AY2" s="7"/>
      <c r="AZ2" s="9"/>
    </row>
    <row r="3" spans="1:52" x14ac:dyDescent="0.3">
      <c r="A3" s="2"/>
      <c r="B3" s="10"/>
      <c r="C3" s="3">
        <v>1</v>
      </c>
      <c r="D3" s="4">
        <v>2</v>
      </c>
      <c r="E3" s="4">
        <v>3</v>
      </c>
      <c r="F3" s="61">
        <v>4</v>
      </c>
      <c r="G3" s="5">
        <v>5</v>
      </c>
      <c r="H3" s="3">
        <v>1</v>
      </c>
      <c r="I3" s="4">
        <v>2</v>
      </c>
      <c r="J3" s="61">
        <v>3</v>
      </c>
      <c r="K3" s="4">
        <v>4</v>
      </c>
      <c r="L3" s="5">
        <v>5</v>
      </c>
      <c r="M3" s="3">
        <v>1</v>
      </c>
      <c r="N3" s="4">
        <v>2</v>
      </c>
      <c r="O3" s="4">
        <v>3</v>
      </c>
      <c r="P3" s="4">
        <v>4</v>
      </c>
      <c r="Q3" s="62">
        <v>5</v>
      </c>
      <c r="R3" s="3">
        <v>1</v>
      </c>
      <c r="S3" s="4">
        <v>2</v>
      </c>
      <c r="T3" s="61">
        <v>3</v>
      </c>
      <c r="U3" s="4">
        <v>4</v>
      </c>
      <c r="V3" s="5">
        <v>5</v>
      </c>
      <c r="W3" s="3">
        <v>1</v>
      </c>
      <c r="X3" s="4">
        <v>2</v>
      </c>
      <c r="Y3" s="4">
        <v>3</v>
      </c>
      <c r="Z3" s="61">
        <v>4</v>
      </c>
      <c r="AA3" s="5">
        <v>5</v>
      </c>
      <c r="AB3" s="3">
        <v>1</v>
      </c>
      <c r="AC3" s="61">
        <v>2</v>
      </c>
      <c r="AD3" s="4">
        <v>3</v>
      </c>
      <c r="AE3" s="4">
        <v>4</v>
      </c>
      <c r="AF3" s="5">
        <v>5</v>
      </c>
      <c r="AG3" s="63">
        <v>1</v>
      </c>
      <c r="AH3" s="4">
        <v>2</v>
      </c>
      <c r="AI3" s="4">
        <v>3</v>
      </c>
      <c r="AJ3" s="4">
        <v>4</v>
      </c>
      <c r="AK3" s="5">
        <v>5</v>
      </c>
      <c r="AL3" s="3">
        <v>1</v>
      </c>
      <c r="AM3" s="61">
        <v>2</v>
      </c>
      <c r="AN3" s="4">
        <v>3</v>
      </c>
      <c r="AO3" s="4">
        <v>4</v>
      </c>
      <c r="AP3" s="5">
        <v>5</v>
      </c>
      <c r="AQ3" s="3">
        <v>1</v>
      </c>
      <c r="AR3" s="61">
        <v>2</v>
      </c>
      <c r="AS3" s="4">
        <v>3</v>
      </c>
      <c r="AT3" s="4">
        <v>4</v>
      </c>
      <c r="AU3" s="5">
        <v>5</v>
      </c>
      <c r="AV3" s="3">
        <v>1</v>
      </c>
      <c r="AW3" s="61">
        <v>2</v>
      </c>
      <c r="AX3" s="4">
        <v>3</v>
      </c>
      <c r="AY3" s="4">
        <v>4</v>
      </c>
      <c r="AZ3" s="11">
        <v>5</v>
      </c>
    </row>
    <row r="4" spans="1:52" ht="15" thickBot="1" x14ac:dyDescent="0.35">
      <c r="A4" s="2"/>
      <c r="B4" s="31"/>
      <c r="C4" s="15" t="s">
        <v>18</v>
      </c>
      <c r="D4" s="13"/>
      <c r="E4" s="13"/>
      <c r="F4" s="13"/>
      <c r="G4" s="14"/>
      <c r="H4" s="15" t="s">
        <v>19</v>
      </c>
      <c r="I4" s="13"/>
      <c r="J4" s="13"/>
      <c r="K4" s="13"/>
      <c r="L4" s="14"/>
      <c r="M4" s="19" t="s">
        <v>20</v>
      </c>
      <c r="N4" s="20"/>
      <c r="O4" s="20"/>
      <c r="P4" s="20"/>
      <c r="Q4" s="21"/>
      <c r="R4" s="15" t="s">
        <v>21</v>
      </c>
      <c r="S4" s="13"/>
      <c r="T4" s="13"/>
      <c r="U4" s="13"/>
      <c r="V4" s="14"/>
      <c r="W4" s="15" t="s">
        <v>22</v>
      </c>
      <c r="X4" s="13"/>
      <c r="Y4" s="13"/>
      <c r="Z4" s="13"/>
      <c r="AA4" s="14"/>
      <c r="AB4" s="15" t="s">
        <v>22</v>
      </c>
      <c r="AC4" s="13"/>
      <c r="AD4" s="13"/>
      <c r="AE4" s="13"/>
      <c r="AF4" s="14"/>
      <c r="AG4" s="15" t="s">
        <v>22</v>
      </c>
      <c r="AH4" s="13"/>
      <c r="AI4" s="13"/>
      <c r="AJ4" s="13"/>
      <c r="AK4" s="14"/>
      <c r="AL4" s="15" t="s">
        <v>22</v>
      </c>
      <c r="AM4" s="13"/>
      <c r="AN4" s="13"/>
      <c r="AO4" s="13"/>
      <c r="AP4" s="14"/>
      <c r="AQ4" s="15" t="s">
        <v>22</v>
      </c>
      <c r="AR4" s="13"/>
      <c r="AS4" s="13"/>
      <c r="AT4" s="13"/>
      <c r="AU4" s="14"/>
      <c r="AV4" s="15" t="s">
        <v>22</v>
      </c>
      <c r="AW4" s="13"/>
      <c r="AX4" s="13"/>
      <c r="AY4" s="13"/>
      <c r="AZ4" s="18"/>
    </row>
    <row r="5" spans="1:52" ht="15" thickBot="1" x14ac:dyDescent="0.35">
      <c r="A5" s="24" t="s">
        <v>17</v>
      </c>
      <c r="B5" s="24" t="s">
        <v>14</v>
      </c>
      <c r="C5" s="16" t="s">
        <v>0</v>
      </c>
      <c r="D5" s="12"/>
      <c r="E5" s="12"/>
      <c r="F5" s="12"/>
      <c r="G5" s="12"/>
      <c r="H5" s="12" t="s">
        <v>1</v>
      </c>
      <c r="I5" s="12"/>
      <c r="J5" s="12"/>
      <c r="K5" s="12"/>
      <c r="L5" s="12"/>
      <c r="M5" s="12" t="s">
        <v>2</v>
      </c>
      <c r="N5" s="12"/>
      <c r="O5" s="12"/>
      <c r="P5" s="12"/>
      <c r="Q5" s="12"/>
      <c r="R5" s="12" t="s">
        <v>4</v>
      </c>
      <c r="S5" s="12"/>
      <c r="T5" s="12"/>
      <c r="U5" s="12"/>
      <c r="V5" s="12"/>
      <c r="W5" s="12" t="s">
        <v>3</v>
      </c>
      <c r="X5" s="12"/>
      <c r="Y5" s="12"/>
      <c r="Z5" s="12"/>
      <c r="AA5" s="12"/>
      <c r="AB5" s="12" t="s">
        <v>5</v>
      </c>
      <c r="AC5" s="12"/>
      <c r="AD5" s="12"/>
      <c r="AE5" s="12"/>
      <c r="AF5" s="12"/>
      <c r="AG5" s="12" t="s">
        <v>6</v>
      </c>
      <c r="AH5" s="12"/>
      <c r="AI5" s="12"/>
      <c r="AJ5" s="12"/>
      <c r="AK5" s="12"/>
      <c r="AL5" s="12" t="s">
        <v>7</v>
      </c>
      <c r="AM5" s="12"/>
      <c r="AN5" s="12"/>
      <c r="AO5" s="12"/>
      <c r="AP5" s="12"/>
      <c r="AQ5" s="12" t="s">
        <v>8</v>
      </c>
      <c r="AR5" s="12"/>
      <c r="AS5" s="12"/>
      <c r="AT5" s="12"/>
      <c r="AU5" s="12"/>
      <c r="AV5" s="12" t="s">
        <v>9</v>
      </c>
      <c r="AW5" s="12"/>
      <c r="AX5" s="12"/>
      <c r="AY5" s="12"/>
      <c r="AZ5" s="17"/>
    </row>
    <row r="6" spans="1:52" x14ac:dyDescent="0.3">
      <c r="A6" s="25" t="s">
        <v>12</v>
      </c>
      <c r="B6" s="37" t="s">
        <v>42</v>
      </c>
      <c r="C6" s="43">
        <f>(VLOOKUP(B6,'Clusters AVG'!A$3:B$24,2,FALSE))*C$3</f>
        <v>0.97077199999999997</v>
      </c>
      <c r="D6" s="43">
        <f>(VLOOKUP(B6,'Clusters AVG'!A$3:B$24,2,FALSE))*D$3</f>
        <v>1.9415439999999999</v>
      </c>
      <c r="E6" s="43">
        <f>(VLOOKUP(B6,'Clusters AVG'!A$3:B$24,2,FALSE))*E$3</f>
        <v>2.9123159999999997</v>
      </c>
      <c r="F6" s="57">
        <f>(VLOOKUP(B6,'Clusters AVG'!A$3:B$24,2,FALSE))*F$3</f>
        <v>3.8830879999999999</v>
      </c>
      <c r="G6" s="43">
        <f>(VLOOKUP(B6,'Clusters AVG'!A$3:B$24,2,FALSE))*G$3</f>
        <v>4.8538600000000001</v>
      </c>
      <c r="H6" s="43">
        <f>(VLOOKUP(B6,'Clusters AVG'!A$3:C$24,3,FALSE))*H$3</f>
        <v>1.0534110000000001</v>
      </c>
      <c r="I6" s="43">
        <f>(VLOOKUP(B6,'Clusters AVG'!A$3:C$24,3,FALSE))*I$3</f>
        <v>2.1068220000000002</v>
      </c>
      <c r="J6" s="57">
        <f>(VLOOKUP(C6,'Clusters AVG'!B$3:D$24,3,FALSE))*J$3</f>
        <v>4.6404719999999999</v>
      </c>
      <c r="K6" s="43"/>
      <c r="L6" s="43"/>
      <c r="M6" s="43"/>
      <c r="N6" s="43"/>
      <c r="O6" s="43"/>
      <c r="P6" s="43"/>
      <c r="Q6" s="57"/>
      <c r="R6" s="43"/>
      <c r="S6" s="43"/>
      <c r="T6" s="57"/>
      <c r="U6" s="43"/>
      <c r="V6" s="43"/>
      <c r="W6" s="43"/>
      <c r="X6" s="43"/>
      <c r="Y6" s="43"/>
      <c r="Z6" s="57"/>
      <c r="AA6" s="43"/>
      <c r="AB6" s="43"/>
      <c r="AC6" s="57"/>
      <c r="AD6" s="43"/>
      <c r="AE6" s="43"/>
      <c r="AF6" s="43"/>
      <c r="AG6" s="57"/>
      <c r="AH6" s="43"/>
      <c r="AI6" s="43"/>
      <c r="AJ6" s="43"/>
      <c r="AK6" s="43"/>
      <c r="AL6" s="43"/>
      <c r="AM6" s="57"/>
      <c r="AN6" s="43"/>
      <c r="AO6" s="43"/>
      <c r="AP6" s="43"/>
      <c r="AQ6" s="43"/>
      <c r="AR6" s="57"/>
      <c r="AS6" s="43"/>
      <c r="AT6" s="43"/>
      <c r="AU6" s="43"/>
      <c r="AV6" s="43"/>
      <c r="AW6" s="57"/>
      <c r="AX6" s="43"/>
      <c r="AY6" s="43"/>
      <c r="AZ6" s="50"/>
    </row>
    <row r="7" spans="1:52" x14ac:dyDescent="0.3">
      <c r="A7" s="26" t="s">
        <v>12</v>
      </c>
      <c r="B7" s="38" t="s">
        <v>41</v>
      </c>
      <c r="C7" s="44">
        <f>(VLOOKUP(B7,'Clusters AVG'!A$3:B$24,2,FALSE))*C$3</f>
        <v>1.647994</v>
      </c>
      <c r="D7" s="44">
        <f>(VLOOKUP(B7,'Clusters AVG'!A$3:B$24,2,FALSE))*D$3</f>
        <v>3.2959879999999999</v>
      </c>
      <c r="E7" s="44">
        <f>(VLOOKUP(B7,'Clusters AVG'!A$3:B$24,2,FALSE))*E$3</f>
        <v>4.9439820000000001</v>
      </c>
      <c r="F7" s="58">
        <f>(VLOOKUP(B7,'Clusters AVG'!A$3:B$24,2,FALSE))*F$3</f>
        <v>6.5919759999999998</v>
      </c>
      <c r="G7" s="44">
        <f>(VLOOKUP(B7,'Clusters AVG'!A$3:B$24,2,FALSE))*G$3</f>
        <v>8.2399699999999996</v>
      </c>
      <c r="H7" s="44">
        <f>(VLOOKUP(B7,'Clusters AVG'!A$3:C$24,3,FALSE))*H$3</f>
        <v>1.2952079999999999</v>
      </c>
      <c r="I7" s="44">
        <f>(VLOOKUP(B7,'Clusters AVG'!A$3:C$24,3,FALSE))*I$3</f>
        <v>2.5904159999999998</v>
      </c>
      <c r="J7" s="58"/>
      <c r="K7" s="44"/>
      <c r="L7" s="44"/>
      <c r="M7" s="44"/>
      <c r="N7" s="44"/>
      <c r="O7" s="44"/>
      <c r="P7" s="44"/>
      <c r="Q7" s="58"/>
      <c r="R7" s="44"/>
      <c r="S7" s="44"/>
      <c r="T7" s="58"/>
      <c r="U7" s="44"/>
      <c r="V7" s="44"/>
      <c r="W7" s="44"/>
      <c r="X7" s="44"/>
      <c r="Y7" s="44"/>
      <c r="Z7" s="58"/>
      <c r="AA7" s="44"/>
      <c r="AB7" s="44"/>
      <c r="AC7" s="58"/>
      <c r="AD7" s="44"/>
      <c r="AE7" s="44"/>
      <c r="AF7" s="44"/>
      <c r="AG7" s="58"/>
      <c r="AH7" s="44"/>
      <c r="AI7" s="44"/>
      <c r="AJ7" s="44"/>
      <c r="AK7" s="44"/>
      <c r="AL7" s="44"/>
      <c r="AM7" s="58"/>
      <c r="AN7" s="44"/>
      <c r="AO7" s="44"/>
      <c r="AP7" s="44"/>
      <c r="AQ7" s="44"/>
      <c r="AR7" s="58"/>
      <c r="AS7" s="44"/>
      <c r="AT7" s="44"/>
      <c r="AU7" s="44"/>
      <c r="AV7" s="44"/>
      <c r="AW7" s="58"/>
      <c r="AX7" s="44"/>
      <c r="AY7" s="44"/>
      <c r="AZ7" s="51"/>
    </row>
    <row r="8" spans="1:52" x14ac:dyDescent="0.3">
      <c r="A8" s="26" t="s">
        <v>12</v>
      </c>
      <c r="B8" s="38" t="s">
        <v>33</v>
      </c>
      <c r="C8" s="44">
        <f>(VLOOKUP(B8,'Clusters AVG'!A$3:B$24,2,FALSE))*C$3</f>
        <v>2.4112269999999998</v>
      </c>
      <c r="D8" s="44">
        <f>(VLOOKUP(B8,'Clusters AVG'!A$3:B$24,2,FALSE))*D$3</f>
        <v>4.8224539999999996</v>
      </c>
      <c r="E8" s="44">
        <f>(VLOOKUP(B8,'Clusters AVG'!A$3:B$24,2,FALSE))*E$3</f>
        <v>7.2336809999999989</v>
      </c>
      <c r="F8" s="58">
        <f>(VLOOKUP(B8,'Clusters AVG'!A$3:B$24,2,FALSE))*F$3</f>
        <v>9.6449079999999991</v>
      </c>
      <c r="G8" s="44">
        <f>(VLOOKUP(B8,'Clusters AVG'!A$3:B$24,2,FALSE))*G$3</f>
        <v>12.056134999999999</v>
      </c>
      <c r="H8" s="44">
        <f>(VLOOKUP(B8,'Clusters AVG'!A$3:C$24,3,FALSE))*H$3</f>
        <v>4.3295250000000003</v>
      </c>
      <c r="I8" s="44">
        <f>(VLOOKUP(B8,'Clusters AVG'!A$3:C$24,3,FALSE))*I$3</f>
        <v>8.6590500000000006</v>
      </c>
      <c r="J8" s="58"/>
      <c r="K8" s="44"/>
      <c r="L8" s="44"/>
      <c r="M8" s="44"/>
      <c r="N8" s="44"/>
      <c r="O8" s="44"/>
      <c r="P8" s="44"/>
      <c r="Q8" s="58"/>
      <c r="R8" s="44"/>
      <c r="S8" s="44"/>
      <c r="T8" s="58"/>
      <c r="U8" s="44"/>
      <c r="V8" s="44"/>
      <c r="W8" s="44"/>
      <c r="X8" s="44"/>
      <c r="Y8" s="44"/>
      <c r="Z8" s="58"/>
      <c r="AA8" s="44"/>
      <c r="AB8" s="44"/>
      <c r="AC8" s="58"/>
      <c r="AD8" s="44"/>
      <c r="AE8" s="44"/>
      <c r="AF8" s="44"/>
      <c r="AG8" s="58"/>
      <c r="AH8" s="44"/>
      <c r="AI8" s="44"/>
      <c r="AJ8" s="44"/>
      <c r="AK8" s="44"/>
      <c r="AL8" s="44"/>
      <c r="AM8" s="58"/>
      <c r="AN8" s="44"/>
      <c r="AO8" s="44"/>
      <c r="AP8" s="44"/>
      <c r="AQ8" s="44"/>
      <c r="AR8" s="58"/>
      <c r="AS8" s="44"/>
      <c r="AT8" s="44"/>
      <c r="AU8" s="44"/>
      <c r="AV8" s="44"/>
      <c r="AW8" s="58"/>
      <c r="AX8" s="44"/>
      <c r="AY8" s="44"/>
      <c r="AZ8" s="51"/>
    </row>
    <row r="9" spans="1:52" x14ac:dyDescent="0.3">
      <c r="A9" s="26" t="s">
        <v>12</v>
      </c>
      <c r="B9" s="38" t="s">
        <v>34</v>
      </c>
      <c r="C9" s="44">
        <f>(VLOOKUP(B9,'Clusters AVG'!A$3:B$24,2,FALSE))*C$3</f>
        <v>2.9661979999999999</v>
      </c>
      <c r="D9" s="44">
        <f>(VLOOKUP(B9,'Clusters AVG'!A$3:B$24,2,FALSE))*D$3</f>
        <v>5.9323959999999998</v>
      </c>
      <c r="E9" s="44">
        <f>(VLOOKUP(B9,'Clusters AVG'!A$3:B$24,2,FALSE))*E$3</f>
        <v>8.8985939999999992</v>
      </c>
      <c r="F9" s="58">
        <f>(VLOOKUP(B9,'Clusters AVG'!A$3:B$24,2,FALSE))*F$3</f>
        <v>11.864792</v>
      </c>
      <c r="G9" s="44">
        <f>(VLOOKUP(B9,'Clusters AVG'!A$3:B$24,2,FALSE))*G$3</f>
        <v>14.83099</v>
      </c>
      <c r="H9" s="44">
        <f>(VLOOKUP(B9,'Clusters AVG'!A$3:C$24,3,FALSE))*H$3</f>
        <v>3.7320989999999998</v>
      </c>
      <c r="I9" s="44">
        <f>(VLOOKUP(B9,'Clusters AVG'!A$3:C$24,3,FALSE))*I$3</f>
        <v>7.4641979999999997</v>
      </c>
      <c r="J9" s="58"/>
      <c r="K9" s="44"/>
      <c r="L9" s="44"/>
      <c r="M9" s="44"/>
      <c r="N9" s="44"/>
      <c r="O9" s="44"/>
      <c r="P9" s="44"/>
      <c r="Q9" s="58"/>
      <c r="R9" s="44"/>
      <c r="S9" s="44"/>
      <c r="T9" s="58"/>
      <c r="U9" s="44"/>
      <c r="V9" s="44"/>
      <c r="W9" s="44"/>
      <c r="X9" s="44"/>
      <c r="Y9" s="44"/>
      <c r="Z9" s="58"/>
      <c r="AA9" s="44"/>
      <c r="AB9" s="44"/>
      <c r="AC9" s="58"/>
      <c r="AD9" s="44"/>
      <c r="AE9" s="44"/>
      <c r="AF9" s="44"/>
      <c r="AG9" s="58"/>
      <c r="AH9" s="44"/>
      <c r="AI9" s="44"/>
      <c r="AJ9" s="44"/>
      <c r="AK9" s="44"/>
      <c r="AL9" s="44"/>
      <c r="AM9" s="58"/>
      <c r="AN9" s="44"/>
      <c r="AO9" s="44"/>
      <c r="AP9" s="44"/>
      <c r="AQ9" s="44"/>
      <c r="AR9" s="58"/>
      <c r="AS9" s="44"/>
      <c r="AT9" s="44"/>
      <c r="AU9" s="44"/>
      <c r="AV9" s="44"/>
      <c r="AW9" s="58"/>
      <c r="AX9" s="44"/>
      <c r="AY9" s="44"/>
      <c r="AZ9" s="51"/>
    </row>
    <row r="10" spans="1:52" x14ac:dyDescent="0.3">
      <c r="A10" s="26" t="s">
        <v>12</v>
      </c>
      <c r="B10" s="38" t="s">
        <v>36</v>
      </c>
      <c r="C10" s="44">
        <f>(VLOOKUP(B10,'Clusters AVG'!A$3:B$24,2,FALSE))*C$3</f>
        <v>3.7178640000000001</v>
      </c>
      <c r="D10" s="44">
        <f>(VLOOKUP(B10,'Clusters AVG'!A$3:B$24,2,FALSE))*D$3</f>
        <v>7.4357280000000001</v>
      </c>
      <c r="E10" s="44">
        <f>(VLOOKUP(B10,'Clusters AVG'!A$3:B$24,2,FALSE))*E$3</f>
        <v>11.153592</v>
      </c>
      <c r="F10" s="58">
        <f>(VLOOKUP(B10,'Clusters AVG'!A$3:B$24,2,FALSE))*F$3</f>
        <v>14.871456</v>
      </c>
      <c r="G10" s="44">
        <f>(VLOOKUP(B10,'Clusters AVG'!A$3:B$24,2,FALSE))*G$3</f>
        <v>18.589320000000001</v>
      </c>
      <c r="H10" s="44">
        <f>(VLOOKUP(B10,'Clusters AVG'!A$3:C$24,3,FALSE))*H$3</f>
        <v>2.373319</v>
      </c>
      <c r="I10" s="44">
        <f>(VLOOKUP(B10,'Clusters AVG'!A$3:C$24,3,FALSE))*I$3</f>
        <v>4.7466379999999999</v>
      </c>
      <c r="J10" s="58"/>
      <c r="K10" s="44"/>
      <c r="L10" s="44"/>
      <c r="M10" s="44"/>
      <c r="N10" s="44"/>
      <c r="O10" s="44"/>
      <c r="P10" s="44"/>
      <c r="Q10" s="58"/>
      <c r="R10" s="44"/>
      <c r="S10" s="44"/>
      <c r="T10" s="58"/>
      <c r="U10" s="44"/>
      <c r="V10" s="44"/>
      <c r="W10" s="44"/>
      <c r="X10" s="44"/>
      <c r="Y10" s="44"/>
      <c r="Z10" s="58"/>
      <c r="AA10" s="44"/>
      <c r="AB10" s="44"/>
      <c r="AC10" s="58"/>
      <c r="AD10" s="44"/>
      <c r="AE10" s="44"/>
      <c r="AF10" s="44"/>
      <c r="AG10" s="58"/>
      <c r="AH10" s="44"/>
      <c r="AI10" s="44"/>
      <c r="AJ10" s="44"/>
      <c r="AK10" s="44"/>
      <c r="AL10" s="44"/>
      <c r="AM10" s="58"/>
      <c r="AN10" s="44"/>
      <c r="AO10" s="44"/>
      <c r="AP10" s="44"/>
      <c r="AQ10" s="44"/>
      <c r="AR10" s="58"/>
      <c r="AS10" s="44"/>
      <c r="AT10" s="44"/>
      <c r="AU10" s="44"/>
      <c r="AV10" s="44"/>
      <c r="AW10" s="58"/>
      <c r="AX10" s="44"/>
      <c r="AY10" s="44"/>
      <c r="AZ10" s="51"/>
    </row>
    <row r="11" spans="1:52" x14ac:dyDescent="0.3">
      <c r="A11" s="26" t="s">
        <v>12</v>
      </c>
      <c r="B11" s="38" t="s">
        <v>43</v>
      </c>
      <c r="C11" s="44">
        <f>(VLOOKUP(B11,'Clusters AVG'!A$3:B$24,2,FALSE))*C$3</f>
        <v>0.63666100000000003</v>
      </c>
      <c r="D11" s="44">
        <f>(VLOOKUP(B11,'Clusters AVG'!A$3:B$24,2,FALSE))*D$3</f>
        <v>1.2733220000000001</v>
      </c>
      <c r="E11" s="44">
        <f>(VLOOKUP(B11,'Clusters AVG'!A$3:B$24,2,FALSE))*E$3</f>
        <v>1.909983</v>
      </c>
      <c r="F11" s="58">
        <f>(VLOOKUP(B11,'Clusters AVG'!A$3:B$24,2,FALSE))*F$3</f>
        <v>2.5466440000000001</v>
      </c>
      <c r="G11" s="44">
        <f>(VLOOKUP(B11,'Clusters AVG'!A$3:B$24,2,FALSE))*G$3</f>
        <v>3.1833050000000003</v>
      </c>
      <c r="H11" s="44">
        <f>(VLOOKUP(B11,'Clusters AVG'!A$3:C$24,3,FALSE))*H$3</f>
        <v>0.72026999999999997</v>
      </c>
      <c r="I11" s="44">
        <f>(VLOOKUP(B11,'Clusters AVG'!A$3:C$24,3,FALSE))*I$3</f>
        <v>1.4405399999999999</v>
      </c>
      <c r="J11" s="58"/>
      <c r="K11" s="44"/>
      <c r="L11" s="44"/>
      <c r="M11" s="44"/>
      <c r="N11" s="44"/>
      <c r="O11" s="44"/>
      <c r="P11" s="44"/>
      <c r="Q11" s="58"/>
      <c r="R11" s="44"/>
      <c r="S11" s="44"/>
      <c r="T11" s="58"/>
      <c r="U11" s="44"/>
      <c r="V11" s="44"/>
      <c r="W11" s="44"/>
      <c r="X11" s="44"/>
      <c r="Y11" s="44"/>
      <c r="Z11" s="58"/>
      <c r="AA11" s="44"/>
      <c r="AB11" s="44"/>
      <c r="AC11" s="58"/>
      <c r="AD11" s="44"/>
      <c r="AE11" s="44"/>
      <c r="AF11" s="44"/>
      <c r="AG11" s="58"/>
      <c r="AH11" s="44"/>
      <c r="AI11" s="44"/>
      <c r="AJ11" s="44"/>
      <c r="AK11" s="44"/>
      <c r="AL11" s="44"/>
      <c r="AM11" s="58"/>
      <c r="AN11" s="44"/>
      <c r="AO11" s="44"/>
      <c r="AP11" s="44"/>
      <c r="AQ11" s="44"/>
      <c r="AR11" s="58"/>
      <c r="AS11" s="44"/>
      <c r="AT11" s="44"/>
      <c r="AU11" s="44"/>
      <c r="AV11" s="44"/>
      <c r="AW11" s="58"/>
      <c r="AX11" s="44"/>
      <c r="AY11" s="44"/>
      <c r="AZ11" s="51"/>
    </row>
    <row r="12" spans="1:52" x14ac:dyDescent="0.3">
      <c r="A12" s="26" t="s">
        <v>12</v>
      </c>
      <c r="B12" s="38" t="s">
        <v>35</v>
      </c>
      <c r="C12" s="44">
        <f>(VLOOKUP(B12,'Clusters AVG'!A$3:B$24,2,FALSE))*C$3</f>
        <v>3.994135</v>
      </c>
      <c r="D12" s="44">
        <f>(VLOOKUP(B12,'Clusters AVG'!A$3:B$24,2,FALSE))*D$3</f>
        <v>7.98827</v>
      </c>
      <c r="E12" s="44">
        <f>(VLOOKUP(B12,'Clusters AVG'!A$3:B$24,2,FALSE))*E$3</f>
        <v>11.982405</v>
      </c>
      <c r="F12" s="58">
        <f>(VLOOKUP(B12,'Clusters AVG'!A$3:B$24,2,FALSE))*F$3</f>
        <v>15.97654</v>
      </c>
      <c r="G12" s="44">
        <f>(VLOOKUP(B12,'Clusters AVG'!A$3:B$24,2,FALSE))*G$3</f>
        <v>19.970675</v>
      </c>
      <c r="H12" s="44">
        <f>(VLOOKUP(B12,'Clusters AVG'!A$3:C$24,3,FALSE))*H$3</f>
        <v>3.4163839999999999</v>
      </c>
      <c r="I12" s="44">
        <f>(VLOOKUP(B12,'Clusters AVG'!A$3:C$24,3,FALSE))*I$3</f>
        <v>6.8327679999999997</v>
      </c>
      <c r="J12" s="58"/>
      <c r="K12" s="44"/>
      <c r="L12" s="44"/>
      <c r="M12" s="44"/>
      <c r="N12" s="44"/>
      <c r="O12" s="44"/>
      <c r="P12" s="44"/>
      <c r="Q12" s="58"/>
      <c r="R12" s="44"/>
      <c r="S12" s="44"/>
      <c r="T12" s="58"/>
      <c r="U12" s="44"/>
      <c r="V12" s="44"/>
      <c r="W12" s="44"/>
      <c r="X12" s="44"/>
      <c r="Y12" s="44"/>
      <c r="Z12" s="58"/>
      <c r="AA12" s="44"/>
      <c r="AB12" s="44"/>
      <c r="AC12" s="58"/>
      <c r="AD12" s="44"/>
      <c r="AE12" s="44"/>
      <c r="AF12" s="44"/>
      <c r="AG12" s="58"/>
      <c r="AH12" s="44"/>
      <c r="AI12" s="44"/>
      <c r="AJ12" s="44"/>
      <c r="AK12" s="44"/>
      <c r="AL12" s="44"/>
      <c r="AM12" s="58"/>
      <c r="AN12" s="44"/>
      <c r="AO12" s="44"/>
      <c r="AP12" s="44"/>
      <c r="AQ12" s="44"/>
      <c r="AR12" s="58"/>
      <c r="AS12" s="44"/>
      <c r="AT12" s="44"/>
      <c r="AU12" s="44"/>
      <c r="AV12" s="44"/>
      <c r="AW12" s="58"/>
      <c r="AX12" s="44"/>
      <c r="AY12" s="44"/>
      <c r="AZ12" s="51"/>
    </row>
    <row r="13" spans="1:52" x14ac:dyDescent="0.3">
      <c r="A13" s="26" t="s">
        <v>12</v>
      </c>
      <c r="B13" s="38" t="s">
        <v>46</v>
      </c>
      <c r="C13" s="44">
        <f>(VLOOKUP(B13,'Clusters AVG'!A$3:B$24,2,FALSE))*C$3</f>
        <v>0.55401299999999998</v>
      </c>
      <c r="D13" s="44">
        <f>(VLOOKUP(B13,'Clusters AVG'!A$3:B$24,2,FALSE))*D$3</f>
        <v>1.108026</v>
      </c>
      <c r="E13" s="44">
        <f>(VLOOKUP(B13,'Clusters AVG'!A$3:B$24,2,FALSE))*E$3</f>
        <v>1.662039</v>
      </c>
      <c r="F13" s="58">
        <f>(VLOOKUP(B13,'Clusters AVG'!A$3:B$24,2,FALSE))*F$3</f>
        <v>2.2160519999999999</v>
      </c>
      <c r="G13" s="44">
        <f>(VLOOKUP(B13,'Clusters AVG'!A$3:B$24,2,FALSE))*G$3</f>
        <v>2.7700649999999998</v>
      </c>
      <c r="H13" s="44">
        <f>(VLOOKUP(B13,'Clusters AVG'!A$3:C$24,3,FALSE))*H$3</f>
        <v>0.70765199999999995</v>
      </c>
      <c r="I13" s="44">
        <f>(VLOOKUP(B13,'Clusters AVG'!A$3:C$24,3,FALSE))*I$3</f>
        <v>1.4153039999999999</v>
      </c>
      <c r="J13" s="58"/>
      <c r="K13" s="44"/>
      <c r="L13" s="44"/>
      <c r="M13" s="44"/>
      <c r="N13" s="44"/>
      <c r="O13" s="44"/>
      <c r="P13" s="44"/>
      <c r="Q13" s="58"/>
      <c r="R13" s="44"/>
      <c r="S13" s="44"/>
      <c r="T13" s="58"/>
      <c r="U13" s="44"/>
      <c r="V13" s="44"/>
      <c r="W13" s="44"/>
      <c r="X13" s="44"/>
      <c r="Y13" s="44"/>
      <c r="Z13" s="58"/>
      <c r="AA13" s="44"/>
      <c r="AB13" s="44"/>
      <c r="AC13" s="58"/>
      <c r="AD13" s="44"/>
      <c r="AE13" s="44"/>
      <c r="AF13" s="44"/>
      <c r="AG13" s="58"/>
      <c r="AH13" s="44"/>
      <c r="AI13" s="44"/>
      <c r="AJ13" s="44"/>
      <c r="AK13" s="44"/>
      <c r="AL13" s="44"/>
      <c r="AM13" s="58"/>
      <c r="AN13" s="44"/>
      <c r="AO13" s="44"/>
      <c r="AP13" s="44"/>
      <c r="AQ13" s="44"/>
      <c r="AR13" s="58"/>
      <c r="AS13" s="44"/>
      <c r="AT13" s="44"/>
      <c r="AU13" s="44"/>
      <c r="AV13" s="44"/>
      <c r="AW13" s="58"/>
      <c r="AX13" s="44"/>
      <c r="AY13" s="44"/>
      <c r="AZ13" s="51"/>
    </row>
    <row r="14" spans="1:52" ht="15" thickBot="1" x14ac:dyDescent="0.35">
      <c r="A14" s="27" t="s">
        <v>12</v>
      </c>
      <c r="B14" s="39" t="s">
        <v>44</v>
      </c>
      <c r="C14" s="45">
        <f>(VLOOKUP(B14,'Clusters AVG'!A$3:B$24,2,FALSE))*C$3</f>
        <v>0.44394800000000001</v>
      </c>
      <c r="D14" s="45">
        <f>(VLOOKUP(B14,'Clusters AVG'!A$3:B$24,2,FALSE))*D$3</f>
        <v>0.88789600000000002</v>
      </c>
      <c r="E14" s="45">
        <f>(VLOOKUP(B14,'Clusters AVG'!A$3:B$24,2,FALSE))*E$3</f>
        <v>1.331844</v>
      </c>
      <c r="F14" s="59">
        <f>(VLOOKUP(B14,'Clusters AVG'!A$3:B$24,2,FALSE))*F$3</f>
        <v>1.775792</v>
      </c>
      <c r="G14" s="45">
        <f>(VLOOKUP(B14,'Clusters AVG'!A$3:B$24,2,FALSE))*G$3</f>
        <v>2.2197399999999998</v>
      </c>
      <c r="H14" s="45">
        <f>(VLOOKUP(B14,'Clusters AVG'!A$3:C$24,3,FALSE))*H$3</f>
        <v>0.54465200000000003</v>
      </c>
      <c r="I14" s="45">
        <f>(VLOOKUP(B14,'Clusters AVG'!A$3:C$24,3,FALSE))*I$3</f>
        <v>1.0893040000000001</v>
      </c>
      <c r="J14" s="59"/>
      <c r="K14" s="45"/>
      <c r="L14" s="45"/>
      <c r="M14" s="45"/>
      <c r="N14" s="45"/>
      <c r="O14" s="45"/>
      <c r="P14" s="45"/>
      <c r="Q14" s="59"/>
      <c r="R14" s="45"/>
      <c r="S14" s="45"/>
      <c r="T14" s="59"/>
      <c r="U14" s="45"/>
      <c r="V14" s="45"/>
      <c r="W14" s="45"/>
      <c r="X14" s="45"/>
      <c r="Y14" s="45"/>
      <c r="Z14" s="59"/>
      <c r="AA14" s="45"/>
      <c r="AB14" s="45"/>
      <c r="AC14" s="59"/>
      <c r="AD14" s="45"/>
      <c r="AE14" s="45"/>
      <c r="AF14" s="45"/>
      <c r="AG14" s="59"/>
      <c r="AH14" s="45"/>
      <c r="AI14" s="45"/>
      <c r="AJ14" s="45"/>
      <c r="AK14" s="45"/>
      <c r="AL14" s="45"/>
      <c r="AM14" s="59"/>
      <c r="AN14" s="45"/>
      <c r="AO14" s="45"/>
      <c r="AP14" s="45"/>
      <c r="AQ14" s="45"/>
      <c r="AR14" s="59"/>
      <c r="AS14" s="45"/>
      <c r="AT14" s="45"/>
      <c r="AU14" s="45"/>
      <c r="AV14" s="45"/>
      <c r="AW14" s="59"/>
      <c r="AX14" s="45"/>
      <c r="AY14" s="45"/>
      <c r="AZ14" s="52"/>
    </row>
    <row r="15" spans="1:52" x14ac:dyDescent="0.3">
      <c r="A15" s="25" t="s">
        <v>16</v>
      </c>
      <c r="B15" s="37" t="s">
        <v>48</v>
      </c>
      <c r="C15" s="46">
        <f>(VLOOKUP(B15,'Clusters AVG'!A$3:B$24,2,FALSE))*C$3</f>
        <v>1.2191149999999999</v>
      </c>
      <c r="D15" s="46">
        <f>(VLOOKUP(B15,'Clusters AVG'!A$3:B$24,2,FALSE))*D$3</f>
        <v>2.4382299999999999</v>
      </c>
      <c r="E15" s="46">
        <f>(VLOOKUP(B15,'Clusters AVG'!A$3:B$24,2,FALSE))*E$3</f>
        <v>3.6573449999999998</v>
      </c>
      <c r="F15" s="60">
        <f>(VLOOKUP(B15,'Clusters AVG'!A$3:B$24,2,FALSE))*F$3</f>
        <v>4.8764599999999998</v>
      </c>
      <c r="G15" s="46">
        <f>(VLOOKUP(B15,'Clusters AVG'!A$3:B$24,2,FALSE))*G$3</f>
        <v>6.0955750000000002</v>
      </c>
      <c r="H15" s="46">
        <f>(VLOOKUP(B15,'Clusters AVG'!A$3:C$24,3,FALSE))*H$3</f>
        <v>1.933087</v>
      </c>
      <c r="I15" s="46">
        <f>(VLOOKUP(B15,'Clusters AVG'!A$3:C$24,3,FALSE))*I$3</f>
        <v>3.866174</v>
      </c>
      <c r="J15" s="60"/>
      <c r="K15" s="46"/>
      <c r="L15" s="46"/>
      <c r="M15" s="46"/>
      <c r="N15" s="46"/>
      <c r="O15" s="46"/>
      <c r="P15" s="46"/>
      <c r="Q15" s="60"/>
      <c r="R15" s="46"/>
      <c r="S15" s="46"/>
      <c r="T15" s="60"/>
      <c r="U15" s="46"/>
      <c r="V15" s="46"/>
      <c r="W15" s="46"/>
      <c r="X15" s="46"/>
      <c r="Y15" s="46"/>
      <c r="Z15" s="60"/>
      <c r="AA15" s="46"/>
      <c r="AB15" s="46"/>
      <c r="AC15" s="60"/>
      <c r="AD15" s="46"/>
      <c r="AE15" s="46"/>
      <c r="AF15" s="46"/>
      <c r="AG15" s="60"/>
      <c r="AH15" s="46"/>
      <c r="AI15" s="46"/>
      <c r="AJ15" s="46"/>
      <c r="AK15" s="46"/>
      <c r="AL15" s="46"/>
      <c r="AM15" s="60"/>
      <c r="AN15" s="46"/>
      <c r="AO15" s="46"/>
      <c r="AP15" s="46"/>
      <c r="AQ15" s="46"/>
      <c r="AR15" s="60"/>
      <c r="AS15" s="46"/>
      <c r="AT15" s="46"/>
      <c r="AU15" s="46"/>
      <c r="AV15" s="46"/>
      <c r="AW15" s="60"/>
      <c r="AX15" s="46"/>
      <c r="AY15" s="46"/>
      <c r="AZ15" s="53"/>
    </row>
    <row r="16" spans="1:52" x14ac:dyDescent="0.3">
      <c r="A16" s="26" t="s">
        <v>16</v>
      </c>
      <c r="B16" s="38" t="s">
        <v>31</v>
      </c>
      <c r="C16" s="44">
        <f>(VLOOKUP(B16,'Clusters AVG'!A$3:B$24,2,FALSE))*C$3</f>
        <v>1.7335339999999999</v>
      </c>
      <c r="D16" s="44">
        <f>(VLOOKUP(B16,'Clusters AVG'!A$3:B$24,2,FALSE))*D$3</f>
        <v>3.4670679999999998</v>
      </c>
      <c r="E16" s="44">
        <f>(VLOOKUP(B16,'Clusters AVG'!A$3:B$24,2,FALSE))*E$3</f>
        <v>5.2006019999999999</v>
      </c>
      <c r="F16" s="58">
        <f>(VLOOKUP(B16,'Clusters AVG'!A$3:B$24,2,FALSE))*F$3</f>
        <v>6.9341359999999996</v>
      </c>
      <c r="G16" s="44">
        <f>(VLOOKUP(B16,'Clusters AVG'!A$3:B$24,2,FALSE))*G$3</f>
        <v>8.6676699999999993</v>
      </c>
      <c r="H16" s="44">
        <f>(VLOOKUP(B16,'Clusters AVG'!A$3:C$24,3,FALSE))*H$3</f>
        <v>3.2291099999999999</v>
      </c>
      <c r="I16" s="44">
        <f>(VLOOKUP(B16,'Clusters AVG'!A$3:C$24,3,FALSE))*I$3</f>
        <v>6.4582199999999998</v>
      </c>
      <c r="J16" s="58"/>
      <c r="K16" s="44"/>
      <c r="L16" s="44"/>
      <c r="M16" s="44"/>
      <c r="N16" s="44"/>
      <c r="O16" s="44"/>
      <c r="P16" s="44"/>
      <c r="Q16" s="58"/>
      <c r="R16" s="44"/>
      <c r="S16" s="44"/>
      <c r="T16" s="58"/>
      <c r="U16" s="44"/>
      <c r="V16" s="44"/>
      <c r="W16" s="44"/>
      <c r="X16" s="44"/>
      <c r="Y16" s="44"/>
      <c r="Z16" s="58"/>
      <c r="AA16" s="44"/>
      <c r="AB16" s="44"/>
      <c r="AC16" s="58"/>
      <c r="AD16" s="44"/>
      <c r="AE16" s="44"/>
      <c r="AF16" s="44"/>
      <c r="AG16" s="58"/>
      <c r="AH16" s="44"/>
      <c r="AI16" s="44"/>
      <c r="AJ16" s="44"/>
      <c r="AK16" s="44"/>
      <c r="AL16" s="44"/>
      <c r="AM16" s="58"/>
      <c r="AN16" s="44"/>
      <c r="AO16" s="44"/>
      <c r="AP16" s="44"/>
      <c r="AQ16" s="44"/>
      <c r="AR16" s="58"/>
      <c r="AS16" s="44"/>
      <c r="AT16" s="44"/>
      <c r="AU16" s="44"/>
      <c r="AV16" s="44"/>
      <c r="AW16" s="58"/>
      <c r="AX16" s="44"/>
      <c r="AY16" s="44"/>
      <c r="AZ16" s="51"/>
    </row>
    <row r="17" spans="1:52" x14ac:dyDescent="0.3">
      <c r="A17" s="26" t="s">
        <v>16</v>
      </c>
      <c r="B17" s="38" t="s">
        <v>49</v>
      </c>
      <c r="C17" s="44">
        <f>(VLOOKUP(B17,'Clusters AVG'!A$3:B$24,2,FALSE))*C$3</f>
        <v>1.0499270000000001</v>
      </c>
      <c r="D17" s="44">
        <f>(VLOOKUP(B17,'Clusters AVG'!A$3:B$24,2,FALSE))*D$3</f>
        <v>2.0998540000000001</v>
      </c>
      <c r="E17" s="44">
        <f>(VLOOKUP(B17,'Clusters AVG'!A$3:B$24,2,FALSE))*E$3</f>
        <v>3.1497809999999999</v>
      </c>
      <c r="F17" s="58">
        <f>(VLOOKUP(B17,'Clusters AVG'!A$3:B$24,2,FALSE))*F$3</f>
        <v>4.1997080000000002</v>
      </c>
      <c r="G17" s="44">
        <f>(VLOOKUP(B17,'Clusters AVG'!A$3:B$24,2,FALSE))*G$3</f>
        <v>5.2496350000000005</v>
      </c>
      <c r="H17" s="44">
        <f>(VLOOKUP(B17,'Clusters AVG'!A$3:C$24,3,FALSE))*H$3</f>
        <v>1.702434</v>
      </c>
      <c r="I17" s="44">
        <f>(VLOOKUP(B17,'Clusters AVG'!A$3:C$24,3,FALSE))*I$3</f>
        <v>3.404868</v>
      </c>
      <c r="J17" s="58"/>
      <c r="K17" s="44"/>
      <c r="L17" s="44"/>
      <c r="M17" s="44"/>
      <c r="N17" s="44"/>
      <c r="O17" s="44"/>
      <c r="P17" s="44"/>
      <c r="Q17" s="58"/>
      <c r="R17" s="44"/>
      <c r="S17" s="44"/>
      <c r="T17" s="58"/>
      <c r="U17" s="44"/>
      <c r="V17" s="44"/>
      <c r="W17" s="44"/>
      <c r="X17" s="44"/>
      <c r="Y17" s="44"/>
      <c r="Z17" s="58"/>
      <c r="AA17" s="44"/>
      <c r="AB17" s="44"/>
      <c r="AC17" s="58"/>
      <c r="AD17" s="44"/>
      <c r="AE17" s="44"/>
      <c r="AF17" s="44"/>
      <c r="AG17" s="58"/>
      <c r="AH17" s="44"/>
      <c r="AI17" s="44"/>
      <c r="AJ17" s="44"/>
      <c r="AK17" s="44"/>
      <c r="AL17" s="44"/>
      <c r="AM17" s="58"/>
      <c r="AN17" s="44"/>
      <c r="AO17" s="44"/>
      <c r="AP17" s="44"/>
      <c r="AQ17" s="44"/>
      <c r="AR17" s="58"/>
      <c r="AS17" s="44"/>
      <c r="AT17" s="44"/>
      <c r="AU17" s="44"/>
      <c r="AV17" s="44"/>
      <c r="AW17" s="58"/>
      <c r="AX17" s="44"/>
      <c r="AY17" s="44"/>
      <c r="AZ17" s="51"/>
    </row>
    <row r="18" spans="1:52" x14ac:dyDescent="0.3">
      <c r="A18" s="26" t="s">
        <v>16</v>
      </c>
      <c r="B18" s="38" t="s">
        <v>10</v>
      </c>
      <c r="C18" s="44">
        <f>(VLOOKUP(B18,'Clusters AVG'!A$3:B$24,2,FALSE))*C$3</f>
        <v>1.1609830000000001</v>
      </c>
      <c r="D18" s="44">
        <f>(VLOOKUP(B18,'Clusters AVG'!A$3:B$24,2,FALSE))*D$3</f>
        <v>2.3219660000000002</v>
      </c>
      <c r="E18" s="44">
        <f>(VLOOKUP(B18,'Clusters AVG'!A$3:B$24,2,FALSE))*E$3</f>
        <v>3.4829490000000005</v>
      </c>
      <c r="F18" s="58">
        <f>(VLOOKUP(B18,'Clusters AVG'!A$3:B$24,2,FALSE))*F$3</f>
        <v>4.6439320000000004</v>
      </c>
      <c r="G18" s="44">
        <f>(VLOOKUP(B18,'Clusters AVG'!A$3:B$24,2,FALSE))*G$3</f>
        <v>5.8049150000000003</v>
      </c>
      <c r="H18" s="44">
        <f>(VLOOKUP(B18,'Clusters AVG'!A$3:C$24,3,FALSE))*H$3</f>
        <v>1.7248730000000001</v>
      </c>
      <c r="I18" s="44">
        <f>(VLOOKUP(B18,'Clusters AVG'!A$3:C$24,3,FALSE))*I$3</f>
        <v>3.4497460000000002</v>
      </c>
      <c r="J18" s="58"/>
      <c r="K18" s="44"/>
      <c r="L18" s="44"/>
      <c r="M18" s="44"/>
      <c r="N18" s="44"/>
      <c r="O18" s="44"/>
      <c r="P18" s="44"/>
      <c r="Q18" s="58"/>
      <c r="R18" s="44"/>
      <c r="S18" s="44"/>
      <c r="T18" s="58"/>
      <c r="U18" s="44"/>
      <c r="V18" s="44"/>
      <c r="W18" s="44"/>
      <c r="X18" s="44"/>
      <c r="Y18" s="44"/>
      <c r="Z18" s="58"/>
      <c r="AA18" s="44"/>
      <c r="AB18" s="44"/>
      <c r="AC18" s="58"/>
      <c r="AD18" s="44"/>
      <c r="AE18" s="44"/>
      <c r="AF18" s="44"/>
      <c r="AG18" s="58"/>
      <c r="AH18" s="44"/>
      <c r="AI18" s="44"/>
      <c r="AJ18" s="44"/>
      <c r="AK18" s="44"/>
      <c r="AL18" s="44"/>
      <c r="AM18" s="58"/>
      <c r="AN18" s="44"/>
      <c r="AO18" s="44"/>
      <c r="AP18" s="44"/>
      <c r="AQ18" s="44"/>
      <c r="AR18" s="58"/>
      <c r="AS18" s="44"/>
      <c r="AT18" s="44"/>
      <c r="AU18" s="44"/>
      <c r="AV18" s="44"/>
      <c r="AW18" s="58"/>
      <c r="AX18" s="44"/>
      <c r="AY18" s="44"/>
      <c r="AZ18" s="51"/>
    </row>
    <row r="19" spans="1:52" x14ac:dyDescent="0.3">
      <c r="A19" s="26" t="s">
        <v>16</v>
      </c>
      <c r="B19" s="38" t="s">
        <v>32</v>
      </c>
      <c r="C19" s="44">
        <f>(VLOOKUP(B19,'Clusters AVG'!A$3:B$24,2,FALSE))*C$3</f>
        <v>2.1787730000000001</v>
      </c>
      <c r="D19" s="44">
        <f>(VLOOKUP(B19,'Clusters AVG'!A$3:B$24,2,FALSE))*D$3</f>
        <v>4.3575460000000001</v>
      </c>
      <c r="E19" s="44">
        <f>(VLOOKUP(B19,'Clusters AVG'!A$3:B$24,2,FALSE))*E$3</f>
        <v>6.5363190000000007</v>
      </c>
      <c r="F19" s="58">
        <f>(VLOOKUP(B19,'Clusters AVG'!A$3:B$24,2,FALSE))*F$3</f>
        <v>8.7150920000000003</v>
      </c>
      <c r="G19" s="44">
        <f>(VLOOKUP(B19,'Clusters AVG'!A$3:B$24,2,FALSE))*G$3</f>
        <v>10.893865</v>
      </c>
      <c r="H19" s="44">
        <f>(VLOOKUP(B19,'Clusters AVG'!A$3:C$24,3,FALSE))*H$3</f>
        <v>3.9113060000000002</v>
      </c>
      <c r="I19" s="44">
        <f>(VLOOKUP(B19,'Clusters AVG'!A$3:C$24,3,FALSE))*I$3</f>
        <v>7.8226120000000003</v>
      </c>
      <c r="J19" s="58"/>
      <c r="K19" s="44"/>
      <c r="L19" s="44"/>
      <c r="M19" s="44"/>
      <c r="N19" s="44"/>
      <c r="O19" s="44"/>
      <c r="P19" s="44"/>
      <c r="Q19" s="58"/>
      <c r="R19" s="44"/>
      <c r="S19" s="44"/>
      <c r="T19" s="58"/>
      <c r="U19" s="44"/>
      <c r="V19" s="44"/>
      <c r="W19" s="44"/>
      <c r="X19" s="44"/>
      <c r="Y19" s="44"/>
      <c r="Z19" s="58"/>
      <c r="AA19" s="44"/>
      <c r="AB19" s="44"/>
      <c r="AC19" s="58"/>
      <c r="AD19" s="44"/>
      <c r="AE19" s="44"/>
      <c r="AF19" s="44"/>
      <c r="AG19" s="58"/>
      <c r="AH19" s="44"/>
      <c r="AI19" s="44"/>
      <c r="AJ19" s="44"/>
      <c r="AK19" s="44"/>
      <c r="AL19" s="44"/>
      <c r="AM19" s="58"/>
      <c r="AN19" s="44"/>
      <c r="AO19" s="44"/>
      <c r="AP19" s="44"/>
      <c r="AQ19" s="44"/>
      <c r="AR19" s="58"/>
      <c r="AS19" s="44"/>
      <c r="AT19" s="44"/>
      <c r="AU19" s="44"/>
      <c r="AV19" s="44"/>
      <c r="AW19" s="58"/>
      <c r="AX19" s="44"/>
      <c r="AY19" s="44"/>
      <c r="AZ19" s="51"/>
    </row>
    <row r="20" spans="1:52" ht="15" thickBot="1" x14ac:dyDescent="0.35">
      <c r="A20" s="28" t="s">
        <v>16</v>
      </c>
      <c r="B20" s="40" t="s">
        <v>29</v>
      </c>
      <c r="C20" s="47">
        <f>(VLOOKUP(B20,'Clusters AVG'!A$3:B$24,2,FALSE))*C$3</f>
        <v>1.1902029999999999</v>
      </c>
      <c r="D20" s="47">
        <f>(VLOOKUP(B20,'Clusters AVG'!A$3:B$24,2,FALSE))*D$3</f>
        <v>2.3804059999999998</v>
      </c>
      <c r="E20" s="47">
        <f>(VLOOKUP(B20,'Clusters AVG'!A$3:B$24,2,FALSE))*E$3</f>
        <v>3.5706089999999997</v>
      </c>
      <c r="F20" s="59">
        <f>(VLOOKUP(B20,'Clusters AVG'!A$3:B$24,2,FALSE))*F$3</f>
        <v>4.7608119999999996</v>
      </c>
      <c r="G20" s="47">
        <f>(VLOOKUP(B20,'Clusters AVG'!A$3:B$24,2,FALSE))*G$3</f>
        <v>5.9510149999999999</v>
      </c>
      <c r="H20" s="47">
        <f>(VLOOKUP(B20,'Clusters AVG'!A$3:C$24,3,FALSE))*H$3</f>
        <v>1.490232</v>
      </c>
      <c r="I20" s="47">
        <f>(VLOOKUP(B20,'Clusters AVG'!A$3:C$24,3,FALSE))*I$3</f>
        <v>2.980464</v>
      </c>
      <c r="J20" s="59"/>
      <c r="K20" s="47"/>
      <c r="L20" s="47"/>
      <c r="M20" s="47"/>
      <c r="N20" s="47"/>
      <c r="O20" s="47"/>
      <c r="P20" s="47"/>
      <c r="Q20" s="59"/>
      <c r="R20" s="47"/>
      <c r="S20" s="47"/>
      <c r="T20" s="59"/>
      <c r="U20" s="47"/>
      <c r="V20" s="47"/>
      <c r="W20" s="47"/>
      <c r="X20" s="47"/>
      <c r="Y20" s="47"/>
      <c r="Z20" s="59"/>
      <c r="AA20" s="47"/>
      <c r="AB20" s="47"/>
      <c r="AC20" s="59"/>
      <c r="AD20" s="47"/>
      <c r="AE20" s="47"/>
      <c r="AF20" s="47"/>
      <c r="AG20" s="59"/>
      <c r="AH20" s="47"/>
      <c r="AI20" s="47"/>
      <c r="AJ20" s="47"/>
      <c r="AK20" s="47"/>
      <c r="AL20" s="47"/>
      <c r="AM20" s="59"/>
      <c r="AN20" s="47"/>
      <c r="AO20" s="47"/>
      <c r="AP20" s="47"/>
      <c r="AQ20" s="47"/>
      <c r="AR20" s="59"/>
      <c r="AS20" s="47"/>
      <c r="AT20" s="47"/>
      <c r="AU20" s="47"/>
      <c r="AV20" s="47"/>
      <c r="AW20" s="59"/>
      <c r="AX20" s="47"/>
      <c r="AY20" s="47"/>
      <c r="AZ20" s="54"/>
    </row>
    <row r="21" spans="1:52" x14ac:dyDescent="0.3">
      <c r="A21" s="29" t="s">
        <v>13</v>
      </c>
      <c r="B21" s="41" t="s">
        <v>40</v>
      </c>
      <c r="C21" s="48">
        <f>(VLOOKUP(B21,'Clusters AVG'!A$3:B$24,2,FALSE))*C$3</f>
        <v>1.5441670000000001</v>
      </c>
      <c r="D21" s="48">
        <f>(VLOOKUP(B21,'Clusters AVG'!A$3:B$24,2,FALSE))*D$3</f>
        <v>3.0883340000000001</v>
      </c>
      <c r="E21" s="48">
        <f>(VLOOKUP(B21,'Clusters AVG'!A$3:B$24,2,FALSE))*E$3</f>
        <v>4.6325010000000004</v>
      </c>
      <c r="F21" s="60">
        <f>(VLOOKUP(B21,'Clusters AVG'!A$3:B$24,2,FALSE))*F$3</f>
        <v>6.1766680000000003</v>
      </c>
      <c r="G21" s="48">
        <f>(VLOOKUP(B21,'Clusters AVG'!A$3:B$24,2,FALSE))*G$3</f>
        <v>7.7208350000000001</v>
      </c>
      <c r="H21" s="48">
        <f>(VLOOKUP(B21,'Clusters AVG'!A$3:C$24,3,FALSE))*H$3</f>
        <v>1.6280520000000001</v>
      </c>
      <c r="I21" s="48">
        <f>(VLOOKUP(B21,'Clusters AVG'!A$3:C$24,3,FALSE))*I$3</f>
        <v>3.2561040000000001</v>
      </c>
      <c r="J21" s="60"/>
      <c r="K21" s="48"/>
      <c r="L21" s="48"/>
      <c r="M21" s="48"/>
      <c r="N21" s="48"/>
      <c r="O21" s="48"/>
      <c r="P21" s="48"/>
      <c r="Q21" s="60"/>
      <c r="R21" s="48"/>
      <c r="S21" s="48"/>
      <c r="T21" s="60"/>
      <c r="U21" s="48"/>
      <c r="V21" s="48"/>
      <c r="W21" s="48"/>
      <c r="X21" s="48"/>
      <c r="Y21" s="48"/>
      <c r="Z21" s="60"/>
      <c r="AA21" s="48"/>
      <c r="AB21" s="48"/>
      <c r="AC21" s="60"/>
      <c r="AD21" s="48"/>
      <c r="AE21" s="48"/>
      <c r="AF21" s="48"/>
      <c r="AG21" s="60"/>
      <c r="AH21" s="48"/>
      <c r="AI21" s="48"/>
      <c r="AJ21" s="48"/>
      <c r="AK21" s="48"/>
      <c r="AL21" s="48"/>
      <c r="AM21" s="60"/>
      <c r="AN21" s="48"/>
      <c r="AO21" s="48"/>
      <c r="AP21" s="48"/>
      <c r="AQ21" s="48"/>
      <c r="AR21" s="60"/>
      <c r="AS21" s="48"/>
      <c r="AT21" s="48"/>
      <c r="AU21" s="48"/>
      <c r="AV21" s="48"/>
      <c r="AW21" s="60"/>
      <c r="AX21" s="48"/>
      <c r="AY21" s="48"/>
      <c r="AZ21" s="55"/>
    </row>
    <row r="22" spans="1:52" x14ac:dyDescent="0.3">
      <c r="A22" s="30" t="s">
        <v>13</v>
      </c>
      <c r="B22" s="42" t="s">
        <v>37</v>
      </c>
      <c r="C22" s="49">
        <f>(VLOOKUP(B22,'Clusters AVG'!A$3:B$24,2,FALSE))*C$3</f>
        <v>4.5855889999999997</v>
      </c>
      <c r="D22" s="49">
        <f>(VLOOKUP(B22,'Clusters AVG'!A$3:B$24,2,FALSE))*D$3</f>
        <v>9.1711779999999994</v>
      </c>
      <c r="E22" s="49">
        <f>(VLOOKUP(B22,'Clusters AVG'!A$3:B$24,2,FALSE))*E$3</f>
        <v>13.756767</v>
      </c>
      <c r="F22" s="65">
        <f>(VLOOKUP(B22,'Clusters AVG'!A$3:B$24,2,FALSE))*F$3</f>
        <v>18.342355999999999</v>
      </c>
      <c r="G22" s="49">
        <f>(VLOOKUP(B22,'Clusters AVG'!A$3:B$24,2,FALSE))*G$3</f>
        <v>22.927944999999998</v>
      </c>
      <c r="H22" s="49">
        <f>(VLOOKUP(B22,'Clusters AVG'!A$3:C$24,3,FALSE))*H$3</f>
        <v>2.61524</v>
      </c>
      <c r="I22" s="49">
        <f>(VLOOKUP(B22,'Clusters AVG'!A$3:C$24,3,FALSE))*I$3</f>
        <v>5.23048</v>
      </c>
      <c r="J22" s="58"/>
      <c r="K22" s="49"/>
      <c r="L22" s="49"/>
      <c r="M22" s="49"/>
      <c r="N22" s="49"/>
      <c r="O22" s="49"/>
      <c r="P22" s="49"/>
      <c r="Q22" s="58"/>
      <c r="R22" s="49"/>
      <c r="S22" s="49"/>
      <c r="T22" s="58"/>
      <c r="U22" s="49"/>
      <c r="V22" s="49"/>
      <c r="W22" s="49"/>
      <c r="X22" s="49"/>
      <c r="Y22" s="49"/>
      <c r="Z22" s="58"/>
      <c r="AA22" s="49"/>
      <c r="AB22" s="49"/>
      <c r="AC22" s="58"/>
      <c r="AD22" s="49"/>
      <c r="AE22" s="49"/>
      <c r="AF22" s="49"/>
      <c r="AG22" s="58"/>
      <c r="AH22" s="49"/>
      <c r="AI22" s="49"/>
      <c r="AJ22" s="49"/>
      <c r="AK22" s="49"/>
      <c r="AL22" s="49"/>
      <c r="AM22" s="58"/>
      <c r="AN22" s="49"/>
      <c r="AO22" s="49"/>
      <c r="AP22" s="49"/>
      <c r="AQ22" s="49"/>
      <c r="AR22" s="58"/>
      <c r="AS22" s="49"/>
      <c r="AT22" s="49"/>
      <c r="AU22" s="49"/>
      <c r="AV22" s="49"/>
      <c r="AW22" s="58"/>
      <c r="AX22" s="49"/>
      <c r="AY22" s="49"/>
      <c r="AZ22" s="56"/>
    </row>
    <row r="23" spans="1:52" x14ac:dyDescent="0.3">
      <c r="A23" s="26" t="s">
        <v>13</v>
      </c>
      <c r="B23" s="38" t="s">
        <v>38</v>
      </c>
      <c r="C23" s="44">
        <f>(VLOOKUP(B23,'Clusters AVG'!A$3:B$24,2,FALSE))*C$3</f>
        <v>4.135751</v>
      </c>
      <c r="D23" s="44">
        <f>(VLOOKUP(B23,'Clusters AVG'!A$3:B$24,2,FALSE))*D$3</f>
        <v>8.2715019999999999</v>
      </c>
      <c r="E23" s="44">
        <f>(VLOOKUP(B23,'Clusters AVG'!A$3:B$24,2,FALSE))*E$3</f>
        <v>12.407253000000001</v>
      </c>
      <c r="F23" s="58">
        <f>(VLOOKUP(B23,'Clusters AVG'!A$3:B$24,2,FALSE))*F$3</f>
        <v>16.543004</v>
      </c>
      <c r="G23" s="44">
        <f>(VLOOKUP(B23,'Clusters AVG'!A$3:B$24,2,FALSE))*G$3</f>
        <v>20.678754999999999</v>
      </c>
      <c r="H23" s="44">
        <f>(VLOOKUP(B23,'Clusters AVG'!A$3:C$24,3,FALSE))*H$3</f>
        <v>2.501058</v>
      </c>
      <c r="I23" s="44">
        <f>(VLOOKUP(B23,'Clusters AVG'!A$3:C$24,3,FALSE))*I$3</f>
        <v>5.002116</v>
      </c>
      <c r="J23" s="58"/>
      <c r="K23" s="44"/>
      <c r="L23" s="44"/>
      <c r="M23" s="44"/>
      <c r="N23" s="44"/>
      <c r="O23" s="44"/>
      <c r="P23" s="44"/>
      <c r="Q23" s="58"/>
      <c r="R23" s="44"/>
      <c r="S23" s="44"/>
      <c r="T23" s="58"/>
      <c r="U23" s="44"/>
      <c r="V23" s="44"/>
      <c r="W23" s="44"/>
      <c r="X23" s="44"/>
      <c r="Y23" s="44"/>
      <c r="Z23" s="58"/>
      <c r="AA23" s="44"/>
      <c r="AB23" s="44"/>
      <c r="AC23" s="58"/>
      <c r="AD23" s="44"/>
      <c r="AE23" s="44"/>
      <c r="AF23" s="44"/>
      <c r="AG23" s="58"/>
      <c r="AH23" s="44"/>
      <c r="AI23" s="44"/>
      <c r="AJ23" s="44"/>
      <c r="AK23" s="44"/>
      <c r="AL23" s="44"/>
      <c r="AM23" s="58"/>
      <c r="AN23" s="44"/>
      <c r="AO23" s="44"/>
      <c r="AP23" s="44"/>
      <c r="AQ23" s="44"/>
      <c r="AR23" s="58"/>
      <c r="AS23" s="44"/>
      <c r="AT23" s="44"/>
      <c r="AU23" s="44"/>
      <c r="AV23" s="44"/>
      <c r="AW23" s="58"/>
      <c r="AX23" s="44"/>
      <c r="AY23" s="44"/>
      <c r="AZ23" s="51"/>
    </row>
    <row r="24" spans="1:52" x14ac:dyDescent="0.3">
      <c r="A24" s="26" t="s">
        <v>13</v>
      </c>
      <c r="B24" s="38" t="s">
        <v>39</v>
      </c>
      <c r="C24" s="44">
        <f>(VLOOKUP(B24,'Clusters AVG'!A$3:B$24,2,FALSE))*C$3</f>
        <v>1.9435910000000001</v>
      </c>
      <c r="D24" s="44">
        <f>(VLOOKUP(B24,'Clusters AVG'!A$3:B$24,2,FALSE))*D$3</f>
        <v>3.8871820000000001</v>
      </c>
      <c r="E24" s="44">
        <f>(VLOOKUP(B24,'Clusters AVG'!A$3:B$24,2,FALSE))*E$3</f>
        <v>5.8307730000000006</v>
      </c>
      <c r="F24" s="58">
        <f>(VLOOKUP(B24,'Clusters AVG'!A$3:B$24,2,FALSE))*F$3</f>
        <v>7.7743640000000003</v>
      </c>
      <c r="G24" s="44">
        <f>(VLOOKUP(B24,'Clusters AVG'!A$3:B$24,2,FALSE))*G$3</f>
        <v>9.7179549999999999</v>
      </c>
      <c r="H24" s="44">
        <f>(VLOOKUP(B24,'Clusters AVG'!A$3:C$24,3,FALSE))*H$3</f>
        <v>1.992029</v>
      </c>
      <c r="I24" s="44">
        <f>(VLOOKUP(B24,'Clusters AVG'!A$3:C$24,3,FALSE))*I$3</f>
        <v>3.9840580000000001</v>
      </c>
      <c r="J24" s="58"/>
      <c r="K24" s="44"/>
      <c r="L24" s="44"/>
      <c r="M24" s="44"/>
      <c r="N24" s="44"/>
      <c r="O24" s="44"/>
      <c r="P24" s="44"/>
      <c r="Q24" s="58"/>
      <c r="R24" s="44"/>
      <c r="S24" s="44"/>
      <c r="T24" s="58"/>
      <c r="U24" s="44"/>
      <c r="V24" s="44"/>
      <c r="W24" s="44"/>
      <c r="X24" s="44"/>
      <c r="Y24" s="44"/>
      <c r="Z24" s="58"/>
      <c r="AA24" s="44"/>
      <c r="AB24" s="44"/>
      <c r="AC24" s="58"/>
      <c r="AD24" s="44"/>
      <c r="AE24" s="44"/>
      <c r="AF24" s="44"/>
      <c r="AG24" s="58"/>
      <c r="AH24" s="44"/>
      <c r="AI24" s="44"/>
      <c r="AJ24" s="44"/>
      <c r="AK24" s="44"/>
      <c r="AL24" s="44"/>
      <c r="AM24" s="58"/>
      <c r="AN24" s="44"/>
      <c r="AO24" s="44"/>
      <c r="AP24" s="44"/>
      <c r="AQ24" s="44"/>
      <c r="AR24" s="58"/>
      <c r="AS24" s="44"/>
      <c r="AT24" s="44"/>
      <c r="AU24" s="44"/>
      <c r="AV24" s="44"/>
      <c r="AW24" s="58"/>
      <c r="AX24" s="44"/>
      <c r="AY24" s="44"/>
      <c r="AZ24" s="51"/>
    </row>
    <row r="25" spans="1:52" x14ac:dyDescent="0.3">
      <c r="A25" s="26" t="s">
        <v>13</v>
      </c>
      <c r="B25" s="38" t="s">
        <v>45</v>
      </c>
      <c r="C25" s="44">
        <f>(VLOOKUP(B25,'Clusters AVG'!A$3:B$24,2,FALSE))*C$3</f>
        <v>0.43864300000000001</v>
      </c>
      <c r="D25" s="44">
        <f>(VLOOKUP(B25,'Clusters AVG'!A$3:B$24,2,FALSE))*D$3</f>
        <v>0.87728600000000001</v>
      </c>
      <c r="E25" s="44">
        <f>(VLOOKUP(B25,'Clusters AVG'!A$3:B$24,2,FALSE))*E$3</f>
        <v>1.3159290000000001</v>
      </c>
      <c r="F25" s="58">
        <f>(VLOOKUP(B25,'Clusters AVG'!A$3:B$24,2,FALSE))*F$3</f>
        <v>1.754572</v>
      </c>
      <c r="G25" s="44">
        <f>(VLOOKUP(B25,'Clusters AVG'!A$3:B$24,2,FALSE))*G$3</f>
        <v>2.1932149999999999</v>
      </c>
      <c r="H25" s="44">
        <f>(VLOOKUP(B25,'Clusters AVG'!A$3:C$24,3,FALSE))*H$3</f>
        <v>0.61719900000000005</v>
      </c>
      <c r="I25" s="44">
        <f>(VLOOKUP(B25,'Clusters AVG'!A$3:C$24,3,FALSE))*I$3</f>
        <v>1.2343980000000001</v>
      </c>
      <c r="J25" s="58"/>
      <c r="K25" s="44"/>
      <c r="L25" s="44"/>
      <c r="M25" s="44"/>
      <c r="N25" s="44"/>
      <c r="O25" s="44"/>
      <c r="P25" s="44"/>
      <c r="Q25" s="58"/>
      <c r="R25" s="44"/>
      <c r="S25" s="44"/>
      <c r="T25" s="58"/>
      <c r="U25" s="44"/>
      <c r="V25" s="44"/>
      <c r="W25" s="44"/>
      <c r="X25" s="44"/>
      <c r="Y25" s="44"/>
      <c r="Z25" s="58"/>
      <c r="AA25" s="44"/>
      <c r="AB25" s="44"/>
      <c r="AC25" s="58"/>
      <c r="AD25" s="44"/>
      <c r="AE25" s="44"/>
      <c r="AF25" s="44"/>
      <c r="AG25" s="58"/>
      <c r="AH25" s="44"/>
      <c r="AI25" s="44"/>
      <c r="AJ25" s="44"/>
      <c r="AK25" s="44"/>
      <c r="AL25" s="44"/>
      <c r="AM25" s="58"/>
      <c r="AN25" s="44"/>
      <c r="AO25" s="44"/>
      <c r="AP25" s="44"/>
      <c r="AQ25" s="44"/>
      <c r="AR25" s="58"/>
      <c r="AS25" s="44"/>
      <c r="AT25" s="44"/>
      <c r="AU25" s="44"/>
      <c r="AV25" s="44"/>
      <c r="AW25" s="58"/>
      <c r="AX25" s="44"/>
      <c r="AY25" s="44"/>
      <c r="AZ25" s="51"/>
    </row>
    <row r="26" spans="1:52" ht="15" thickBot="1" x14ac:dyDescent="0.35">
      <c r="A26" s="27" t="s">
        <v>13</v>
      </c>
      <c r="B26" s="39" t="s">
        <v>47</v>
      </c>
      <c r="C26" s="45">
        <f>(VLOOKUP(B26,'Clusters AVG'!A$3:B$24,2,FALSE))*C$3</f>
        <v>0.669651</v>
      </c>
      <c r="D26" s="45">
        <f>(VLOOKUP(B26,'Clusters AVG'!A$3:B$24,2,FALSE))*D$3</f>
        <v>1.339302</v>
      </c>
      <c r="E26" s="45">
        <f>(VLOOKUP(B26,'Clusters AVG'!A$3:B$24,2,FALSE))*E$3</f>
        <v>2.008953</v>
      </c>
      <c r="F26" s="59">
        <f>(VLOOKUP(B26,'Clusters AVG'!A$3:B$24,2,FALSE))*F$3</f>
        <v>2.678604</v>
      </c>
      <c r="G26" s="45">
        <f>(VLOOKUP(B26,'Clusters AVG'!A$3:B$24,2,FALSE))*G$3</f>
        <v>3.348255</v>
      </c>
      <c r="H26" s="45">
        <f>(VLOOKUP(B26,'Clusters AVG'!A$3:C$24,3,FALSE))*H$3</f>
        <v>0.77697799999999995</v>
      </c>
      <c r="I26" s="45">
        <f>(VLOOKUP(B26,'Clusters AVG'!A$3:C$24,3,FALSE))*I$3</f>
        <v>1.5539559999999999</v>
      </c>
      <c r="J26" s="59"/>
      <c r="K26" s="45"/>
      <c r="L26" s="45"/>
      <c r="M26" s="45"/>
      <c r="N26" s="45"/>
      <c r="O26" s="45"/>
      <c r="P26" s="45"/>
      <c r="Q26" s="59"/>
      <c r="R26" s="45"/>
      <c r="S26" s="45"/>
      <c r="T26" s="59"/>
      <c r="U26" s="45"/>
      <c r="V26" s="45"/>
      <c r="W26" s="45"/>
      <c r="X26" s="45"/>
      <c r="Y26" s="45"/>
      <c r="Z26" s="59"/>
      <c r="AA26" s="45"/>
      <c r="AB26" s="45"/>
      <c r="AC26" s="59"/>
      <c r="AD26" s="45"/>
      <c r="AE26" s="45"/>
      <c r="AF26" s="45"/>
      <c r="AG26" s="59"/>
      <c r="AH26" s="45"/>
      <c r="AI26" s="45"/>
      <c r="AJ26" s="45"/>
      <c r="AK26" s="45"/>
      <c r="AL26" s="45"/>
      <c r="AM26" s="59"/>
      <c r="AN26" s="45"/>
      <c r="AO26" s="45"/>
      <c r="AP26" s="45"/>
      <c r="AQ26" s="45"/>
      <c r="AR26" s="59"/>
      <c r="AS26" s="45"/>
      <c r="AT26" s="45"/>
      <c r="AU26" s="45"/>
      <c r="AV26" s="45"/>
      <c r="AW26" s="59"/>
      <c r="AX26" s="45"/>
      <c r="AY26" s="45"/>
      <c r="AZ26" s="52"/>
    </row>
    <row r="28" spans="1:52" x14ac:dyDescent="0.3">
      <c r="A28" s="22" t="s">
        <v>23</v>
      </c>
    </row>
    <row r="29" spans="1:52" x14ac:dyDescent="0.3">
      <c r="A29" s="23" t="s">
        <v>24</v>
      </c>
    </row>
  </sheetData>
  <sortState xmlns:xlrd2="http://schemas.microsoft.com/office/spreadsheetml/2017/richdata2" ref="A6:AZ26">
    <sortCondition ref="A6:A26"/>
  </sortState>
  <mergeCells count="20">
    <mergeCell ref="AG5:AK5"/>
    <mergeCell ref="AL5:AP5"/>
    <mergeCell ref="AQ5:AU5"/>
    <mergeCell ref="AV5:AZ5"/>
    <mergeCell ref="AG4:AK4"/>
    <mergeCell ref="AL4:AP4"/>
    <mergeCell ref="AQ4:AU4"/>
    <mergeCell ref="AV4:AZ4"/>
    <mergeCell ref="AB5:AF5"/>
    <mergeCell ref="C4:G4"/>
    <mergeCell ref="H4:L4"/>
    <mergeCell ref="M4:Q4"/>
    <mergeCell ref="R4:V4"/>
    <mergeCell ref="W4:AA4"/>
    <mergeCell ref="AB4:AF4"/>
    <mergeCell ref="C5:G5"/>
    <mergeCell ref="H5:L5"/>
    <mergeCell ref="M5:Q5"/>
    <mergeCell ref="R5:V5"/>
    <mergeCell ref="W5:AA5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6015-A383-49D6-BA37-18FFA5C8D021}">
  <dimension ref="A2:E24"/>
  <sheetViews>
    <sheetView topLeftCell="A2" workbookViewId="0">
      <selection activeCell="B3" sqref="B3:E24"/>
    </sheetView>
  </sheetViews>
  <sheetFormatPr defaultRowHeight="14.4" x14ac:dyDescent="0.3"/>
  <cols>
    <col min="1" max="1" width="14.5546875" customWidth="1"/>
  </cols>
  <sheetData>
    <row r="2" spans="1:5" x14ac:dyDescent="0.3">
      <c r="B2" s="32" t="s">
        <v>25</v>
      </c>
      <c r="C2" s="32" t="s">
        <v>26</v>
      </c>
      <c r="D2" s="32" t="s">
        <v>27</v>
      </c>
      <c r="E2" s="32" t="s">
        <v>28</v>
      </c>
    </row>
    <row r="3" spans="1:5" x14ac:dyDescent="0.3">
      <c r="A3" s="35" t="s">
        <v>29</v>
      </c>
      <c r="B3" s="33">
        <v>1.1902029999999999</v>
      </c>
      <c r="C3" s="33">
        <v>1.490232</v>
      </c>
      <c r="D3" s="33">
        <v>2.2799610000000001</v>
      </c>
      <c r="E3" s="33">
        <v>1.0305839999999999</v>
      </c>
    </row>
    <row r="4" spans="1:5" x14ac:dyDescent="0.3">
      <c r="A4" s="36" t="s">
        <v>30</v>
      </c>
      <c r="B4" s="34">
        <v>1.749976</v>
      </c>
      <c r="C4" s="34">
        <v>2.701155</v>
      </c>
      <c r="D4" s="34">
        <v>2.6412680000000002</v>
      </c>
      <c r="E4" s="34">
        <v>2.0753219999999999</v>
      </c>
    </row>
    <row r="5" spans="1:5" x14ac:dyDescent="0.3">
      <c r="A5" s="35" t="s">
        <v>31</v>
      </c>
      <c r="B5" s="33">
        <v>1.7335339999999999</v>
      </c>
      <c r="C5" s="33">
        <v>3.2291099999999999</v>
      </c>
      <c r="D5" s="33">
        <v>2.5947589999999998</v>
      </c>
      <c r="E5" s="33">
        <v>2.0834739999999998</v>
      </c>
    </row>
    <row r="6" spans="1:5" x14ac:dyDescent="0.3">
      <c r="A6" s="36" t="s">
        <v>32</v>
      </c>
      <c r="B6" s="34">
        <v>2.1787730000000001</v>
      </c>
      <c r="C6" s="34">
        <v>3.9113060000000002</v>
      </c>
      <c r="D6" s="34">
        <v>2.5291450000000002</v>
      </c>
      <c r="E6" s="34">
        <v>2.0351370000000002</v>
      </c>
    </row>
    <row r="7" spans="1:5" x14ac:dyDescent="0.3">
      <c r="A7" s="35" t="s">
        <v>33</v>
      </c>
      <c r="B7" s="33">
        <v>2.4112269999999998</v>
      </c>
      <c r="C7" s="33">
        <v>4.3295250000000003</v>
      </c>
      <c r="D7" s="33">
        <v>2.2550050000000001</v>
      </c>
      <c r="E7" s="33">
        <v>2.1091570000000002</v>
      </c>
    </row>
    <row r="8" spans="1:5" x14ac:dyDescent="0.3">
      <c r="A8" s="36" t="s">
        <v>34</v>
      </c>
      <c r="B8" s="34">
        <v>2.9661979999999999</v>
      </c>
      <c r="C8" s="34">
        <v>3.7320989999999998</v>
      </c>
      <c r="D8" s="34">
        <v>1.9283189999999999</v>
      </c>
      <c r="E8" s="34">
        <v>2.4040349999999999</v>
      </c>
    </row>
    <row r="9" spans="1:5" x14ac:dyDescent="0.3">
      <c r="A9" s="35" t="s">
        <v>35</v>
      </c>
      <c r="B9" s="33">
        <v>3.994135</v>
      </c>
      <c r="C9" s="33">
        <v>3.4163839999999999</v>
      </c>
      <c r="D9" s="33">
        <v>1.923727</v>
      </c>
      <c r="E9" s="33">
        <v>3.7510569999999999</v>
      </c>
    </row>
    <row r="10" spans="1:5" x14ac:dyDescent="0.3">
      <c r="A10" s="36" t="s">
        <v>36</v>
      </c>
      <c r="B10" s="34">
        <v>3.7178640000000001</v>
      </c>
      <c r="C10" s="34">
        <v>2.373319</v>
      </c>
      <c r="D10" s="34">
        <v>1.5711999999999999</v>
      </c>
      <c r="E10" s="34">
        <v>2.4295789999999999</v>
      </c>
    </row>
    <row r="11" spans="1:5" x14ac:dyDescent="0.3">
      <c r="A11" s="35" t="s">
        <v>37</v>
      </c>
      <c r="B11" s="33">
        <v>4.5855889999999997</v>
      </c>
      <c r="C11" s="33">
        <v>2.61524</v>
      </c>
      <c r="D11" s="33">
        <v>1.8635889999999999</v>
      </c>
      <c r="E11" s="33">
        <v>3.4486249999999998</v>
      </c>
    </row>
    <row r="12" spans="1:5" x14ac:dyDescent="0.3">
      <c r="A12" s="36" t="s">
        <v>38</v>
      </c>
      <c r="B12" s="34">
        <v>4.135751</v>
      </c>
      <c r="C12" s="34">
        <v>2.501058</v>
      </c>
      <c r="D12" s="34">
        <v>1.7348570000000001</v>
      </c>
      <c r="E12" s="34">
        <v>2.9265340000000002</v>
      </c>
    </row>
    <row r="13" spans="1:5" x14ac:dyDescent="0.3">
      <c r="A13" s="35" t="s">
        <v>39</v>
      </c>
      <c r="B13" s="33">
        <v>1.9435910000000001</v>
      </c>
      <c r="C13" s="33">
        <v>1.992029</v>
      </c>
      <c r="D13" s="33">
        <v>1.320433</v>
      </c>
      <c r="E13" s="33">
        <v>2.889084</v>
      </c>
    </row>
    <row r="14" spans="1:5" x14ac:dyDescent="0.3">
      <c r="A14" s="36" t="s">
        <v>40</v>
      </c>
      <c r="B14" s="34">
        <v>1.5441670000000001</v>
      </c>
      <c r="C14" s="34">
        <v>1.6280520000000001</v>
      </c>
      <c r="D14" s="34">
        <v>1.6632739999999999</v>
      </c>
      <c r="E14" s="34">
        <v>3.9448629999999998</v>
      </c>
    </row>
    <row r="15" spans="1:5" x14ac:dyDescent="0.3">
      <c r="A15" s="35" t="s">
        <v>41</v>
      </c>
      <c r="B15" s="33">
        <v>1.647994</v>
      </c>
      <c r="C15" s="33">
        <v>1.2952079999999999</v>
      </c>
      <c r="D15" s="33">
        <v>1.9547000000000001</v>
      </c>
      <c r="E15" s="33">
        <v>4.150525</v>
      </c>
    </row>
    <row r="16" spans="1:5" x14ac:dyDescent="0.3">
      <c r="A16" s="36" t="s">
        <v>42</v>
      </c>
      <c r="B16" s="34">
        <v>0.97077199999999997</v>
      </c>
      <c r="C16" s="34">
        <v>1.0534110000000001</v>
      </c>
      <c r="D16" s="34">
        <v>1.546824</v>
      </c>
      <c r="E16" s="34">
        <v>1.3192390000000001</v>
      </c>
    </row>
    <row r="17" spans="1:5" x14ac:dyDescent="0.3">
      <c r="A17" s="35" t="s">
        <v>43</v>
      </c>
      <c r="B17" s="33">
        <v>0.63666100000000003</v>
      </c>
      <c r="C17" s="33">
        <v>0.72026999999999997</v>
      </c>
      <c r="D17" s="33">
        <v>1.5471189999999999</v>
      </c>
      <c r="E17" s="33">
        <v>1.0982559999999999</v>
      </c>
    </row>
    <row r="18" spans="1:5" x14ac:dyDescent="0.3">
      <c r="A18" s="36" t="s">
        <v>44</v>
      </c>
      <c r="B18" s="34">
        <v>0.44394800000000001</v>
      </c>
      <c r="C18" s="34">
        <v>0.54465200000000003</v>
      </c>
      <c r="D18" s="34">
        <v>1.5833630000000001</v>
      </c>
      <c r="E18" s="34">
        <v>0.97563200000000005</v>
      </c>
    </row>
    <row r="19" spans="1:5" x14ac:dyDescent="0.3">
      <c r="A19" s="35" t="s">
        <v>45</v>
      </c>
      <c r="B19" s="33">
        <v>0.43864300000000001</v>
      </c>
      <c r="C19" s="33">
        <v>0.61719900000000005</v>
      </c>
      <c r="D19" s="33">
        <v>2.1368140000000002</v>
      </c>
      <c r="E19" s="33">
        <v>1.056548</v>
      </c>
    </row>
    <row r="20" spans="1:5" x14ac:dyDescent="0.3">
      <c r="A20" s="36" t="s">
        <v>46</v>
      </c>
      <c r="B20" s="34">
        <v>0.55401299999999998</v>
      </c>
      <c r="C20" s="34">
        <v>0.70765199999999995</v>
      </c>
      <c r="D20" s="34">
        <v>2.1864499999999998</v>
      </c>
      <c r="E20" s="34">
        <v>0.91283800000000004</v>
      </c>
    </row>
    <row r="21" spans="1:5" x14ac:dyDescent="0.3">
      <c r="A21" s="35" t="s">
        <v>47</v>
      </c>
      <c r="B21" s="33">
        <v>0.669651</v>
      </c>
      <c r="C21" s="33">
        <v>0.77697799999999995</v>
      </c>
      <c r="D21" s="33">
        <v>1.9391640000000001</v>
      </c>
      <c r="E21" s="33">
        <v>0.76008900000000001</v>
      </c>
    </row>
    <row r="22" spans="1:5" x14ac:dyDescent="0.3">
      <c r="A22" s="36" t="s">
        <v>48</v>
      </c>
      <c r="B22" s="34">
        <v>1.2191149999999999</v>
      </c>
      <c r="C22" s="34">
        <v>1.933087</v>
      </c>
      <c r="D22" s="34">
        <v>3.2521339999999999</v>
      </c>
      <c r="E22" s="34">
        <v>0.85053199999999995</v>
      </c>
    </row>
    <row r="23" spans="1:5" x14ac:dyDescent="0.3">
      <c r="A23" s="35" t="s">
        <v>49</v>
      </c>
      <c r="B23" s="33">
        <v>1.0499270000000001</v>
      </c>
      <c r="C23" s="33">
        <v>1.702434</v>
      </c>
      <c r="D23" s="33">
        <v>2.7350150000000002</v>
      </c>
      <c r="E23" s="33">
        <v>0.829098</v>
      </c>
    </row>
    <row r="24" spans="1:5" x14ac:dyDescent="0.3">
      <c r="A24" s="36" t="s">
        <v>10</v>
      </c>
      <c r="B24" s="34">
        <v>1.1609830000000001</v>
      </c>
      <c r="C24" s="34">
        <v>1.7248730000000001</v>
      </c>
      <c r="D24" s="34">
        <v>2.5731169999999999</v>
      </c>
      <c r="E24" s="34">
        <v>0.93801199999999996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Clusters 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Juanita Camargo Nunez</cp:lastModifiedBy>
  <dcterms:created xsi:type="dcterms:W3CDTF">2022-05-14T14:12:23Z</dcterms:created>
  <dcterms:modified xsi:type="dcterms:W3CDTF">2022-06-02T01:22:25Z</dcterms:modified>
</cp:coreProperties>
</file>