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Default Extension="bin" ContentType="application/vnd.openxmlformats-officedocument.spreadsheetml.printerSettings"/>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7" lowestEdited="5" rupBuild="23025"/>
  <workbookPr/>
  <bookViews>
    <workbookView windowHeight="12576" windowWidth="23256" xWindow="-108" yWindow="-108"/>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0" i="1" l="true"/>
  <c r="I50" i="1" s="true"/>
  <c r="F49" i="1"/>
  <c r="I49" i="1" s="true"/>
  <c r="H66" i="1"/>
  <c r="H65" i="1"/>
  <c r="H64" i="1"/>
  <c r="H63" i="1"/>
  <c r="H62" i="1"/>
  <c r="H61" i="1"/>
  <c r="G66" i="1"/>
  <c r="G65" i="1"/>
  <c r="G64" i="1"/>
  <c r="G63" i="1"/>
  <c r="G62" i="1"/>
  <c r="G61" i="1"/>
  <c r="F66" i="1"/>
  <c r="F65" i="1"/>
  <c r="F64" i="1"/>
  <c r="F63" i="1"/>
  <c r="I63" i="1" s="true"/>
  <c r="F62" i="1"/>
  <c r="I62" i="1" s="true"/>
  <c r="F61" i="1"/>
  <c r="I61" i="1" s="true"/>
  <c r="H73" i="1"/>
  <c r="H79" i="1" s="true"/>
  <c r="G73" i="1"/>
  <c r="G77" i="1" s="true"/>
  <c r="F73" i="1"/>
  <c r="F77" i="1" s="true"/>
  <c r="I77" i="1" s="true"/>
  <c r="H81" i="1"/>
  <c r="H80" i="1"/>
  <c r="H78" i="1"/>
  <c r="G81" i="1"/>
  <c r="G80" i="1"/>
  <c r="G78" i="1"/>
  <c r="F81" i="1"/>
  <c r="I81" i="1" s="true"/>
  <c r="F80" i="1"/>
  <c r="I80" i="1" s="true"/>
  <c r="F78" i="1"/>
  <c r="I78" i="1" s="true"/>
  <c r="I88" i="1"/>
  <c r="H88" i="1"/>
  <c r="G88" i="1"/>
  <c r="F88" i="1"/>
  <c r="H100" i="1"/>
  <c r="H99" i="1"/>
  <c r="H98" i="1"/>
  <c r="G99" i="1"/>
  <c r="G98" i="1"/>
  <c r="F100" i="1"/>
  <c r="I100" i="1" s="true"/>
  <c r="F99" i="1"/>
  <c r="I99" i="1" s="true"/>
  <c r="F98" i="1"/>
  <c r="I98" i="1" s="true"/>
  <c r="I104" i="1"/>
  <c r="I103" i="1"/>
  <c r="I102" i="1"/>
  <c r="I101" i="1"/>
  <c r="I97" i="1"/>
  <c r="I96" i="1"/>
  <c r="I94" i="1"/>
  <c r="I93" i="1"/>
  <c r="I92" i="1"/>
  <c r="I91" i="1"/>
  <c r="I90" i="1"/>
  <c r="I89" i="1"/>
  <c r="I87" i="1"/>
  <c r="I86" i="1"/>
  <c r="I85" i="1"/>
  <c r="I84" i="1"/>
  <c r="I83" i="1"/>
  <c r="I82" i="1"/>
  <c r="I75" i="1"/>
  <c r="I74" i="1"/>
  <c r="I72" i="1"/>
  <c r="I71" i="1"/>
  <c r="I70" i="1"/>
  <c r="I69" i="1"/>
  <c r="I68" i="1"/>
  <c r="I67" i="1"/>
  <c r="I66" i="1"/>
  <c r="I65" i="1"/>
  <c r="I64" i="1"/>
  <c r="I60" i="1"/>
  <c r="I59" i="1"/>
  <c r="I58" i="1"/>
  <c r="I57" i="1"/>
  <c r="I56" i="1"/>
  <c r="I55" i="1"/>
  <c r="I54" i="1"/>
  <c r="I53" i="1"/>
  <c r="I52" i="1"/>
  <c r="I51" i="1"/>
  <c r="I48" i="1"/>
  <c r="I47" i="1"/>
  <c r="I46" i="1"/>
  <c r="I45" i="1"/>
  <c r="I44" i="1"/>
  <c r="I43" i="1"/>
  <c r="I40" i="1"/>
  <c r="I39" i="1"/>
  <c r="I38" i="1"/>
  <c r="I37" i="1"/>
  <c r="I36" i="1"/>
  <c r="I35" i="1"/>
  <c r="I34" i="1"/>
  <c r="I33" i="1"/>
  <c r="I32" i="1"/>
  <c r="I31" i="1"/>
  <c r="I30" i="1"/>
  <c r="I29" i="1"/>
  <c r="I28" i="1"/>
  <c r="I27" i="1"/>
  <c r="H32" i="1"/>
  <c r="H31" i="1"/>
  <c r="H30" i="1"/>
  <c r="H29" i="1"/>
  <c r="H28" i="1"/>
  <c r="H27" i="1"/>
  <c r="G32" i="1"/>
  <c r="G31" i="1"/>
  <c r="G30" i="1"/>
  <c r="G29" i="1"/>
  <c r="G28" i="1"/>
  <c r="G27" i="1"/>
  <c r="F32" i="1"/>
  <c r="F31" i="1"/>
  <c r="F30" i="1"/>
  <c r="F29" i="1"/>
  <c r="F28" i="1"/>
  <c r="F27" i="1"/>
  <c r="I26" i="1"/>
  <c r="I25" i="1"/>
  <c r="I24" i="1"/>
  <c r="H24" i="1"/>
  <c r="G24" i="1"/>
  <c r="F24" i="1"/>
  <c r="F17" i="1"/>
  <c r="F16" i="1"/>
  <c r="F15" i="1"/>
  <c r="F14" i="1"/>
  <c r="I14" i="1" s="true"/>
  <c r="F13" i="1"/>
  <c r="I13" i="1" s="true"/>
  <c r="F12" i="1"/>
  <c r="I12" i="1" s="true"/>
  <c r="G17" i="1"/>
  <c r="G16" i="1"/>
  <c r="G15" i="1"/>
  <c r="G14" i="1"/>
  <c r="G13" i="1"/>
  <c r="G12" i="1"/>
  <c r="H17" i="1"/>
  <c r="H16" i="1"/>
  <c r="H15" i="1"/>
  <c r="H14" i="1"/>
  <c r="H13" i="1"/>
  <c r="H12" i="1"/>
  <c r="I17" i="1"/>
  <c r="I16" i="1"/>
  <c r="I15" i="1"/>
  <c r="I11" i="1"/>
  <c r="I10" i="1"/>
  <c r="I9" i="1"/>
  <c r="I8" i="1"/>
  <c r="I7" i="1"/>
  <c r="I6" i="1"/>
  <c r="I5" i="1"/>
  <c r="I4" i="1"/>
  <c r="H77" i="1" l="true"/>
  <c r="H76" i="1"/>
  <c r="G79" i="1"/>
  <c r="G76" i="1"/>
  <c r="I73" i="1"/>
  <c r="F76" i="1"/>
  <c r="I76" i="1" s="true"/>
  <c r="F79" i="1"/>
  <c r="I79" i="1" s="true"/>
  <c r="I18" i="1"/>
  <c r="G100" i="1"/>
  <c r="I95" i="1"/>
  <c r="H51" i="1"/>
  <c r="G51" i="1"/>
  <c r="F51" i="1"/>
  <c r="H50" i="1"/>
  <c r="G50" i="1"/>
  <c r="H49" i="1"/>
  <c r="G49" i="1"/>
  <c r="I42" i="1"/>
  <c r="I41" i="1"/>
  <c r="H39" i="1"/>
  <c r="G39" i="1"/>
  <c r="F39" i="1"/>
  <c r="I23" i="1"/>
  <c r="I22" i="1"/>
  <c r="I21" i="1"/>
  <c r="I20" i="1"/>
  <c r="I19" i="1"/>
  <c r="I3" i="1"/>
</calcChain>
</file>

<file path=xl/sharedStrings.xml><?xml version="1.0" encoding="utf-8"?>
<sst xmlns="http://schemas.openxmlformats.org/spreadsheetml/2006/main" count="647" uniqueCount="397">
  <si>
    <t>{{date(bgod,m)}}月{{date(bgod,d)}}日选冶车间萃取系统生产报表</t>
  </si>
  <si>
    <r>
      <rPr>
        <rFont val="宋体"/>
        <charset val="134"/>
        <color indexed="8"/>
        <sz val="10"/>
      </rPr>
      <t>项目</t>
    </r>
  </si>
  <si>
    <r>
      <rPr>
        <rFont val="宋体"/>
        <charset val="134"/>
        <color indexed="8"/>
        <sz val="10"/>
      </rPr>
      <t>单位</t>
    </r>
  </si>
  <si>
    <r>
      <rPr>
        <rFont val="宋体"/>
        <charset val="134"/>
        <color indexed="8"/>
        <sz val="10"/>
      </rPr>
      <t>晚班</t>
    </r>
  </si>
  <si>
    <r>
      <rPr>
        <rFont val="宋体"/>
        <charset val="134"/>
        <color indexed="8"/>
        <sz val="10"/>
      </rPr>
      <t>早班</t>
    </r>
  </si>
  <si>
    <r>
      <rPr>
        <rFont val="宋体"/>
        <charset val="134"/>
        <color indexed="8"/>
        <sz val="10"/>
      </rPr>
      <t>中班</t>
    </r>
  </si>
  <si>
    <r>
      <rPr>
        <rFont val="宋体"/>
        <charset val="134"/>
        <color indexed="8"/>
        <sz val="10"/>
      </rPr>
      <t>日累计</t>
    </r>
  </si>
  <si>
    <r>
      <rPr>
        <rFont val="宋体"/>
        <charset val="134"/>
        <color indexed="8"/>
        <sz val="10"/>
      </rPr>
      <t>月累计</t>
    </r>
  </si>
  <si>
    <r>
      <rPr>
        <rFont val="宋体"/>
        <charset val="134"/>
        <color indexed="8"/>
        <sz val="10"/>
      </rPr>
      <t>年累计</t>
    </r>
  </si>
  <si>
    <t>萃取A</t>
  </si>
  <si>
    <t>运行时间</t>
  </si>
  <si>
    <t>h</t>
  </si>
  <si>
    <t>{{kpi(29968,mean,0,t_add(0,-16h))/3600}}</t>
  </si>
  <si>
    <t>{{kpi(29968,mean,t_add(0,8h),t_add(0,-8h))/3600}}</t>
  </si>
  <si>
    <t>{{kpi(29968,mean,t_add(0,16h),0)/3600}}</t>
  </si>
  <si>
    <t>{{kpi(29968,sum,bgom,0)/3600}}</t>
  </si>
  <si>
    <t>萃取一期</t>
  </si>
  <si>
    <t>O/A</t>
  </si>
  <si>
    <t>/</t>
  </si>
  <si>
    <t>{{((kpi(29973,mean,0,t_add(0,-16h))+kpi(29980,mean,0,t_add(0,-16h)))/2+kpi(29959,mean,0,t_add(0,-16h)))/(kpi(29913,mean,0,t_add(0,-16h))+kpi(29970,mean,0,t_add(0,-16h)))}}</t>
  </si>
  <si>
    <t>{{((kpi(29973,mean,t_add(0,8h),t_add(0,-8h))+kpi(29980,mean,t_add(0,8h),t_add(0,-8h)))/2+kpi(29959,mean,0,t_add(0,-16h)))/(kpi(29913,mean,0,t_add(0,-16h))+kpi(29970,mean,0,t_add(0,-16h)))}}</t>
  </si>
  <si>
    <t>{{((kpi(29973,mean,t_add(0,16h),0)+kpi(29980,mean,t_add(0,16h),0))/2+kpi(29959,mean,0,t_add(0,-16h)))/(kpi(29913,mean,0,t_add(0,-16h))+kpi(29970,mean,0,t_add(0,-16h)))}}</t>
  </si>
  <si>
    <t>——</t>
  </si>
  <si>
    <r>
      <rPr>
        <rFont val="宋体"/>
        <charset val="134"/>
        <color indexed="8"/>
        <sz val="10"/>
      </rPr>
      <t>萃原液</t>
    </r>
  </si>
  <si>
    <r>
      <rPr>
        <rFont val="宋体"/>
        <charset val="134"/>
        <color indexed="8"/>
        <sz val="10"/>
      </rPr>
      <t>料液量</t>
    </r>
  </si>
  <si>
    <t>m³</t>
  </si>
  <si>
    <t>{{kpi(29913,mean,0,t_add(0,-16h))}}</t>
  </si>
  <si>
    <t>{{kpi(29913,mean,t_add(0,8h),t_add(0,-8h))}}</t>
  </si>
  <si>
    <t>{{kpi(29913,mean,t_add(0,16h),0)}}</t>
  </si>
  <si>
    <t>{{kpi(29913,sum,bgom,0)}}</t>
  </si>
  <si>
    <r>
      <rPr>
        <rFont val="Times New Roman"/>
        <color indexed="8"/>
        <sz val="10"/>
      </rPr>
      <t>Cu</t>
    </r>
    <r>
      <rPr>
        <rFont val="Times New Roman"/>
        <color indexed="8"/>
        <sz val="10"/>
        <vertAlign val="superscript"/>
      </rPr>
      <t>2+</t>
    </r>
  </si>
  <si>
    <t>g/L</t>
  </si>
  <si>
    <t>{{tag(47865).srtd(lab,mean,0,t_add(0,-16h))}}</t>
  </si>
  <si>
    <t>{{tag(47865).srtd(lab,mean,t_add(0,8h),t_add(0,-8h))}}</t>
  </si>
  <si>
    <t>{{tag(47865).srtd(lab,mean,t_add(0,16h),0)}}</t>
  </si>
  <si>
    <t>Fe</t>
  </si>
  <si>
    <t>{{tag(47872).srtd(lab,mean,0,t_add(0,-16h))}}</t>
  </si>
  <si>
    <t>{{tag(47872).srtd(lab,mean,t_add(0,8h),t_add(0,-8h))}}</t>
  </si>
  <si>
    <t>{{tag(47872).srtd(lab,mean,t_add(0,16h),0)}}</t>
  </si>
  <si>
    <r>
      <rPr>
        <rFont val="Times New Roman"/>
        <color indexed="8"/>
        <sz val="10"/>
      </rPr>
      <t>H</t>
    </r>
    <r>
      <rPr>
        <rFont val="Times New Roman"/>
        <color indexed="8"/>
        <sz val="10"/>
        <vertAlign val="subscript"/>
      </rPr>
      <t>2</t>
    </r>
    <r>
      <rPr>
        <rFont val="Times New Roman"/>
        <color indexed="8"/>
        <sz val="10"/>
      </rPr>
      <t>SO</t>
    </r>
    <r>
      <rPr>
        <rFont val="Times New Roman"/>
        <color indexed="8"/>
        <sz val="10"/>
        <vertAlign val="subscript"/>
      </rPr>
      <t>4</t>
    </r>
  </si>
  <si>
    <t>{{tag(47878).srtd(lab,mean,0,t_add(0,-16h))}}</t>
  </si>
  <si>
    <t>{{tag(47878).srtd(lab,mean,t_add(0,8h),t_add(0,-8h))}}</t>
  </si>
  <si>
    <t>{{tag(47878).srtd(lab,mean,t_add(0,16h),0)}}</t>
  </si>
  <si>
    <r>
      <rPr>
        <rFont val="宋体"/>
        <charset val="134"/>
        <color rgb="FF000000"/>
        <sz val="10"/>
      </rPr>
      <t>萃余液</t>
    </r>
    <r>
      <rPr>
        <rFont val="Times New Roman"/>
        <color indexed="8"/>
        <sz val="10"/>
      </rPr>
      <t>AC</t>
    </r>
  </si>
  <si>
    <t>{{tag(47932).srtd(lab,mean,0,t_add(0,-16h))/1000}}</t>
  </si>
  <si>
    <t>{{tag(47932).srtd(lab,mean,t_add(0,8h),t_add(0,-8h))/1000}}</t>
  </si>
  <si>
    <t>{{tag(47932).srtd(lab,mean,t_add(0,16h),0)/1000}}</t>
  </si>
  <si>
    <t>{{tag(47939).srtd(lab,mean,0,t_add(0,-16h))}}</t>
  </si>
  <si>
    <t>{{tag(47939).srtd(lab,mean,t_add(0,8h),t_add(0,-8h))}}</t>
  </si>
  <si>
    <t>{{tag(47939).srtd(lab,mean,t_add(0,16h),0)}}</t>
  </si>
  <si>
    <t>{{tag(47945).srtd(lab,mean,0,t_add(0,-16h))}}</t>
  </si>
  <si>
    <t>{{tag(47945).srtd(lab,mean,t_add(0,8h),t_add(0,-8h))}}</t>
  </si>
  <si>
    <t>{{tag(47945).srtd(lab,mean,t_add(0,16h),0)}}</t>
  </si>
  <si>
    <r>
      <rPr>
        <rFont val="宋体"/>
        <charset val="134"/>
        <color indexed="8"/>
        <sz val="10"/>
      </rPr>
      <t>萃取率</t>
    </r>
  </si>
  <si>
    <t>Cu</t>
  </si>
  <si>
    <t>%</t>
  </si>
  <si>
    <t>传递金属量</t>
  </si>
  <si>
    <t>Kg</t>
  </si>
  <si>
    <t>{{kpi(30030,sum,bgom,0)}}</t>
  </si>
  <si>
    <r>
      <rPr>
        <rFont val="宋体"/>
        <charset val="134"/>
        <color indexed="8"/>
        <sz val="10"/>
      </rPr>
      <t>外排量</t>
    </r>
  </si>
  <si>
    <t>{{kpi(30018,sum,bgom,0)}}</t>
  </si>
  <si>
    <t>{{kpi(30019,sum,bgom,0)}}</t>
  </si>
  <si>
    <t>{{kpi(30020,sum,bgom,0)}}</t>
  </si>
  <si>
    <r>
      <rPr>
        <rFont val="宋体"/>
        <charset val="134"/>
        <color indexed="8"/>
        <sz val="10"/>
      </rPr>
      <t>有机相回流量</t>
    </r>
  </si>
  <si>
    <t>{{(kpi(29973,mean,t_add(0,8h),t_add(0,-8h))+kpi(29980,mean,t_add(0,8h),t_add(0,-8h)))/2}}</t>
  </si>
  <si>
    <t>{{(kpi(29973,mean,t_add(0,16h),0)+kpi(29980,mean,t_add(0,16h),0))/2}}</t>
  </si>
  <si>
    <t>{{kpi(29973,sum,bgom,0)}}</t>
  </si>
  <si>
    <r>
      <rPr>
        <rFont val="宋体"/>
        <charset val="134"/>
        <color rgb="FF000000"/>
        <sz val="10"/>
      </rPr>
      <t>萃取</t>
    </r>
    <r>
      <rPr>
        <rFont val="Times New Roman"/>
        <color indexed="8"/>
        <sz val="10"/>
      </rPr>
      <t>B</t>
    </r>
  </si>
  <si>
    <t>{{(kpi(29964,mean,t_add(0,8h),t_add(0,-8h))+kpi(29980,mean,t_add(0,8h),t_add(0,-8h)))/(kpi(29912,mean,t_add(0,8h),t_add(0,-8h))+kpi(29971,mean,t_add(0,8h),t_add(0,-8h)))}}</t>
  </si>
  <si>
    <t>{{(kpi(29964,mean,t_add(0,16h),0)+kpi(29980,mean,t_add(0,8h),t_add(0,-8h)))/(kpi(29912,mean,t_add(0,8h),t_add(0,-8h))+kpi(29971,mean,t_add(0,8h),t_add(0,-8h)))}}</t>
  </si>
  <si>
    <t>{{kpi(29912,mean,0,t_add(0,-16h))}}</t>
  </si>
  <si>
    <t>{{kpi(29912,mean,t_add(0,8h),t_add(0,-8h))}}</t>
  </si>
  <si>
    <t>{{kpi(29912,mean,t_add(0,16h),0)}}</t>
  </si>
  <si>
    <t>{{kpi(29912,sum,bgom,0)}}</t>
  </si>
  <si>
    <r>
      <rPr>
        <rFont val="宋体"/>
        <charset val="134"/>
        <color rgb="FF000000"/>
        <sz val="10"/>
      </rPr>
      <t>萃余液</t>
    </r>
    <r>
      <rPr>
        <rFont val="Times New Roman"/>
        <color indexed="8"/>
        <sz val="10"/>
      </rPr>
      <t>BD</t>
    </r>
  </si>
  <si>
    <r>
      <rPr>
        <rFont val="Times New Roman"/>
        <color rgb="FF000000"/>
        <sz val="10"/>
      </rPr>
      <t>Cu</t>
    </r>
    <r>
      <rPr>
        <rFont val="Times New Roman"/>
        <color rgb="FF000000"/>
        <sz val="10"/>
        <vertAlign val="superscript"/>
      </rPr>
      <t>2+</t>
    </r>
  </si>
  <si>
    <t>{{tag(48087).srtd(lab,mean,0,t_add(0,-16h))}}</t>
  </si>
  <si>
    <t>{{tag(48087).srtd(lab,mean,t_add(0,8h),t_add(0,-8h))}}</t>
  </si>
  <si>
    <t>{{tag(48087).srtd(lab,mean,t_add(0,16h),0)}}</t>
  </si>
  <si>
    <t>{{tag(48094).srtd(lab,mean,t_add(0,8h),t_add(0,-8h))}}</t>
  </si>
  <si>
    <t>{{tag(48094).srtd(lab,mean,t_add(0,16h),0)}}</t>
  </si>
  <si>
    <t>{{tag(48100).srtd(lab,mean,0,t_add(0,-16h))}}</t>
  </si>
  <si>
    <t>{{tag(48100).srtd(lab,mean,t_add(0,8h),t_add(0,-8h))}}</t>
  </si>
  <si>
    <t>{{tag(48100).srtd(lab,mean,t_add(0,16h),0)}}</t>
  </si>
  <si>
    <t>{{kpi(30021,sum,bgom,0)}}</t>
  </si>
  <si>
    <r>
      <rPr>
        <rFont val="Times New Roman"/>
        <color indexed="8"/>
        <sz val="10"/>
      </rPr>
      <t>H</t>
    </r>
    <r>
      <rPr>
        <rFont val="Times New Roman"/>
        <color indexed="8"/>
        <sz val="10"/>
        <vertAlign val="subscript"/>
      </rPr>
      <t>2</t>
    </r>
    <r>
      <rPr>
        <rFont val="Times New Roman"/>
        <color indexed="8"/>
        <sz val="10"/>
      </rPr>
      <t>SO</t>
    </r>
    <r>
      <rPr>
        <rFont val="Times New Roman"/>
        <color indexed="8"/>
        <sz val="10"/>
        <vertAlign val="subscript"/>
      </rPr>
      <t>4</t>
    </r>
    <r>
      <rPr>
        <rFont val="宋体"/>
        <charset val="134"/>
        <color indexed="8"/>
        <sz val="10"/>
      </rPr>
      <t>浓度</t>
    </r>
  </si>
  <si>
    <t>{{kpi(30022,sum,bgom,0)}}</t>
  </si>
  <si>
    <t>{{kpi(29964,mean,0,t_add(0,-16h))}}</t>
  </si>
  <si>
    <t>{{kpi(29964,mean,t_add(0,8h),t_add(0,-8h))}}</t>
  </si>
  <si>
    <t>{{kpi(29964,mean,t_add(0,16h),0)}}</t>
  </si>
  <si>
    <t>{{kpi(29964,sum,bgom,0)}}</t>
  </si>
  <si>
    <r>
      <rPr>
        <rFont val="宋体"/>
        <charset val="134"/>
        <color indexed="8"/>
        <sz val="10"/>
      </rPr>
      <t>一期洗涤</t>
    </r>
  </si>
  <si>
    <r>
      <rPr>
        <rFont val="宋体"/>
        <charset val="134"/>
        <color indexed="8"/>
        <sz val="10"/>
      </rPr>
      <t>洗涤水量</t>
    </r>
  </si>
  <si>
    <t>{{kpi(29958,mean,0,t_add(0,-16h))}}</t>
  </si>
  <si>
    <t>{{kpi(29958,mean,t_add(0,8h),t_add(0,-8h))}}</t>
  </si>
  <si>
    <t>{{kpi(29958,mean,t_add(0,16h),0)}}</t>
  </si>
  <si>
    <t>{{kpi(29958,sum,bgom,0)}}</t>
  </si>
  <si>
    <t>{{tag(ck1_zjs_sfc_xy_dwr339_sap1361_sr-ch_record:65).srtd(check,mean,0,t_add(0,-16h))}}</t>
  </si>
  <si>
    <t>{{tag(ck1_zjs_sfc_xy_dwr339_sap1361_sr-ch_record:65).srtd(check,mean,t_add(0,8h),t_add(0,-8h))}}</t>
  </si>
  <si>
    <t>{{tag(ck1_zjs_sfc_xy_dwr339_sap1361_sr-ch_record:65).srtd(check,mean,t_add(0,16h),0)}}</t>
  </si>
  <si>
    <t>{{tag(ck1_zjs_sfc_xy_dwr339_sap1361_sr-ch_record:65).srtd(check,sum,bgom,0)}}</t>
  </si>
  <si>
    <t>{{tag(48019).srtd(lab,mean,0,t_add(0,-16h))}}</t>
  </si>
  <si>
    <t>{{tag(48019).srtd(lab,mean,t_add(0,8h),t_add(0,-8h))}}</t>
  </si>
  <si>
    <t>{{tag(48019).srtd(lab,mean,t_add(0,16h),0)}}</t>
  </si>
  <si>
    <r>
      <rPr>
        <rFont val="宋体"/>
        <charset val="134"/>
        <color indexed="8"/>
        <sz val="10"/>
      </rPr>
      <t>总</t>
    </r>
    <r>
      <rPr>
        <rFont val="Times New Roman"/>
        <color indexed="8"/>
        <sz val="10"/>
      </rPr>
      <t>Fe</t>
    </r>
  </si>
  <si>
    <t>{{tag(48026).srtd(lab,mean,0,t_add(0,-16h))}}</t>
  </si>
  <si>
    <t>{{tag(48026).srtd(lab,mean,t_add(0,8h),t_add(0,-8h))}}</t>
  </si>
  <si>
    <t>{{tag(48026).srtd(lab,mean,t_add(0,16h),0)}}</t>
  </si>
  <si>
    <t>{{tag(48032).srtd(lab,mean,0,t_add(0,-16h))}}</t>
  </si>
  <si>
    <t>{{tag(48032).srtd(lab,mean,t_add(0,8h),t_add(0,-8h))}}</t>
  </si>
  <si>
    <t>{{tag(48032).srtd(lab,mean,t_add(0,16h),0)}}</t>
  </si>
  <si>
    <r>
      <rPr>
        <rFont val="宋体"/>
        <charset val="134"/>
        <color indexed="8"/>
        <sz val="10"/>
      </rPr>
      <t>外排</t>
    </r>
    <r>
      <rPr>
        <rFont val="Times New Roman"/>
        <color indexed="8"/>
        <sz val="10"/>
      </rPr>
      <t>Cu</t>
    </r>
    <r>
      <rPr>
        <rFont val="宋体"/>
        <charset val="134"/>
        <color indexed="8"/>
        <sz val="10"/>
      </rPr>
      <t>金属量</t>
    </r>
  </si>
  <si>
    <t>{{kpi(30023,sum,bgom,0)}}</t>
  </si>
  <si>
    <r>
      <rPr>
        <rFont val="宋体"/>
        <charset val="134"/>
        <color indexed="8"/>
        <sz val="10"/>
      </rPr>
      <t>一期反萃</t>
    </r>
  </si>
  <si>
    <t>供液流量</t>
  </si>
  <si>
    <t>{{kpi(29962,mean,0,t_add(0,-16h))}}</t>
  </si>
  <si>
    <t>{{kpi(29962,mean,t_add(0,8h),t_add(0,-8h))}}</t>
  </si>
  <si>
    <t>{{kpi(29962,mean,t_add(0,16h),0)}}</t>
  </si>
  <si>
    <t>{{kpi(29962,sum,bgom,0)}}</t>
  </si>
  <si>
    <r>
      <rPr>
        <rFont val="宋体"/>
        <charset val="134"/>
        <color indexed="8"/>
        <sz val="10"/>
      </rPr>
      <t>水相回流量</t>
    </r>
  </si>
  <si>
    <t>{{kpi(29979,mean,0,t_add(0,-16h))}}</t>
  </si>
  <si>
    <t>{{kpi(29979,mean,t_add(0,8h),t_add(0,-8h))}}</t>
  </si>
  <si>
    <t>{{kpi(29979,mean,t_add(0,16h),0)}}</t>
  </si>
  <si>
    <t>{{kpi(29979,sum,bgom,0)}}</t>
  </si>
  <si>
    <t>{{kpi(29959,mean,0,t_add(0,-16h))/(kpi(29962,mean,0,t_add(0,-16h))+kpi(29979,mean,0,t_add(0,-16h)))}}</t>
  </si>
  <si>
    <t>{{kpi(29959,mean,t_add(0,8h),t_add(0,-8h))/(kpi(29962,mean,t_add(0,8h),t_add(0,-8h))+kpi(29979,mean,t_add(0,8h),t_add(0,-8h)))}}</t>
  </si>
  <si>
    <t>{{kpi(29959,mean,t_add(0,16h),0)/(kpi(29962,mean,t_add(0,16h),0)+kpi(29979,mean,t_add(0,16h),0))}}</t>
  </si>
  <si>
    <t>供液</t>
  </si>
  <si>
    <t>{{tag(47961).srtd(lab,mean,0,t_add(0,-16h))}}</t>
  </si>
  <si>
    <t>{{tag(47961).srtd(lab,mean,t_add(0,8h),t_add(0,-8h))}}</t>
  </si>
  <si>
    <t>{{tag(47961).srtd(lab,mean,t_add(0,16h),0)}}</t>
  </si>
  <si>
    <t>{{tag(47968).srtd(lab,mean,0,t_add(0,-16h))}}</t>
  </si>
  <si>
    <t>{{tag(47968).srtd(lab,mean,t_add(0,8h),t_add(0,-8h))}}</t>
  </si>
  <si>
    <t>{{tag(47968).srtd(lab,mean,t_add(0,16h),0)}}</t>
  </si>
  <si>
    <t>{{tag(47974).srtd(lab,mean,0,t_add(0,-16h))}}</t>
  </si>
  <si>
    <t>{{tag(47974).srtd(lab,mean,t_add(0,8h),t_add(0,-8h))}}</t>
  </si>
  <si>
    <t>{{tag(47974).srtd(lab,mean,t_add(0,16h),0)}}</t>
  </si>
  <si>
    <t>后液</t>
  </si>
  <si>
    <t>{{tag(47990).srtd(lab,mean,0,t_add(0,-16h))}}</t>
  </si>
  <si>
    <t>{{tag(47990).srtd(lab,mean,t_add(0,8h),t_add(0,-8h))}}</t>
  </si>
  <si>
    <t>{{tag(47990).srtd(lab,mean,t_add(0,16h),0)}}</t>
  </si>
  <si>
    <t>{{tag(47997).srtd(lab,mean,0,t_add(0,-16h))}}</t>
  </si>
  <si>
    <t>{{tag(47997).srtd(lab,mean,t_add(0,8h),t_add(0,-8h))}}</t>
  </si>
  <si>
    <t>{{tag(47997).srtd(lab,mean,t_add(0,16h),0)}}</t>
  </si>
  <si>
    <t>{{tag(48003).srtd(lab,mean,0,t_add(0,-16h))}}</t>
  </si>
  <si>
    <t>{{tag(48003).srtd(lab,mean,t_add(0,8h),t_add(0,-8h))}}</t>
  </si>
  <si>
    <t>{{tag(48003).srtd(lab,mean,t_add(0,16h),0)}}</t>
  </si>
  <si>
    <t>{{kpi(30031,sum,bgom,0)}}</t>
  </si>
  <si>
    <r>
      <rPr>
        <rFont val="宋体"/>
        <charset val="134"/>
        <color indexed="8"/>
        <sz val="10"/>
      </rPr>
      <t>反萃率</t>
    </r>
  </si>
  <si>
    <t>二期</t>
  </si>
  <si>
    <t>萃取C</t>
  </si>
  <si>
    <t>{{kpi(29969,mean,0,t_add(0,-16h))/3600}}</t>
  </si>
  <si>
    <t>{{kpi(29969,mean,t_add(0,8h),t_add(0,-8h))/3600}}</t>
  </si>
  <si>
    <t>{{kpi(29969,mean,t_add(0,16h),0)/3600}}</t>
  </si>
  <si>
    <t>{{kpi(29969,sum,bgom,0)/3600}}</t>
  </si>
  <si>
    <t>{{((kpi(29976,mean,0,t_add(0,-16h))+kpi(29981,mean,0,t_add(0,-16h)))/2+kpi(29961,mean,0,t_add(0,-16h)))/kpi(29914,mean,0,t_add(0,-16h))}}</t>
  </si>
  <si>
    <t>{{((kpi(29976,mean,t_add(0,8h),t_add(0,-8h))+kpi(29981,mean,0,t_add(0,-16h)))/2+kpi(29961,mean,0,t_add(0,-16h)))/kpi(29914,mean,0,t_add(0,-16h))}}</t>
  </si>
  <si>
    <t>{{((kpi(29976,mean,t_add(0,16h),0)+kpi(29981,mean,0,t_add(0,-16h)))/2+kpi(29961,mean,0,t_add(0,-16h)))/kpi(29914,mean,0,t_add(0,-16h))}}</t>
  </si>
  <si>
    <t>萃原液</t>
  </si>
  <si>
    <t>料液量</t>
  </si>
  <si>
    <t>{{kpi(29914,mean,0,t_add(0,-16h))}}</t>
  </si>
  <si>
    <t>{{kpi(29914,mean,t_add(0,8h),t_add(0,-8h))}}</t>
  </si>
  <si>
    <t>{{kpi(29914,mean,t_add(0,16h),0)}}</t>
  </si>
  <si>
    <t>{{kpi(29914,sum,bgom,0)}}</t>
  </si>
  <si>
    <t>萃余液AC</t>
  </si>
  <si>
    <t>{{kpi(30032,sum,bgom,0)}}</t>
  </si>
  <si>
    <t>{{kpi(30024,sum,bgom,0)}}</t>
  </si>
  <si>
    <t>{{kpi(30025,sum,bgom,0)}}</t>
  </si>
  <si>
    <t>{{kpi(30026,sum,bgom,0)}}</t>
  </si>
  <si>
    <t>{{(kpi(29976,mean,0,t_add(0,-16h))+kpi(29981,mean,0,t_add(0,-16h)))/2}}</t>
  </si>
  <si>
    <t>{{(kpi(29976,mean,t_add(0,8h),t_add(0,-8h))+kpi(29981,mean,0,t_add(0,-16h)))/2}}</t>
  </si>
  <si>
    <t>{{(kpi(29976,mean,t_add(0,16h),0)+kpi(29981,mean,0,t_add(0,-16h)))/2}}</t>
  </si>
  <si>
    <t>{{(kpi(29976,sum,bgom,0)+kpi(29981,sum,bgom,0))/2}}</t>
  </si>
  <si>
    <r>
      <rPr>
        <rFont val="宋体"/>
        <charset val="134"/>
        <color indexed="8"/>
        <sz val="10"/>
      </rPr>
      <t>萃取</t>
    </r>
    <r>
      <rPr>
        <rFont val="Times New Roman"/>
        <color indexed="8"/>
        <sz val="10"/>
      </rPr>
      <t>D</t>
    </r>
  </si>
  <si>
    <t>{{(kpi(29965,mean,0,t_add(0,-16h))+kpi(29961,mean,0,t_add(0,-16h)))/(kpi(29915,mean,0,t_add(0,-16h))+kpi(29972,mean,0,t_add(0,-16h)))}}</t>
  </si>
  <si>
    <t>{{(kpi(29965,mean,t_add(0,8h),t_add(0,-8h))+kpi(29961,mean,t_add(0,8h),t_add(0,-8h)))/(kpi(29915,mean,t_add(0,8h),t_add(0,-8h))+kpi(29972,mean,t_add(0,8h),t_add(0,-8h)))}}</t>
  </si>
  <si>
    <t>{{(kpi(29965,mean,t_add(0,16h),0)+kpi(29961,mean,t_add(0,16h),0))/(kpi(29915,mean,t_add(0,16h),0)+kpi(29972,mean,t_add(0,16h),0))}}</t>
  </si>
  <si>
    <r>
      <rPr>
        <rFont val="宋体"/>
        <charset val="134"/>
        <color indexed="8"/>
        <sz val="10"/>
      </rPr>
      <t>流量</t>
    </r>
  </si>
  <si>
    <t>{{kpi(29915,mean,0,t_add(0,-16h))}}</t>
  </si>
  <si>
    <t>{{kpi(29915,mean,t_add(0,8h),t_add(0,-8h))}}</t>
  </si>
  <si>
    <t>{{kpi(29915,mean,t_add(0,16h),0)}}</t>
  </si>
  <si>
    <t>{{kpi(29915,sum,bgom,0)}}</t>
  </si>
  <si>
    <r>
      <rPr>
        <rFont val="宋体"/>
        <charset val="134"/>
        <color rgb="FF000000"/>
        <sz val="10"/>
      </rPr>
      <t>萃余液</t>
    </r>
    <r>
      <rPr>
        <rFont val="Times New Roman"/>
        <color rgb="FF000000"/>
        <sz val="10"/>
      </rPr>
      <t>BD</t>
    </r>
  </si>
  <si>
    <t>g/l</t>
  </si>
  <si>
    <r>
      <rPr>
        <rFont val="宋体"/>
        <charset val="134"/>
        <color indexed="8"/>
        <sz val="10"/>
      </rPr>
      <t>传递铜量</t>
    </r>
  </si>
  <si>
    <t>传递Fe量</t>
  </si>
  <si>
    <t>{{kpi(30027,sum,bgom,0)}}</t>
  </si>
  <si>
    <t>{{kpi(30028,sum,bgom,0)}}</t>
  </si>
  <si>
    <t>{{kpi(29965,mean,0,t_add(0,-16h))}}</t>
  </si>
  <si>
    <t>{{kpi(29965,mean,t_add(0,8h),t_add(0,-8h))}}</t>
  </si>
  <si>
    <t>{{kpi(29965,mean,t_add(0,16h),0)}}</t>
  </si>
  <si>
    <t>{{kpi(29965,sum,bgom,0)}}</t>
  </si>
  <si>
    <r>
      <rPr>
        <rFont val="宋体"/>
        <charset val="134"/>
        <color indexed="8"/>
        <sz val="10"/>
      </rPr>
      <t>二期洗涤</t>
    </r>
  </si>
  <si>
    <t>洗涤水流量</t>
  </si>
  <si>
    <t>{{kpi(29960,mean,0,t_add(0,-16h))}}</t>
  </si>
  <si>
    <t>{{kpi(29960,mean,t_add(0,8h),t_add(0,-8h))}}</t>
  </si>
  <si>
    <t>{{kpi(29960,mean,t_add(0,16h),0)}}</t>
  </si>
  <si>
    <t>{{kpi(29960,sum,bgom,0)}}</t>
  </si>
  <si>
    <t>{{tag(ck1_zjs_sfc_xy_dwr339_sap1361_sr-ch_record:66).srtd(check,mean,0,t_add(0,-16h))}}</t>
  </si>
  <si>
    <t>{{tag(ck1_zjs_sfc_xy_dwr339_sap1361_sr-ch_record:66).srtd(check,mean,t_add(0,8h),t_add(0,-8h))}}</t>
  </si>
  <si>
    <t>{{tag(ck1_zjs_sfc_xy_dwr339_sap1361_sr-ch_record:66).srtd(check,mean,t_add(0,16h),0)}}</t>
  </si>
  <si>
    <t>{{tag(ck1_zjs_sfc_xy_dwr339_sap1361_sr-ch_record:66).srtd(check,sum,bgom,0)}}</t>
  </si>
  <si>
    <t>{{tag(48145).srtd(lab,mean,0,t_add(0,-16h))}}</t>
  </si>
  <si>
    <t>{{tag(48145).srtd(lab,mean,t_add(0,8h),t_add(0,-8h))}}</t>
  </si>
  <si>
    <t>{{tag(48145).srtd(lab,mean,t_add(0,16h),0)}}</t>
  </si>
  <si>
    <t>{{tag(48152).srtd(lab,mean,0,t_add(0,-16h))}}</t>
  </si>
  <si>
    <t>{{tag(48152).srtd(lab,mean,t_add(0,8h),t_add(0,-8h))}}</t>
  </si>
  <si>
    <t>{{tag(48152).srtd(lab,mean,t_add(0,16h),0)}}</t>
  </si>
  <si>
    <t>{{tag(48158).srtd(lab,mean,0,t_add(0,-16h))}}</t>
  </si>
  <si>
    <t>{{tag(48158).srtd(lab,mean,t_add(0,8h),t_add(0,-8h))}}</t>
  </si>
  <si>
    <t>{{tag(48158).srtd(lab,mean,t_add(0,16h),0)}}</t>
  </si>
  <si>
    <r>
      <rPr>
        <rFont val="宋体"/>
        <charset val="134"/>
        <color indexed="8"/>
        <sz val="10"/>
      </rPr>
      <t>外排铜金属量</t>
    </r>
  </si>
  <si>
    <t>{{kpi(30029,sum,bgom,0)}}</t>
  </si>
  <si>
    <r>
      <rPr>
        <rFont val="宋体"/>
        <charset val="134"/>
        <color indexed="8"/>
        <sz val="10"/>
      </rPr>
      <t>二期反萃</t>
    </r>
  </si>
  <si>
    <t>{{kpi(29963,mean,0,t_add(0,-16h))}}</t>
  </si>
  <si>
    <t>{{kpi(29963,mean,t_add(0,8h),t_add(0,-8h))}}</t>
  </si>
  <si>
    <t>{{kpi(29963,mean,t_add(0,16h),0)}}</t>
  </si>
  <si>
    <t>{{kpi(29963,sum,bgom,0)}}</t>
  </si>
  <si>
    <t>水相回流量</t>
  </si>
  <si>
    <t>{{kpi(29978,mean,0,t_add(0,-16h))}}</t>
  </si>
  <si>
    <t>{{kpi(29978,mean,t_add(0,8h),t_add(0,-8h))}}</t>
  </si>
  <si>
    <t>{{kpi(29978,mean,t_add(0,16h),0)}}</t>
  </si>
  <si>
    <t>{{kpi(29978,sum,bgom,0)}}</t>
  </si>
  <si>
    <t>{{kpi(29961,mean,0,t_add(0,-16h))/(kpi(29963,mean,0,t_add(0,-16h))+kpi(29978,mean,0,t_add(0,-16h)))}}</t>
  </si>
  <si>
    <t>{{kpi(29961,mean,t_add(0,8h),t_add(0,-8h))/(kpi(29963,mean,t_add(0,8h),t_add(0,-8h))+kpi(29978,mean,t_add(0,8h),t_add(0,-8h)))}}</t>
  </si>
  <si>
    <t>{{kpi(29961,mean,t_add(0,16h),0)/(kpi(29963,mean,t_add(0,16h),0)+kpi(29978,mean,t_add(0,16h),0))}}</t>
  </si>
  <si>
    <r>
      <rPr>
        <rFont val="宋体"/>
        <charset val="134"/>
        <color indexed="8"/>
        <sz val="10"/>
      </rPr>
      <t>供液</t>
    </r>
  </si>
  <si>
    <r>
      <rPr>
        <rFont val="宋体"/>
        <charset val="134"/>
        <color indexed="8"/>
        <sz val="10"/>
      </rPr>
      <t>后液</t>
    </r>
  </si>
  <si>
    <t>{{tag(48116).srtd(lab,mean,0,t_add(0,-16h))}}</t>
  </si>
  <si>
    <t>{{tag(48116).srtd(lab,mean,t_add(0,8h),t_add(0,-8h))}}</t>
  </si>
  <si>
    <t>{{tag(48116).srtd(lab,mean,t_add(0,16h),0)}}</t>
  </si>
  <si>
    <t>{{tag(48123).srtd(lab,mean,0,t_add(0,-16h))}}</t>
  </si>
  <si>
    <t>{{tag(48123).srtd(lab,mean,t_add(0,8h),t_add(0,-8h))}}</t>
  </si>
  <si>
    <t>{{tag(48123).srtd(lab,mean,t_add(0,16h),0)}}</t>
  </si>
  <si>
    <t>{{tag(48129).srtd(lab,mean,0,t_add(0,-16h))}}</t>
  </si>
  <si>
    <t>{{tag(48129).srtd(lab,mean,t_add(0,8h),t_add(0,-8h))}}</t>
  </si>
  <si>
    <t>{{tag(48129).srtd(lab,mean,t_add(0,16h),0)}}</t>
  </si>
  <si>
    <t>{{kpi(30033,sum,bgom,0)}}</t>
  </si>
  <si>
    <t>有机相</t>
  </si>
  <si>
    <r>
      <rPr>
        <rFont val="宋体"/>
        <charset val="134"/>
        <color indexed="8"/>
        <sz val="10"/>
      </rPr>
      <t>空载有机相</t>
    </r>
    <r>
      <rPr>
        <rFont val="Times New Roman"/>
        <color indexed="8"/>
        <sz val="10"/>
      </rPr>
      <t>Cu</t>
    </r>
    <r>
      <rPr>
        <rFont val="宋体"/>
        <charset val="134"/>
        <color indexed="8"/>
        <sz val="10"/>
      </rPr>
      <t>浓度</t>
    </r>
  </si>
  <si>
    <r>
      <rPr>
        <rFont val="宋体"/>
        <charset val="134"/>
        <color indexed="8"/>
        <sz val="10"/>
      </rPr>
      <t>一期</t>
    </r>
  </si>
  <si>
    <t>{{tag(36911).srtd(lab,mean,t_add(0,8h),t_add(0,-8h))}}</t>
  </si>
  <si>
    <t>{{tag(36911).srtd(lab,mean,t_add(0,16h),0)}}</t>
  </si>
  <si>
    <r>
      <rPr>
        <rFont val="宋体"/>
        <charset val="134"/>
        <color indexed="8"/>
        <sz val="10"/>
      </rPr>
      <t>二期</t>
    </r>
  </si>
  <si>
    <t>{{tag(36928).srtd(lab,mean,0,t_add(0,-16h))}}</t>
  </si>
  <si>
    <t>{{tag(36928).srtd(lab,mean,t_add(0,8h),t_add(0,-8h))}}</t>
  </si>
  <si>
    <t>{{tag(36928).srtd(lab,mean,t_add(0,16h),0)}}</t>
  </si>
  <si>
    <r>
      <rPr>
        <rFont val="宋体"/>
        <charset val="134"/>
        <color indexed="8"/>
        <sz val="10"/>
      </rPr>
      <t>负载有机相</t>
    </r>
    <r>
      <rPr>
        <rFont val="Times New Roman"/>
        <color indexed="8"/>
        <sz val="10"/>
      </rPr>
      <t>Cu</t>
    </r>
    <r>
      <rPr>
        <rFont val="宋体"/>
        <charset val="134"/>
        <color indexed="8"/>
        <sz val="10"/>
      </rPr>
      <t>浓度</t>
    </r>
  </si>
  <si>
    <t>{{tag(31483).srtd(lab,mean,0,t_add(0,-16h))}}</t>
  </si>
  <si>
    <t>{{tag(31483).srtd(lab,mean,t_add(0,8h),t_add(0,-8h))}}</t>
  </si>
  <si>
    <t>{{tag(31483).srtd(lab,mean,t_add(0,16h),0)}}</t>
  </si>
  <si>
    <t>{{tag(31731).srtd(lab,mean,0,t_add(0,-16h))}}</t>
  </si>
  <si>
    <t>{{tag(31731).srtd(lab,mean,t_add(0,8h),t_add(0,-8h))}}</t>
  </si>
  <si>
    <t>{{tag(31731).srtd(lab,mean,t_add(0,16h),0)}}</t>
  </si>
  <si>
    <t>{{(kpi(29973,mean,0,t_add(0,-16h))+kpi(29980,mean,0,t_add(0,-16h)))/2}}</t>
  </si>
  <si>
    <t>{{(kpi(29964,mean,0,t_add(0,-16h))+kpi(29980,mean,0,t_add(0,-16h)))/(kpi(29912,mean,0,t_add(0,-16h))+kpi(29971,mean,0,t_add(0,-16h)))}}</t>
  </si>
  <si>
    <t>{{tag(48094).srtd(lab,mean,0,t_add(0,-16h))}}</t>
  </si>
  <si>
    <t>{{tag(36911).srtd(lab,mean,0,t_add(0,-16h))}}</t>
  </si>
  <si>
    <t>{{tag(48100).srtd(lab,mean,0,t_add(0,-16h))}}</t>
  </si>
  <si>
    <t>7月8日选冶车间萃取系统生产报表</t>
  </si>
  <si>
    <t>24</t>
  </si>
  <si>
    <t>1.0680918646659883</t>
  </si>
  <si>
    <t>7940.0932999999995</t>
  </si>
  <si>
    <t>1.3133333333333335</t>
  </si>
  <si>
    <t>6.12</t>
  </si>
  <si>
    <t>8.556666666666667</t>
  </si>
  <si>
    <t>0.06016666666666667</t>
  </si>
  <si>
    <t>5.989999999999999</t>
  </si>
  <si>
    <t>12.323333333333332</t>
  </si>
  <si>
    <t>95.75</t>
  </si>
  <si>
    <t>95.39393939393939</t>
  </si>
  <si>
    <t>95.1076923076923</t>
  </si>
  <si>
    <t>95.41721056721057</t>
  </si>
  <si>
    <t>3407.82247806</t>
  </si>
  <si>
    <t>3306.7351297600003</t>
  </si>
  <si>
    <t>3236.59549664</t>
  </si>
  <si>
    <t>9951.15310446</t>
  </si>
  <si>
    <t>377.4785559999991</t>
  </si>
  <si>
    <t>78.78180900000065</t>
  </si>
  <si>
    <t>575.9066720000017</t>
  </si>
  <si>
    <t>1032.1670370000015</t>
  </si>
  <si>
    <t>151.26104994000002</t>
  </si>
  <si>
    <t>159.66446624</t>
  </si>
  <si>
    <t>166.48938336</t>
  </si>
  <si>
    <t>477.4148995400001</t>
  </si>
  <si>
    <t>15584.471812</t>
  </si>
  <si>
    <t>15677.579991</t>
  </si>
  <si>
    <t>16282.452271999999</t>
  </si>
  <si>
    <t>47544.504075000004</t>
  </si>
  <si>
    <t>35375.133248</t>
  </si>
  <si>
    <t>34847.820181</t>
  </si>
  <si>
    <t>27695.875408</t>
  </si>
  <si>
    <t>97918.82883700001</t>
  </si>
  <si>
    <t>651.24234121093</t>
  </si>
  <si>
    <t>0.16417993573038223</t>
  </si>
  <si>
    <t>7943.194599999999</t>
  </si>
  <si>
    <t/>
  </si>
  <si>
    <t>0</t>
  </si>
  <si>
    <t>2.033333333333333</t>
  </si>
  <si>
    <t>10.756666666666666</t>
  </si>
  <si>
    <t>15879.85536</t>
  </si>
  <si>
    <t>263.76149999999905</t>
  </si>
  <si>
    <t>16893.225104</t>
  </si>
  <si>
    <t>33036.841964</t>
  </si>
  <si>
    <t>16089.451499999997</t>
  </si>
  <si>
    <t>31974.303359999998</t>
  </si>
  <si>
    <t>28987.38885</t>
  </si>
  <si>
    <t>24552.886176</t>
  </si>
  <si>
    <t>85514.578386</t>
  </si>
  <si>
    <t>9091.9528</t>
  </si>
  <si>
    <t>617</t>
  </si>
  <si>
    <t>0.94</t>
  </si>
  <si>
    <t>1.29</t>
  </si>
  <si>
    <t>9.196666666666667</t>
  </si>
  <si>
    <t>231.28</t>
  </si>
  <si>
    <t>693.84</t>
  </si>
  <si>
    <t>4143.5526</t>
  </si>
  <si>
    <t>1450.0395899999999</t>
  </si>
  <si>
    <t>1.4245643925099063</t>
  </si>
  <si>
    <t>40.39333333333334</t>
  </si>
  <si>
    <t>6.843333333333334</t>
  </si>
  <si>
    <t>159.46666666666667</t>
  </si>
  <si>
    <t>44.97333333333333</t>
  </si>
  <si>
    <t>6.803333333333334</t>
  </si>
  <si>
    <t>52.666666666666664</t>
  </si>
  <si>
    <t>5912.701025000004</t>
  </si>
  <si>
    <t>6511.857129000001</t>
  </si>
  <si>
    <t>6551.117551999997</t>
  </si>
  <si>
    <t>18975.675706</t>
  </si>
  <si>
    <t>110.7766000000001</t>
  </si>
  <si>
    <t>13.825598999999706</t>
  </si>
  <si>
    <t>68.81425999999976</t>
  </si>
  <si>
    <t>193.41645899999958</t>
  </si>
  <si>
    <t>10.664335664335672</t>
  </si>
  <si>
    <t>11.598128539768531</t>
  </si>
  <si>
    <t>11.744386873920547</t>
  </si>
  <si>
    <t>11.33561702600825</t>
  </si>
  <si>
    <t>1.0281590495959132</t>
  </si>
  <si>
    <t>7838.6327</t>
  </si>
  <si>
    <t>3353.2911333899997</t>
  </si>
  <si>
    <t>3267.12032</t>
  </si>
  <si>
    <t>3203.3919746399997</t>
  </si>
  <si>
    <t>9823.803428029998</t>
  </si>
  <si>
    <t>371.4382139999991</t>
  </si>
  <si>
    <t>77.83800000000065</t>
  </si>
  <si>
    <t>569.9985720000017</t>
  </si>
  <si>
    <t>1019.2747860000014</t>
  </si>
  <si>
    <t>148.84059861</t>
  </si>
  <si>
    <t>157.75168</t>
  </si>
  <si>
    <t>164.78140536</t>
  </si>
  <si>
    <t>471.37368397</t>
  </si>
  <si>
    <t>15335.091978</t>
  </si>
  <si>
    <t>15489.761999999999</t>
  </si>
  <si>
    <t>16115.414171999999</t>
  </si>
  <si>
    <t>46940.268149999996</t>
  </si>
  <si>
    <t>34809.066911999995</t>
  </si>
  <si>
    <t>34430.342</t>
  </si>
  <si>
    <t>27411.749508</t>
  </si>
  <si>
    <t>96651.15841999999</t>
  </si>
  <si>
    <t>12.00036621093</t>
  </si>
  <si>
    <t>0.946432353808795</t>
  </si>
  <si>
    <t>8298.0659</t>
  </si>
  <si>
    <t>16609.754064</t>
  </si>
  <si>
    <t>274.812619999999</t>
  </si>
  <si>
    <t>17672.89272</t>
  </si>
  <si>
    <t>34557.459404</t>
  </si>
  <si>
    <t>16763.56982</t>
  </si>
  <si>
    <t>33443.964264</t>
  </si>
  <si>
    <t>30201.906938000004</t>
  </si>
  <si>
    <t>25686.067679999996</t>
  </si>
  <si>
    <t>89331.938882</t>
  </si>
  <si>
    <t>4628.8528</t>
  </si>
  <si>
    <t>614</t>
  </si>
  <si>
    <t>0.9366666666666666</t>
  </si>
  <si>
    <t>1.1733333333333331</t>
  </si>
  <si>
    <t>7.939999999999999</t>
  </si>
  <si>
    <t>211.5</t>
  </si>
  <si>
    <t>226.24</t>
  </si>
  <si>
    <t>139.83</t>
  </si>
  <si>
    <t>577.57</t>
  </si>
  <si>
    <t>4092.6602999999996</t>
  </si>
  <si>
    <t>909.5927099999999</t>
  </si>
  <si>
    <t>1.5701498507237261</t>
  </si>
  <si>
    <t>45.29</t>
  </si>
  <si>
    <t>6.78</t>
  </si>
  <si>
    <t>6759.685416000002</t>
  </si>
  <si>
    <t>6492.699975999997</t>
  </si>
  <si>
    <t>6787.186778999998</t>
  </si>
  <si>
    <t>20039.572171</t>
  </si>
  <si>
    <t>164.87037600000014</t>
  </si>
  <si>
    <t>27.280251999999418</t>
  </si>
  <si>
    <t>121.92551099999982</t>
  </si>
  <si>
    <t>314.0761389999994</t>
  </si>
  <si>
    <t>12.287712287712292</t>
  </si>
  <si>
    <t>11.721250923417873</t>
  </si>
  <si>
    <t>12.361213915618055</t>
  </si>
  <si>
    <t>12.123392375582739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</si>
</sst>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0">
    <font>
      <sz val="11"/>
      <color theme="1"/>
      <name val="宋体"/>
      <charset val="134"/>
      <scheme val="minor"/>
    </font>
    <font>
      <b>false</b>
      <sz val="16"/>
      <color indexed="8"/>
      <name val="宋体"/>
      <charset val="134"/>
    </font>
    <font>
      <b>false</b>
      <sz val="16"/>
      <color indexed="8"/>
      <name val="Arial"/>
    </font>
    <font>
      <sz val="10"/>
      <color indexed="8"/>
      <name val="Arial"/>
    </font>
    <font>
      <b>false</b>
      <sz val="10"/>
      <color indexed="8"/>
      <name val="Times New Roman"/>
    </font>
    <font>
      <sz val="10"/>
      <color indexed="8"/>
      <name val="宋体"/>
      <charset val="134"/>
    </font>
    <font>
      <b>false</b>
      <sz val="10"/>
      <color indexed="8"/>
      <name val="宋体"/>
      <charset val="134"/>
    </font>
    <font>
      <sz val="10"/>
      <color indexed="8"/>
      <name val="宋体"/>
      <charset val="134"/>
      <scheme val="minor"/>
    </font>
    <font>
      <sz val="10"/>
      <color indexed="8"/>
      <name val="Times New Roman"/>
    </font>
    <font>
      <sz val="11"/>
      <name val="宋体"/>
      <charset val="134"/>
      <scheme val="minor"/>
    </font>
    <font>
      <sz val="10"/>
      <color rgb="FF000000"/>
      <name val="宋体"/>
      <charset val="134"/>
    </font>
    <font>
      <sz val="10"/>
      <color rgb="FF000000"/>
      <name val="Times New Roman"/>
    </font>
    <font>
      <sz val="11"/>
      <name val="宋体"/>
      <charset val="134"/>
      <scheme val="minor"/>
    </font>
    <font>
      <sz val="10"/>
      <color rgb="FF000000"/>
      <name val="宋体"/>
      <charset val="134"/>
    </font>
    <font>
      <sz val="10"/>
      <color indexed="8"/>
      <name val="Times New Roman"/>
    </font>
    <font>
      <sz val="10"/>
      <color indexed="8"/>
      <name val="Times New Roman"/>
    </font>
    <font>
      <sz val="10"/>
      <color rgb="FF000000"/>
      <name val="Times New Roman"/>
    </font>
    <font>
      <sz val="9"/>
      <name val="宋体"/>
      <family val="3"/>
      <charset val="134"/>
      <scheme val="minor"/>
    </font>
    <font>
      <sz val="10"/>
      <color indexed="8"/>
      <name val="宋体"/>
      <family val="3"/>
      <charset val="134"/>
      <scheme val="minor"/>
    </font>
    <font>
      <sz val="11"/>
      <name val="宋体"/>
      <family val="3"/>
      <charset val="134"/>
      <scheme val="minor"/>
    </font>
  </fonts>
  <fills count="2">
    <fill>
      <patternFill patternType="none">
        <fgColor/>
        <bgColor/>
      </patternFill>
    </fill>
    <fill>
      <patternFill patternType="gray125">
        <fgColor/>
        <bgColor/>
      </patternFill>
    </fill>
  </fills>
  <borders count="8">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bottom/>
      <diagonal/>
    </border>
    <border>
      <left style="thin">
        <color auto="true"/>
      </left>
      <right/>
      <top/>
      <bottom style="thin">
        <color auto="true"/>
      </bottom>
      <diagonal/>
    </border>
    <border>
      <left/>
      <right style="thin">
        <color auto="true"/>
      </right>
      <top/>
      <bottom style="thin">
        <color auto="true"/>
      </bottom>
      <diagonal/>
    </border>
    <border>
      <left style="thin">
        <color auto="true"/>
      </left>
      <right style="thin">
        <color auto="true"/>
      </right>
      <top/>
      <bottom style="thin">
        <color auto="true"/>
      </bottom>
      <diagonal/>
    </border>
    <border>
      <left style="thin">
        <color auto="true"/>
      </left>
      <right style="thin">
        <color auto="true"/>
      </right>
      <top style="thin">
        <color auto="true"/>
      </top>
      <bottom/>
      <diagonal/>
    </border>
    <border>
      <left style="thin">
        <color auto="true"/>
      </left>
      <right/>
      <top style="thin">
        <color auto="true"/>
      </top>
      <bottom style="thin">
        <color auto="true"/>
      </bottom>
      <diagonal/>
    </border>
  </borders>
  <cellStyleXfs count="1">
    <xf numFmtId="0" fontId="0" fillId="0" borderId="0">
      <alignment vertical="center"/>
    </xf>
  </cellStyleXfs>
  <cellXfs count="46">
    <xf numFmtId="0" fontId="0" fillId="0" borderId="0" xfId="0">
      <alignment vertical="center"/>
    </xf>
    <xf numFmtId="0" fontId="0" fillId="0" borderId="0" xfId="0" applyFill="true">
      <alignment vertical="center"/>
    </xf>
    <xf numFmtId="0" fontId="3" fillId="0" borderId="1" xfId="0" applyNumberFormat="true" applyFont="true" applyFill="true" applyBorder="true" applyAlignment="true" applyProtection="true">
      <alignment vertical="center"/>
    </xf>
    <xf numFmtId="0" fontId="4" fillId="0" borderId="1" xfId="0" applyNumberFormat="true" applyFont="true" applyFill="true" applyBorder="true" applyAlignment="true" applyProtection="true">
      <alignment horizontal="center" vertical="center" wrapText="true"/>
    </xf>
    <xf numFmtId="0" fontId="7" fillId="0" borderId="1" xfId="0" applyNumberFormat="true" applyFont="true" applyFill="true" applyBorder="true" applyAlignment="true" applyProtection="true">
      <alignment vertical="center"/>
    </xf>
    <xf numFmtId="0" fontId="8" fillId="0" borderId="1" xfId="0" applyNumberFormat="true" applyFont="true" applyFill="true" applyBorder="true" applyAlignment="true" applyProtection="true">
      <alignment horizontal="center" vertical="center"/>
    </xf>
    <xf numFmtId="0" fontId="8" fillId="0" borderId="1" xfId="0" applyNumberFormat="true" applyFont="true" applyFill="true" applyBorder="true" applyAlignment="true" applyProtection="true">
      <alignment horizontal="center" vertical="center" wrapText="true"/>
    </xf>
    <xf numFmtId="0" fontId="9" fillId="0" borderId="1" xfId="0" applyFont="true" applyFill="true" applyBorder="true" applyAlignment="true">
      <alignment horizontal="left"/>
    </xf>
    <xf numFmtId="0" fontId="9" fillId="0" borderId="1" xfId="0" applyNumberFormat="true" applyFont="true" applyFill="true" applyBorder="true" applyAlignment="true">
      <alignment horizontal="left" vertical="center"/>
    </xf>
    <xf numFmtId="0" fontId="8" fillId="0" borderId="1" xfId="0" applyNumberFormat="true" applyFont="true" applyFill="true" applyBorder="true" applyAlignment="true" applyProtection="true">
      <alignment vertical="center"/>
    </xf>
    <xf numFmtId="0" fontId="11" fillId="0" borderId="1" xfId="0" applyNumberFormat="true" applyFont="true" applyFill="true" applyBorder="true" applyAlignment="true" applyProtection="true">
      <alignment horizontal="center" vertical="center"/>
    </xf>
    <xf numFmtId="0" fontId="12" fillId="0" borderId="1" xfId="0" applyNumberFormat="true" applyFont="true" applyFill="true" applyBorder="true" applyAlignment="true">
      <alignment horizontal="left" vertical="center"/>
    </xf>
    <xf numFmtId="0" fontId="5" fillId="0" borderId="1" xfId="0" applyNumberFormat="true" applyFont="true" applyFill="true" applyBorder="true" applyAlignment="true" applyProtection="true">
      <alignment horizontal="center" vertical="center"/>
    </xf>
    <xf numFmtId="0" fontId="4" fillId="0" borderId="4" xfId="0" applyNumberFormat="true" applyFont="true" applyFill="true" applyBorder="true" applyAlignment="true" applyProtection="true">
      <alignment horizontal="center" vertical="center" wrapText="true"/>
    </xf>
    <xf numFmtId="0" fontId="4" fillId="0" borderId="5" xfId="0" applyNumberFormat="true" applyFont="true" applyFill="true" applyBorder="true" applyAlignment="true" applyProtection="true">
      <alignment horizontal="center" vertical="center" wrapText="true"/>
    </xf>
    <xf numFmtId="0" fontId="7" fillId="0" borderId="5" xfId="0" applyNumberFormat="true" applyFont="true" applyFill="true" applyBorder="true" applyAlignment="true" applyProtection="true">
      <alignment vertical="center"/>
    </xf>
    <xf numFmtId="2" fontId="8" fillId="0" borderId="1" xfId="0" applyNumberFormat="true" applyFont="true" applyFill="true" applyBorder="true" applyAlignment="true" applyProtection="true">
      <alignment horizontal="center" vertical="center" wrapText="true"/>
    </xf>
    <xf numFmtId="0" fontId="8" fillId="0" borderId="7" xfId="0" applyNumberFormat="true" applyFont="true" applyFill="true" applyBorder="true" applyAlignment="true" applyProtection="true">
      <alignment vertical="center"/>
    </xf>
    <xf numFmtId="0" fontId="0" fillId="0" borderId="0" xfId="0" applyFill="true" applyBorder="true">
      <alignment vertical="center"/>
    </xf>
    <xf numFmtId="0" fontId="12" fillId="0" borderId="0" xfId="0" applyNumberFormat="true" applyFont="true" applyFill="true" applyBorder="true" applyAlignment="true">
      <alignment horizontal="left" vertical="center"/>
    </xf>
    <xf numFmtId="0" fontId="8" fillId="0" borderId="5" xfId="0" applyNumberFormat="true" applyFont="true" applyFill="true" applyBorder="true" applyAlignment="true" applyProtection="true">
      <alignment vertical="center"/>
    </xf>
    <xf numFmtId="0" fontId="8" fillId="0" borderId="6" xfId="0" applyNumberFormat="true" applyFont="true" applyFill="true" applyBorder="true" applyAlignment="true" applyProtection="true">
      <alignment horizontal="center" vertical="center" wrapText="true"/>
    </xf>
    <xf numFmtId="0" fontId="8" fillId="0" borderId="2" xfId="0" applyNumberFormat="true" applyFont="true" applyFill="true" applyBorder="true" applyAlignment="true" applyProtection="true">
      <alignment horizontal="center" vertical="center" wrapText="true"/>
    </xf>
    <xf numFmtId="0" fontId="8" fillId="0" borderId="5" xfId="0" applyNumberFormat="true" applyFont="true" applyFill="true" applyBorder="true" applyAlignment="true" applyProtection="true">
      <alignment horizontal="center" vertical="center" wrapText="true"/>
    </xf>
    <xf numFmtId="0" fontId="8" fillId="0" borderId="1" xfId="0" applyNumberFormat="true" applyFont="true" applyFill="true" applyBorder="true" applyAlignment="true" applyProtection="true">
      <alignment horizontal="center" vertical="center"/>
    </xf>
    <xf numFmtId="0" fontId="8" fillId="0" borderId="6" xfId="0" applyNumberFormat="true" applyFont="true" applyFill="true" applyBorder="true" applyAlignment="true" applyProtection="true">
      <alignment horizontal="center" vertical="center"/>
    </xf>
    <xf numFmtId="0" fontId="8" fillId="0" borderId="5" xfId="0" applyNumberFormat="true" applyFont="true" applyFill="true" applyBorder="true" applyAlignment="true" applyProtection="true">
      <alignment horizontal="center" vertical="center"/>
    </xf>
    <xf numFmtId="0" fontId="8" fillId="0" borderId="2" xfId="0" applyNumberFormat="true" applyFont="true" applyFill="true" applyBorder="true" applyAlignment="true" applyProtection="true">
      <alignment horizontal="center" vertical="center"/>
    </xf>
    <xf numFmtId="0" fontId="8" fillId="0" borderId="1" xfId="0" applyNumberFormat="true" applyFont="true" applyFill="true" applyBorder="true" applyAlignment="true" applyProtection="true">
      <alignment horizontal="center" vertical="center" wrapText="true"/>
    </xf>
    <xf numFmtId="0" fontId="5" fillId="0" borderId="1" xfId="0" applyNumberFormat="true" applyFont="true" applyFill="true" applyBorder="true" applyAlignment="true" applyProtection="true">
      <alignment horizontal="center" vertical="center" wrapText="true"/>
    </xf>
    <xf numFmtId="0" fontId="8" fillId="0" borderId="1" xfId="0" applyNumberFormat="true" applyFont="true" applyFill="true" applyBorder="true" applyAlignment="true" applyProtection="true">
      <alignment vertical="center"/>
    </xf>
    <xf numFmtId="0" fontId="5" fillId="0" borderId="1" xfId="0" applyNumberFormat="true" applyFont="true" applyFill="true" applyBorder="true" applyAlignment="true" applyProtection="true">
      <alignment vertical="center"/>
    </xf>
    <xf numFmtId="0" fontId="3" fillId="0" borderId="1" xfId="0" applyNumberFormat="true" applyFont="true" applyFill="true" applyBorder="true" applyAlignment="true" applyProtection="true">
      <alignment vertical="center"/>
    </xf>
    <xf numFmtId="0" fontId="5" fillId="0" borderId="0" xfId="0" applyNumberFormat="true" applyFont="true" applyFill="true" applyBorder="true" applyAlignment="true" applyProtection="true">
      <alignment vertical="center"/>
    </xf>
    <xf numFmtId="0" fontId="10" fillId="0" borderId="1" xfId="0" applyNumberFormat="true" applyFont="true" applyFill="true" applyBorder="true" applyAlignment="true" applyProtection="true">
      <alignment horizontal="center" vertical="center" wrapText="true"/>
    </xf>
    <xf numFmtId="0" fontId="5" fillId="0" borderId="1" xfId="0" applyNumberFormat="true" applyFont="true" applyFill="true" applyBorder="true" applyAlignment="true" applyProtection="true">
      <alignment horizontal="center" vertical="center"/>
    </xf>
    <xf numFmtId="0" fontId="13" fillId="0" borderId="1" xfId="0" applyNumberFormat="true" applyFont="true" applyFill="true" applyBorder="true" applyAlignment="true" applyProtection="true">
      <alignment horizontal="center" vertical="center"/>
    </xf>
    <xf numFmtId="0" fontId="13" fillId="0" borderId="1" xfId="0" applyNumberFormat="true" applyFont="true" applyFill="true" applyBorder="true" applyAlignment="true" applyProtection="true">
      <alignment horizontal="center" vertical="center" wrapText="true"/>
    </xf>
    <xf numFmtId="0" fontId="6" fillId="0" borderId="3" xfId="0" applyNumberFormat="true" applyFont="true" applyFill="true" applyBorder="true" applyAlignment="true" applyProtection="true">
      <alignment horizontal="center" vertical="center" wrapText="true"/>
    </xf>
    <xf numFmtId="0" fontId="4" fillId="0" borderId="4" xfId="0" applyNumberFormat="true" applyFont="true" applyFill="true" applyBorder="true" applyAlignment="true" applyProtection="true">
      <alignment horizontal="center" vertical="center" wrapText="true"/>
    </xf>
    <xf numFmtId="0" fontId="1" fillId="0" borderId="1" xfId="0" applyNumberFormat="true" applyFont="true" applyFill="true" applyBorder="true" applyAlignment="true" applyProtection="true">
      <alignment horizontal="center" vertical="center"/>
    </xf>
    <xf numFmtId="0" fontId="2" fillId="0" borderId="1" xfId="0" applyNumberFormat="true" applyFont="true" applyFill="true" applyBorder="true" applyAlignment="true" applyProtection="true">
      <alignment horizontal="center" vertical="center"/>
    </xf>
    <xf numFmtId="0" fontId="4" fillId="0" borderId="1" xfId="0" applyNumberFormat="true" applyFont="true" applyFill="true" applyBorder="true" applyAlignment="true" applyProtection="true">
      <alignment horizontal="center" vertical="center" wrapText="true"/>
    </xf>
    <xf numFmtId="0" fontId="6" fillId="0" borderId="1" xfId="0" applyNumberFormat="true" applyFont="true" applyFill="true" applyBorder="true" applyAlignment="true" applyProtection="true">
      <alignment horizontal="center" vertical="center" wrapText="true"/>
    </xf>
    <xf numFmtId="0" fontId="18" fillId="0" borderId="1" xfId="0" applyNumberFormat="true" applyFont="true" applyFill="true" applyBorder="true" applyAlignment="true" applyProtection="true">
      <alignment vertical="center"/>
    </xf>
    <xf numFmtId="0" fontId="19" fillId="0" borderId="1" xfId="0" applyFont="true" applyFill="true" applyBorder="true" applyAlignment="true">
      <alignment horizontal="left"/>
    </xf>
  </cellXfs>
  <cellStyles count="1">
    <cellStyle name="常规"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worksheets/sheet3.xml" Type="http://schemas.openxmlformats.org/officeDocument/2006/relationships/worksheet"></Relationship><Relationship Id="rId7"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sharedStrings.xml" Type="http://schemas.openxmlformats.org/officeDocument/2006/relationships/sharedStrings"></Relationship><Relationship Id="rId5" Target="styles.xml" Type="http://schemas.openxmlformats.org/officeDocument/2006/relationships/styles"></Relationship><Relationship Id="rId4" Target="theme/theme1.xml" Type="http://schemas.openxmlformats.org/officeDocument/2006/relationships/theme"></Relationship></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N104"/>
  <sheetViews>
    <sheetView tabSelected="true" topLeftCell="A45" workbookViewId="0">
      <selection activeCell="F51" sqref="F51"/>
    </sheetView>
  </sheetViews>
  <sheetFormatPr defaultColWidth="9" defaultRowHeight="14.4"/>
  <cols>
    <col max="4" min="1" style="1" width="9"/>
    <col bestFit="true" customWidth="true" max="5" min="5" style="1" width="5.5546875"/>
    <col customWidth="true" max="6" min="6" style="1" width="13.109375"/>
    <col max="8" min="7" style="1" width="9.21875"/>
    <col max="9" min="9" style="1" width="9.44140625"/>
    <col max="11" min="10" style="1" width="9"/>
    <col customWidth="true" hidden="true" max="14" min="12" style="1" width="9"/>
    <col max="16384" min="15" style="1" width="9"/>
  </cols>
  <sheetData>
    <row customHeight="true" ht="43.05" r="1" spans="1:11">
      <c r="A1" s="40" t="s">
        <v>259</v>
      </c>
      <c r="B1" s="41"/>
      <c r="C1" s="41"/>
      <c r="D1" s="41"/>
      <c r="E1" s="41"/>
      <c r="F1" s="41"/>
      <c r="G1" s="41"/>
      <c r="H1" s="41"/>
      <c r="I1" s="41"/>
      <c r="J1" s="41"/>
      <c r="K1" s="41"/>
    </row>
    <row r="2" spans="1:11">
      <c r="A2" s="2"/>
      <c r="B2" s="42" t="s">
        <v>1</v>
      </c>
      <c r="C2" s="42"/>
      <c r="D2" s="42"/>
      <c r="E2" s="3" t="s">
        <v>2</v>
      </c>
      <c r="F2" s="3" t="s">
        <v>3</v>
      </c>
      <c r="G2" s="3" t="s">
        <v>4</v>
      </c>
      <c r="H2" s="3" t="s">
        <v>5</v>
      </c>
      <c r="I2" s="3" t="s">
        <v>6</v>
      </c>
      <c r="J2" s="3" t="s">
        <v>7</v>
      </c>
      <c r="K2" s="3" t="s">
        <v>8</v>
      </c>
    </row>
    <row r="3" spans="1:11">
      <c r="A3" s="2"/>
      <c r="B3" s="29" t="s">
        <v>9</v>
      </c>
      <c r="C3" s="43" t="s">
        <v>10</v>
      </c>
      <c r="D3" s="42"/>
      <c r="E3" s="3" t="s">
        <v>11</v>
      </c>
      <c r="F3" s="4">
        <v>8</v>
      </c>
      <c r="G3" s="4">
        <v>8</v>
      </c>
      <c r="H3" s="4">
        <v>8</v>
      </c>
      <c r="I3" s="3" t="s">
        <f>SUM(F3:H3)</f>
        <v>260</v>
      </c>
      <c r="J3" s="4">
        <v>192</v>
      </c>
      <c r="K3" s="3"/>
    </row>
    <row r="4" spans="1:11">
      <c r="A4" s="31" t="s">
        <v>16</v>
      </c>
      <c r="B4" s="29"/>
      <c r="C4" s="24" t="s">
        <v>17</v>
      </c>
      <c r="D4" s="24"/>
      <c r="E4" s="5" t="s">
        <v>18</v>
      </c>
      <c r="F4" s="4">
        <v>1.068591940268272</v>
      </c>
      <c r="G4" s="4">
        <v>1.0682077992765113</v>
      </c>
      <c r="H4" s="4">
        <v>1.0674758544531813</v>
      </c>
      <c r="I4" s="3" t="s">
        <f>SUM(F4:H4)/3</f>
        <v>261</v>
      </c>
      <c r="J4" s="3" t="s">
        <v>22</v>
      </c>
      <c r="K4" s="3"/>
    </row>
    <row r="5" spans="1:11">
      <c r="A5" s="32"/>
      <c r="B5" s="29"/>
      <c r="C5" s="28" t="s">
        <v>23</v>
      </c>
      <c r="D5" s="5" t="s">
        <v>24</v>
      </c>
      <c r="E5" s="5" t="s">
        <v>25</v>
      </c>
      <c r="F5" s="4">
        <v>2696.2754</v>
      </c>
      <c r="G5" s="4">
        <v>2626.0603</v>
      </c>
      <c r="H5" s="4">
        <v>2617.7576</v>
      </c>
      <c r="I5" s="3" t="s">
        <f>SUM(F5:H5)</f>
        <v>262</v>
      </c>
      <c r="J5" s="4">
        <v>63342.47409999998</v>
      </c>
      <c r="K5" s="9"/>
    </row>
    <row ht="15.6" r="6" spans="1:11">
      <c r="A6" s="32"/>
      <c r="B6" s="29"/>
      <c r="C6" s="28"/>
      <c r="D6" s="5" t="s">
        <v>30</v>
      </c>
      <c r="E6" s="28" t="s">
        <v>31</v>
      </c>
      <c r="F6" s="7">
        <v>1.32</v>
      </c>
      <c r="G6" s="8">
        <v>1.32</v>
      </c>
      <c r="H6" s="8">
        <v>1.3</v>
      </c>
      <c r="I6" s="3" t="s">
        <f>SUM(F6:H6)/3</f>
        <v>263</v>
      </c>
      <c r="J6" s="16" t="s">
        <v>22</v>
      </c>
      <c r="K6" s="16"/>
    </row>
    <row r="7" spans="1:11">
      <c r="A7" s="32"/>
      <c r="B7" s="29"/>
      <c r="C7" s="28"/>
      <c r="D7" s="5" t="s">
        <v>35</v>
      </c>
      <c r="E7" s="28"/>
      <c r="F7" s="7">
        <v>5.92</v>
      </c>
      <c r="G7" s="8">
        <v>6</v>
      </c>
      <c r="H7" s="8">
        <v>6.44</v>
      </c>
      <c r="I7" s="3" t="s">
        <f>SUM(F7:H7)/3</f>
        <v>264</v>
      </c>
      <c r="J7" s="16" t="s">
        <v>22</v>
      </c>
      <c r="K7" s="16"/>
    </row>
    <row ht="15.6" r="8" spans="1:11">
      <c r="A8" s="32"/>
      <c r="B8" s="29"/>
      <c r="C8" s="28"/>
      <c r="D8" s="5" t="s">
        <v>39</v>
      </c>
      <c r="E8" s="28"/>
      <c r="F8" s="7">
        <v>9.61</v>
      </c>
      <c r="G8" s="8">
        <v>9.38</v>
      </c>
      <c r="H8" s="8">
        <v>6.68</v>
      </c>
      <c r="I8" s="3" t="s">
        <f>SUM(F8:H8)/3</f>
        <v>265</v>
      </c>
      <c r="J8" s="16" t="s">
        <v>22</v>
      </c>
      <c r="K8" s="16"/>
    </row>
    <row ht="15.6" r="9" spans="1:11">
      <c r="A9" s="32"/>
      <c r="B9" s="29"/>
      <c r="C9" s="34" t="s">
        <v>43</v>
      </c>
      <c r="D9" s="5" t="s">
        <v>30</v>
      </c>
      <c r="E9" s="24" t="s">
        <v>31</v>
      </c>
      <c r="F9" s="7">
        <v>0.056100000000000004</v>
      </c>
      <c r="G9" s="8">
        <v>0.0608</v>
      </c>
      <c r="H9" s="8">
        <v>0.0636</v>
      </c>
      <c r="I9" s="3" t="s">
        <f>SUM(F9:H9)/3</f>
        <v>266</v>
      </c>
      <c r="J9" s="16" t="s">
        <v>22</v>
      </c>
      <c r="K9" s="9"/>
    </row>
    <row r="10" spans="1:11">
      <c r="A10" s="32"/>
      <c r="B10" s="29"/>
      <c r="C10" s="28"/>
      <c r="D10" s="5" t="s">
        <v>35</v>
      </c>
      <c r="E10" s="24"/>
      <c r="F10" s="7">
        <v>5.78</v>
      </c>
      <c r="G10" s="8">
        <v>5.97</v>
      </c>
      <c r="H10" s="8">
        <v>6.22</v>
      </c>
      <c r="I10" s="3" t="s">
        <f>SUM(F10:H10)/3</f>
        <v>267</v>
      </c>
      <c r="J10" s="16" t="s">
        <v>22</v>
      </c>
      <c r="K10" s="9"/>
    </row>
    <row ht="15.6" r="11" spans="1:11">
      <c r="A11" s="32"/>
      <c r="B11" s="29"/>
      <c r="C11" s="28"/>
      <c r="D11" s="5" t="s">
        <v>39</v>
      </c>
      <c r="E11" s="24"/>
      <c r="F11" s="7">
        <v>13.12</v>
      </c>
      <c r="G11" s="8">
        <v>13.27</v>
      </c>
      <c r="H11" s="8">
        <v>10.58</v>
      </c>
      <c r="I11" s="3" t="s">
        <f>SUM(F11:H11)/3</f>
        <v>268</v>
      </c>
      <c r="J11" s="16" t="s">
        <v>22</v>
      </c>
      <c r="K11" s="9"/>
    </row>
    <row r="12" spans="1:11">
      <c r="A12" s="32"/>
      <c r="B12" s="29"/>
      <c r="C12" s="6" t="s">
        <v>53</v>
      </c>
      <c r="D12" s="5" t="s">
        <v>54</v>
      </c>
      <c r="E12" s="5" t="s">
        <v>55</v>
      </c>
      <c r="F12" s="9" t="s">
        <f>ABS((F6-F9)/F6*100)</f>
        <v>269</v>
      </c>
      <c r="G12" s="9" t="s">
        <f>ABS((G6-G9)/G6*100)</f>
        <v>270</v>
      </c>
      <c r="H12" s="9" t="s">
        <f>ABS((H6-H9)/H6*100)</f>
        <v>271</v>
      </c>
      <c r="I12" s="3" t="s">
        <f>SUM(F12:H12)/3</f>
        <v>272</v>
      </c>
      <c r="J12" s="16" t="s">
        <v>22</v>
      </c>
      <c r="K12" s="9"/>
    </row>
    <row r="13" spans="1:11">
      <c r="A13" s="32"/>
      <c r="B13" s="29"/>
      <c r="C13" s="29" t="s">
        <v>56</v>
      </c>
      <c r="D13" s="5" t="s">
        <v>54</v>
      </c>
      <c r="E13" s="24" t="s">
        <v>57</v>
      </c>
      <c r="F13" s="9" t="s">
        <f>ABS((F6-F9)*F5)</f>
        <v>273</v>
      </c>
      <c r="G13" s="9" t="s">
        <f>ABS((G6-G9)*G5)</f>
        <v>274</v>
      </c>
      <c r="H13" s="9" t="s">
        <f>ABS((H6-H9)*H5)</f>
        <v>275</v>
      </c>
      <c r="I13" s="3" t="s">
        <f>SUM(F13:H13)</f>
        <v>276</v>
      </c>
      <c r="J13" s="4">
        <v>-4206530.6</v>
      </c>
      <c r="K13" s="9"/>
    </row>
    <row r="14" spans="1:11">
      <c r="A14" s="32"/>
      <c r="B14" s="29"/>
      <c r="C14" s="28"/>
      <c r="D14" s="6" t="s">
        <v>35</v>
      </c>
      <c r="E14" s="24"/>
      <c r="F14" s="9" t="s">
        <f>ABS((F7-F10)*F5)</f>
        <v>277</v>
      </c>
      <c r="G14" s="9" t="s">
        <f>ABS((G7-G10)*G5)</f>
        <v>278</v>
      </c>
      <c r="H14" s="9" t="s">
        <f>ABS((H7-H10)*H5)</f>
        <v>279</v>
      </c>
      <c r="I14" s="3" t="s">
        <f>SUM(F14:H14)</f>
        <v>280</v>
      </c>
      <c r="J14" s="9"/>
      <c r="K14" s="9"/>
    </row>
    <row r="15" spans="1:11">
      <c r="A15" s="32"/>
      <c r="B15" s="29"/>
      <c r="C15" s="24" t="s">
        <v>59</v>
      </c>
      <c r="D15" s="5" t="s">
        <v>54</v>
      </c>
      <c r="E15" s="24" t="s">
        <v>57</v>
      </c>
      <c r="F15" s="9" t="s">
        <f>F5*F9</f>
        <v>281</v>
      </c>
      <c r="G15" s="9" t="s">
        <f>G5*G9</f>
        <v>282</v>
      </c>
      <c r="H15" s="9" t="s">
        <f>H5*H9</f>
        <v>283</v>
      </c>
      <c r="I15" s="3" t="s">
        <f>SUM(F15:H15)</f>
        <v>284</v>
      </c>
      <c r="J15" s="4">
        <v>4283.658949999999</v>
      </c>
      <c r="K15" s="9"/>
    </row>
    <row r="16" spans="1:11">
      <c r="A16" s="32"/>
      <c r="B16" s="29"/>
      <c r="C16" s="24"/>
      <c r="D16" s="5" t="s">
        <v>35</v>
      </c>
      <c r="E16" s="24"/>
      <c r="F16" s="9" t="s">
        <f>F5*F10</f>
        <v>285</v>
      </c>
      <c r="G16" s="9" t="s">
        <f>G5*G10</f>
        <v>286</v>
      </c>
      <c r="H16" s="9" t="s">
        <f>H5*H10</f>
        <v>287</v>
      </c>
      <c r="I16" s="3" t="s">
        <f>SUM(F16:H16)</f>
        <v>288</v>
      </c>
      <c r="J16" s="4">
        <v>433447.513</v>
      </c>
      <c r="K16" s="9"/>
    </row>
    <row ht="15.6" r="17" spans="1:14">
      <c r="A17" s="32"/>
      <c r="B17" s="29"/>
      <c r="C17" s="24"/>
      <c r="D17" s="5" t="s">
        <v>39</v>
      </c>
      <c r="E17" s="24"/>
      <c r="F17" s="9" t="s">
        <f>F5*F11</f>
        <v>289</v>
      </c>
      <c r="G17" s="9" t="s">
        <f>G5*G11</f>
        <v>290</v>
      </c>
      <c r="H17" s="9" t="s">
        <f>H5*H11</f>
        <v>291</v>
      </c>
      <c r="I17" s="3" t="s">
        <f>SUM(F17:H17)</f>
        <v>292</v>
      </c>
      <c r="J17" s="4">
        <v>727209.3039999999</v>
      </c>
      <c r="K17" s="9"/>
    </row>
    <row r="18" spans="1:14">
      <c r="A18" s="32"/>
      <c r="B18" s="29"/>
      <c r="C18" s="28" t="s">
        <v>63</v>
      </c>
      <c r="D18" s="28"/>
      <c r="E18" s="5" t="s">
        <v>25</v>
      </c>
      <c r="F18" s="44">
        <v>218.42912207031</v>
      </c>
      <c r="G18" s="4">
        <v>217.39337207031</v>
      </c>
      <c r="H18" s="4">
        <v>215.41984707031</v>
      </c>
      <c r="I18" s="3" t="s">
        <f>SUM(F18:H18)</f>
        <v>293</v>
      </c>
      <c r="J18" s="4">
        <v>0.005859374879999997</v>
      </c>
      <c r="K18" s="9"/>
    </row>
    <row r="19" spans="1:14">
      <c r="A19" s="32"/>
      <c r="B19" s="34" t="s">
        <v>67</v>
      </c>
      <c r="C19" s="24" t="s">
        <v>17</v>
      </c>
      <c r="D19" s="24"/>
      <c r="E19" s="5" t="s">
        <v>18</v>
      </c>
      <c r="F19" s="44">
        <v>0.16286037032366749</v>
      </c>
      <c r="G19" s="4">
        <v>0.16483971843373962</v>
      </c>
      <c r="H19" s="4">
        <v>0.16483971843373962</v>
      </c>
      <c r="I19" s="3" t="s">
        <f>SUM(F19:H19)/3</f>
        <v>294</v>
      </c>
      <c r="J19" s="9" t="s">
        <v>22</v>
      </c>
      <c r="K19" s="9"/>
    </row>
    <row r="20" spans="1:14">
      <c r="A20" s="32"/>
      <c r="B20" s="28"/>
      <c r="C20" s="28" t="s">
        <v>23</v>
      </c>
      <c r="D20" s="5" t="s">
        <v>24</v>
      </c>
      <c r="E20" s="5" t="s">
        <v>25</v>
      </c>
      <c r="F20" s="4">
        <v>2682.408</v>
      </c>
      <c r="G20" s="4">
        <v>2637.615</v>
      </c>
      <c r="H20" s="4">
        <v>2623.1716</v>
      </c>
      <c r="I20" s="3" t="s">
        <f>SUM(F20:H20)</f>
        <v>295</v>
      </c>
      <c r="J20" s="4">
        <v>63936.75409999999</v>
      </c>
      <c r="K20" s="9"/>
    </row>
    <row ht="15.6" r="21" spans="1:14">
      <c r="A21" s="32"/>
      <c r="B21" s="28"/>
      <c r="C21" s="28"/>
      <c r="D21" s="5" t="s">
        <v>30</v>
      </c>
      <c r="E21" s="28" t="s">
        <v>31</v>
      </c>
      <c r="F21" s="7">
        <v>1.32</v>
      </c>
      <c r="G21" s="8">
        <v>1.32</v>
      </c>
      <c r="H21" s="8">
        <v>1.3</v>
      </c>
      <c r="I21" s="3" t="s">
        <f t="shared" ref="I21:I27" si="0">SUM(F21:H21)/3</f>
        <v>263</v>
      </c>
      <c r="J21" s="9" t="s">
        <v>22</v>
      </c>
      <c r="K21" s="16"/>
    </row>
    <row r="22" spans="1:14">
      <c r="A22" s="32"/>
      <c r="B22" s="28"/>
      <c r="C22" s="28"/>
      <c r="D22" s="5" t="s">
        <v>35</v>
      </c>
      <c r="E22" s="28"/>
      <c r="F22" s="7">
        <v>5.92</v>
      </c>
      <c r="G22" s="8">
        <v>6</v>
      </c>
      <c r="H22" s="8">
        <v>6.44</v>
      </c>
      <c r="I22" s="3" t="s">
        <f t="shared" si="0"/>
        <v>263</v>
      </c>
      <c r="J22" s="9" t="s">
        <v>22</v>
      </c>
      <c r="K22" s="16"/>
    </row>
    <row ht="15.6" r="23" spans="1:14">
      <c r="A23" s="32"/>
      <c r="B23" s="28"/>
      <c r="C23" s="28"/>
      <c r="D23" s="5" t="s">
        <v>39</v>
      </c>
      <c r="E23" s="28"/>
      <c r="F23" s="7">
        <v>9.61</v>
      </c>
      <c r="G23" s="8">
        <v>9.38</v>
      </c>
      <c r="H23" s="8">
        <v>6.68</v>
      </c>
      <c r="I23" s="3" t="s">
        <f t="shared" si="0"/>
        <v>263</v>
      </c>
      <c r="J23" s="9" t="s">
        <v>22</v>
      </c>
      <c r="K23" s="16"/>
    </row>
    <row ht="15.6" r="24" spans="1:14">
      <c r="A24" s="32"/>
      <c r="B24" s="28"/>
      <c r="C24" s="34" t="s">
        <v>74</v>
      </c>
      <c r="D24" s="10" t="s">
        <v>75</v>
      </c>
      <c r="E24" s="28" t="s">
        <v>31</v>
      </c>
      <c r="F24" s="7" t="s">
        <f>IF(L24&gt;5,L24/1000,L24)</f>
        <v>296</v>
      </c>
      <c r="G24" s="7" t="s">
        <f>IF(M24&gt;5,M24/1000,M24)</f>
        <v>296</v>
      </c>
      <c r="H24" s="7" t="s">
        <f>IF(N24&gt;5,N24/1000,N24)</f>
        <v>296</v>
      </c>
      <c r="I24" s="3" t="s">
        <f>SUM(F24:H24)/3</f>
        <v>297</v>
      </c>
      <c r="J24" s="9" t="s">
        <v>22</v>
      </c>
      <c r="K24" s="17"/>
      <c r="L24" s="18">
        <v>0.28</v>
      </c>
      <c r="M24" s="19">
        <v>0.32</v>
      </c>
      <c r="N24" s="19">
        <v>0.31</v>
      </c>
    </row>
    <row r="25" spans="1:14">
      <c r="A25" s="32"/>
      <c r="B25" s="28"/>
      <c r="C25" s="28"/>
      <c r="D25" s="5" t="s">
        <v>35</v>
      </c>
      <c r="E25" s="28"/>
      <c r="F25" s="45">
        <v>0</v>
      </c>
      <c r="G25" s="11">
        <v>6.1</v>
      </c>
      <c r="H25" s="11">
        <v>0</v>
      </c>
      <c r="I25" s="3" t="s">
        <f>SUM(F25:H25)/3</f>
        <v>298</v>
      </c>
      <c r="J25" s="9" t="s">
        <v>22</v>
      </c>
      <c r="K25" s="9"/>
    </row>
    <row ht="15.6" r="26" spans="1:14">
      <c r="A26" s="32"/>
      <c r="B26" s="28"/>
      <c r="C26" s="28"/>
      <c r="D26" s="5" t="s">
        <v>39</v>
      </c>
      <c r="E26" s="28"/>
      <c r="F26" s="7">
        <v>11.92</v>
      </c>
      <c r="G26" s="11">
        <v>10.99</v>
      </c>
      <c r="H26" s="11">
        <v>9.36</v>
      </c>
      <c r="I26" s="3" t="s">
        <f>SUM(F26:H26)/3</f>
        <v>299</v>
      </c>
      <c r="J26" s="9" t="s">
        <v>22</v>
      </c>
      <c r="K26" s="9"/>
    </row>
    <row r="27" spans="1:14">
      <c r="A27" s="32"/>
      <c r="B27" s="28"/>
      <c r="C27" s="6" t="s">
        <v>53</v>
      </c>
      <c r="D27" s="5" t="s">
        <v>54</v>
      </c>
      <c r="E27" s="5" t="s">
        <v>55</v>
      </c>
      <c r="F27" s="9" t="s">
        <f>ABS((F21-F24)/F21*100)</f>
        <v>296</v>
      </c>
      <c r="G27" s="9" t="s">
        <f>ABS((G21-G24)/G21*100)</f>
        <v>296</v>
      </c>
      <c r="H27" s="9" t="s">
        <f>ABS((H21-H24)/H21*100)</f>
        <v>296</v>
      </c>
      <c r="I27" s="3" t="s">
        <f>SUM(F27:H27)/3</f>
        <v>297</v>
      </c>
      <c r="J27" s="9" t="s">
        <v>22</v>
      </c>
      <c r="K27" s="9"/>
    </row>
    <row r="28" spans="1:14">
      <c r="A28" s="32"/>
      <c r="B28" s="28"/>
      <c r="C28" s="29" t="s">
        <v>56</v>
      </c>
      <c r="D28" s="5" t="s">
        <v>54</v>
      </c>
      <c r="E28" s="24" t="s">
        <v>57</v>
      </c>
      <c r="F28" s="9" t="s">
        <f>ABS((F21-F24)*F20)</f>
        <v>296</v>
      </c>
      <c r="G28" s="9" t="s">
        <f>ABS((G21-G24)*G20)</f>
        <v>296</v>
      </c>
      <c r="H28" s="9" t="s">
        <f>ABS((H21-H24)*H20)</f>
        <v>296</v>
      </c>
      <c r="I28" s="3" t="s">
        <f>SUM(F28:H28)</f>
        <v>297</v>
      </c>
      <c r="J28" s="9"/>
      <c r="K28" s="9"/>
    </row>
    <row r="29" spans="1:14">
      <c r="A29" s="32"/>
      <c r="B29" s="28"/>
      <c r="C29" s="28"/>
      <c r="D29" s="6" t="s">
        <v>35</v>
      </c>
      <c r="E29" s="24"/>
      <c r="F29" s="9" t="s">
        <f>ABS((F22-F25)*F20)</f>
        <v>300</v>
      </c>
      <c r="G29" s="9" t="s">
        <f>ABS((G22-G25)*G20)</f>
        <v>301</v>
      </c>
      <c r="H29" s="9" t="s">
        <f>ABS((H22-H25)*H20)</f>
        <v>302</v>
      </c>
      <c r="I29" s="3" t="s">
        <f>SUM(F29:H29)</f>
        <v>303</v>
      </c>
      <c r="J29" s="9"/>
      <c r="K29" s="9"/>
    </row>
    <row r="30" spans="1:14">
      <c r="A30" s="32"/>
      <c r="B30" s="28"/>
      <c r="C30" s="24" t="s">
        <v>59</v>
      </c>
      <c r="D30" s="5" t="s">
        <v>54</v>
      </c>
      <c r="E30" s="24" t="s">
        <v>57</v>
      </c>
      <c r="F30" s="9" t="s">
        <f>F20*F24</f>
        <v>296</v>
      </c>
      <c r="G30" s="9" t="s">
        <f>G20*G24</f>
        <v>296</v>
      </c>
      <c r="H30" s="9" t="s">
        <f>H20*H24</f>
        <v>296</v>
      </c>
      <c r="I30" s="3" t="s">
        <f>SUM(F30:H30)</f>
        <v>297</v>
      </c>
      <c r="J30" s="9"/>
      <c r="K30" s="9"/>
    </row>
    <row r="31" spans="1:14">
      <c r="A31" s="32"/>
      <c r="B31" s="28"/>
      <c r="C31" s="24"/>
      <c r="D31" s="5" t="s">
        <v>35</v>
      </c>
      <c r="E31" s="24"/>
      <c r="F31" s="9" t="s">
        <f>F20*F25</f>
        <v>297</v>
      </c>
      <c r="G31" s="9" t="s">
        <f>G20*G25</f>
        <v>304</v>
      </c>
      <c r="H31" s="9" t="s">
        <f>H20*H25</f>
        <v>297</v>
      </c>
      <c r="I31" s="3" t="s">
        <f>SUM(F31:H31)</f>
        <v>304</v>
      </c>
      <c r="J31" s="4">
        <v>152827.7</v>
      </c>
      <c r="K31" s="9"/>
    </row>
    <row ht="15.6" r="32" spans="1:14">
      <c r="A32" s="32"/>
      <c r="B32" s="28"/>
      <c r="C32" s="24"/>
      <c r="D32" s="5" t="s">
        <v>85</v>
      </c>
      <c r="E32" s="24"/>
      <c r="F32" s="9" t="s">
        <f>F20*F26</f>
        <v>305</v>
      </c>
      <c r="G32" s="9" t="s">
        <f>G20*G26</f>
        <v>306</v>
      </c>
      <c r="H32" s="9" t="s">
        <f>H20*H26</f>
        <v>307</v>
      </c>
      <c r="I32" s="3" t="s">
        <f>SUM(F32:H32)</f>
        <v>308</v>
      </c>
      <c r="J32" s="4">
        <v>620486.878</v>
      </c>
      <c r="K32" s="9"/>
    </row>
    <row r="33" spans="1:11">
      <c r="A33" s="32"/>
      <c r="B33" s="28"/>
      <c r="C33" s="28" t="s">
        <v>63</v>
      </c>
      <c r="D33" s="28"/>
      <c r="E33" s="5" t="s">
        <v>25</v>
      </c>
      <c r="F33" s="4">
        <v>0</v>
      </c>
      <c r="G33" s="4">
        <v>0</v>
      </c>
      <c r="H33" s="4">
        <v>0</v>
      </c>
      <c r="I33" s="3" t="s">
        <f>SUM(F33:H33)</f>
        <v>297</v>
      </c>
      <c r="J33" s="4">
        <v>0</v>
      </c>
      <c r="K33" s="9"/>
    </row>
    <row r="34" spans="1:11">
      <c r="A34" s="32"/>
      <c r="B34" s="28" t="s">
        <v>91</v>
      </c>
      <c r="C34" s="24" t="s">
        <v>92</v>
      </c>
      <c r="D34" s="24"/>
      <c r="E34" s="24" t="s">
        <v>25</v>
      </c>
      <c r="F34" s="4">
        <v>2971.338</v>
      </c>
      <c r="G34" s="4">
        <v>2990.1719</v>
      </c>
      <c r="H34" s="4">
        <v>3130.4429</v>
      </c>
      <c r="I34" s="3" t="s">
        <f>SUM(F34:H34)</f>
        <v>309</v>
      </c>
      <c r="J34" s="4">
        <v>68112.743</v>
      </c>
      <c r="K34" s="9"/>
    </row>
    <row r="35" spans="1:11">
      <c r="A35" s="32"/>
      <c r="B35" s="28"/>
      <c r="C35" s="24" t="s">
        <v>59</v>
      </c>
      <c r="D35" s="24"/>
      <c r="E35" s="24"/>
      <c r="F35" s="7">
        <v>236</v>
      </c>
      <c r="G35" s="8">
        <v>203</v>
      </c>
      <c r="H35" s="8">
        <v>178</v>
      </c>
      <c r="I35" s="3" t="s">
        <f>SUM(F35:H35)</f>
        <v>310</v>
      </c>
      <c r="J35" s="8">
        <v>4945</v>
      </c>
      <c r="K35" s="9"/>
    </row>
    <row ht="15.6" r="36" spans="1:11">
      <c r="A36" s="32"/>
      <c r="B36" s="28"/>
      <c r="C36" s="24" t="s">
        <v>30</v>
      </c>
      <c r="D36" s="24"/>
      <c r="E36" s="28" t="s">
        <v>31</v>
      </c>
      <c r="F36" s="7">
        <v>0.98</v>
      </c>
      <c r="G36" s="8">
        <v>1.07</v>
      </c>
      <c r="H36" s="8">
        <v>0.77</v>
      </c>
      <c r="I36" s="3" t="s">
        <f>SUM(F36:H36)/3</f>
        <v>311</v>
      </c>
      <c r="J36" s="9" t="s">
        <v>22</v>
      </c>
      <c r="K36" s="9"/>
    </row>
    <row r="37" spans="1:11">
      <c r="A37" s="32"/>
      <c r="B37" s="28"/>
      <c r="C37" s="35" t="s">
        <v>104</v>
      </c>
      <c r="D37" s="24"/>
      <c r="E37" s="28"/>
      <c r="F37" s="7">
        <v>1.2</v>
      </c>
      <c r="G37" s="8">
        <v>1.7</v>
      </c>
      <c r="H37" s="8">
        <v>0.97</v>
      </c>
      <c r="I37" s="3" t="s">
        <f>SUM(F37:H37)/3</f>
        <v>312</v>
      </c>
      <c r="J37" s="9" t="s">
        <v>22</v>
      </c>
      <c r="K37" s="9"/>
    </row>
    <row ht="15.6" r="38" spans="1:11">
      <c r="A38" s="32"/>
      <c r="B38" s="28"/>
      <c r="C38" s="24" t="s">
        <v>39</v>
      </c>
      <c r="D38" s="24"/>
      <c r="E38" s="28"/>
      <c r="F38" s="7">
        <v>8.78</v>
      </c>
      <c r="G38" s="8">
        <v>12.54</v>
      </c>
      <c r="H38" s="8">
        <v>6.27</v>
      </c>
      <c r="I38" s="3" t="s">
        <f>SUM(F38:H38)/3</f>
        <v>313</v>
      </c>
      <c r="J38" s="9" t="s">
        <v>22</v>
      </c>
      <c r="K38" s="9"/>
    </row>
    <row r="39" spans="1:11">
      <c r="A39" s="32"/>
      <c r="B39" s="28"/>
      <c r="C39" s="24" t="s">
        <v>111</v>
      </c>
      <c r="D39" s="24"/>
      <c r="E39" s="5" t="s">
        <v>57</v>
      </c>
      <c r="F39" s="9" t="s">
        <f t="shared" ref="F39:H39" si="1">F35*F36</f>
        <v>314</v>
      </c>
      <c r="G39" s="9" t="s">
        <f t="shared" si="1"/>
        <v>314</v>
      </c>
      <c r="H39" s="9" t="s">
        <f t="shared" si="1"/>
        <v>314</v>
      </c>
      <c r="I39" s="3" t="s">
        <f>SUM(F39:H39)</f>
        <v>315</v>
      </c>
      <c r="J39" s="4">
        <v>5061.38</v>
      </c>
      <c r="K39" s="9"/>
    </row>
    <row r="40" spans="1:11">
      <c r="A40" s="32"/>
      <c r="B40" s="28" t="s">
        <v>113</v>
      </c>
      <c r="C40" s="36" t="s">
        <v>114</v>
      </c>
      <c r="D40" s="24"/>
      <c r="E40" s="5" t="s">
        <v>25</v>
      </c>
      <c r="F40" s="4">
        <v>1384.7075</v>
      </c>
      <c r="G40" s="4">
        <v>1382.5599</v>
      </c>
      <c r="H40" s="4">
        <v>1376.2852</v>
      </c>
      <c r="I40" s="3" t="s">
        <f>SUM(F40:H40)</f>
        <v>316</v>
      </c>
      <c r="J40" s="4">
        <v>33127.67</v>
      </c>
      <c r="K40" s="9"/>
    </row>
    <row r="41" spans="1:11">
      <c r="A41" s="32"/>
      <c r="B41" s="28"/>
      <c r="C41" s="24" t="s">
        <v>119</v>
      </c>
      <c r="D41" s="24"/>
      <c r="E41" s="5" t="s">
        <v>25</v>
      </c>
      <c r="F41" s="4">
        <v>485.3563</v>
      </c>
      <c r="G41" s="4">
        <v>482.08847</v>
      </c>
      <c r="H41" s="4">
        <v>482.59482</v>
      </c>
      <c r="I41" s="3" t="s">
        <f>SUM(F41:H41)</f>
        <v>317</v>
      </c>
      <c r="J41" s="4">
        <v>11584.45104</v>
      </c>
      <c r="K41" s="9"/>
    </row>
    <row r="42" spans="1:11">
      <c r="A42" s="32"/>
      <c r="B42" s="28"/>
      <c r="C42" s="24" t="s">
        <v>17</v>
      </c>
      <c r="D42" s="24"/>
      <c r="E42" s="5" t="s">
        <v>18</v>
      </c>
      <c r="F42" s="4">
        <v>1.4239029171090314</v>
      </c>
      <c r="G42" s="4">
        <v>1.4242588805094658</v>
      </c>
      <c r="H42" s="4">
        <v>1.425531379911222</v>
      </c>
      <c r="I42" s="3" t="s">
        <f t="shared" ref="I42:I48" si="2">SUM(F42:H42)/3</f>
        <v>318</v>
      </c>
      <c r="J42" s="9" t="s">
        <v>22</v>
      </c>
      <c r="K42" s="9"/>
    </row>
    <row ht="15.6" r="43" spans="1:11">
      <c r="A43" s="32"/>
      <c r="B43" s="28"/>
      <c r="C43" s="35" t="s">
        <v>127</v>
      </c>
      <c r="D43" s="5" t="s">
        <v>30</v>
      </c>
      <c r="E43" s="28" t="s">
        <v>31</v>
      </c>
      <c r="F43" s="7">
        <v>40.04</v>
      </c>
      <c r="G43" s="11">
        <v>40.61</v>
      </c>
      <c r="H43" s="11">
        <v>40.53</v>
      </c>
      <c r="I43" s="3" t="s">
        <f>SUM(F43:H43)/3</f>
        <v>319</v>
      </c>
      <c r="J43" s="9" t="s">
        <v>22</v>
      </c>
      <c r="K43" s="9"/>
    </row>
    <row r="44" spans="1:11">
      <c r="A44" s="32"/>
      <c r="B44" s="28"/>
      <c r="C44" s="24"/>
      <c r="D44" s="5" t="s">
        <v>35</v>
      </c>
      <c r="E44" s="28"/>
      <c r="F44" s="7">
        <v>6.88</v>
      </c>
      <c r="G44" s="11">
        <v>6.87</v>
      </c>
      <c r="H44" s="11">
        <v>6.78</v>
      </c>
      <c r="I44" s="3" t="s">
        <f>SUM(F44:H44)/3</f>
        <v>320</v>
      </c>
      <c r="J44" s="9" t="s">
        <v>22</v>
      </c>
      <c r="K44" s="9"/>
    </row>
    <row ht="15.6" r="45" spans="1:11">
      <c r="A45" s="32"/>
      <c r="B45" s="28"/>
      <c r="C45" s="24"/>
      <c r="D45" s="5" t="s">
        <v>39</v>
      </c>
      <c r="E45" s="28"/>
      <c r="F45" s="7">
        <v>158.6</v>
      </c>
      <c r="G45" s="11">
        <v>163</v>
      </c>
      <c r="H45" s="11">
        <v>156.8</v>
      </c>
      <c r="I45" s="3" t="s">
        <f>SUM(F45:H45)/3</f>
        <v>321</v>
      </c>
      <c r="J45" s="9" t="s">
        <v>22</v>
      </c>
      <c r="K45" s="9"/>
    </row>
    <row ht="15.6" r="46" spans="1:11">
      <c r="A46" s="32"/>
      <c r="B46" s="28"/>
      <c r="C46" s="35" t="s">
        <v>137</v>
      </c>
      <c r="D46" s="5" t="s">
        <v>30</v>
      </c>
      <c r="E46" s="28" t="s">
        <v>31</v>
      </c>
      <c r="F46" s="7">
        <v>44.31</v>
      </c>
      <c r="G46" s="8">
        <v>45.32</v>
      </c>
      <c r="H46" s="8">
        <v>45.29</v>
      </c>
      <c r="I46" s="3" t="s">
        <f>SUM(F46:H46)/3</f>
        <v>322</v>
      </c>
      <c r="J46" s="9" t="s">
        <v>22</v>
      </c>
      <c r="K46" s="9"/>
    </row>
    <row r="47" spans="1:11">
      <c r="A47" s="32"/>
      <c r="B47" s="28"/>
      <c r="C47" s="24"/>
      <c r="D47" s="5" t="s">
        <v>35</v>
      </c>
      <c r="E47" s="28"/>
      <c r="F47" s="7">
        <v>6.8</v>
      </c>
      <c r="G47" s="8">
        <v>6.88</v>
      </c>
      <c r="H47" s="8">
        <v>6.73</v>
      </c>
      <c r="I47" s="3" t="s">
        <f>SUM(F47:H47)/3</f>
        <v>323</v>
      </c>
      <c r="J47" s="9" t="s">
        <v>22</v>
      </c>
      <c r="K47" s="9"/>
    </row>
    <row ht="15.6" r="48" spans="1:11">
      <c r="A48" s="32"/>
      <c r="B48" s="28"/>
      <c r="C48" s="24"/>
      <c r="D48" s="5" t="s">
        <v>39</v>
      </c>
      <c r="E48" s="28"/>
      <c r="F48" s="7">
        <v>0</v>
      </c>
      <c r="G48" s="8">
        <v>158</v>
      </c>
      <c r="H48" s="8">
        <v>0</v>
      </c>
      <c r="I48" s="3" t="s">
        <f>SUM(F48:H48)/3</f>
        <v>324</v>
      </c>
      <c r="J48" s="9" t="s">
        <v>22</v>
      </c>
      <c r="K48" s="9"/>
    </row>
    <row r="49" spans="1:11">
      <c r="A49" s="32"/>
      <c r="B49" s="28"/>
      <c r="C49" s="35" t="s">
        <v>56</v>
      </c>
      <c r="D49" s="5" t="s">
        <v>54</v>
      </c>
      <c r="E49" s="28" t="s">
        <v>57</v>
      </c>
      <c r="F49" s="9" t="s">
        <f>ABS((F46-F43)*F40)</f>
        <v>325</v>
      </c>
      <c r="G49" s="9" t="s">
        <f>ABS((G46-G43)*G40)</f>
        <v>326</v>
      </c>
      <c r="H49" s="9" t="s">
        <f>ABS((H46-H43)*H40)</f>
        <v>327</v>
      </c>
      <c r="I49" s="3" t="s">
        <f>SUM(F49:H49)</f>
        <v>328</v>
      </c>
      <c r="J49" s="4">
        <v>134172.34040000002</v>
      </c>
      <c r="K49" s="9"/>
    </row>
    <row r="50" spans="1:11">
      <c r="A50" s="32"/>
      <c r="B50" s="28"/>
      <c r="C50" s="24"/>
      <c r="D50" s="5" t="s">
        <v>35</v>
      </c>
      <c r="E50" s="28"/>
      <c r="F50" s="9" t="s">
        <f>ABS((F47-F44)*F40)</f>
        <v>329</v>
      </c>
      <c r="G50" s="9" t="s">
        <f>ABS((G47-G44)*G40)</f>
        <v>330</v>
      </c>
      <c r="H50" s="9" t="s">
        <f>ABS((H47-H44)*H40)</f>
        <v>331</v>
      </c>
      <c r="I50" s="3" t="s">
        <f>SUM(F50:H50)</f>
        <v>332</v>
      </c>
      <c r="J50" s="9"/>
      <c r="K50" s="9"/>
    </row>
    <row r="51" spans="1:11">
      <c r="A51" s="32"/>
      <c r="B51" s="28"/>
      <c r="C51" s="24" t="s">
        <v>148</v>
      </c>
      <c r="D51" s="24"/>
      <c r="E51" s="5" t="s">
        <v>55</v>
      </c>
      <c r="F51" s="9" t="s">
        <f>ABS((F46-F43)/F43*100)</f>
        <v>333</v>
      </c>
      <c r="G51" s="9" t="s">
        <f>ABS((G46-G43)/G43*100)</f>
        <v>334</v>
      </c>
      <c r="H51" s="9" t="s">
        <f>ABS((H46-H43)/H43*100)</f>
        <v>335</v>
      </c>
      <c r="I51" s="3" t="s">
        <f>SUM(F51:H51)/3</f>
        <v>336</v>
      </c>
      <c r="J51" s="9" t="s">
        <v>22</v>
      </c>
      <c r="K51" s="9"/>
    </row>
    <row r="52" spans="1:11">
      <c r="A52" s="33" t="s">
        <v>149</v>
      </c>
      <c r="B52" s="22" t="s">
        <v>150</v>
      </c>
      <c r="C52" s="38" t="s">
        <v>10</v>
      </c>
      <c r="D52" s="39"/>
      <c r="E52" s="14" t="s">
        <v>11</v>
      </c>
      <c r="F52" s="15">
        <v>8</v>
      </c>
      <c r="G52" s="15">
        <v>8</v>
      </c>
      <c r="H52" s="15">
        <v>8</v>
      </c>
      <c r="I52" s="13" t="s">
        <f>SUM(F52:H52)</f>
        <v>260</v>
      </c>
      <c r="J52" s="4">
        <v>192</v>
      </c>
      <c r="K52" s="20"/>
    </row>
    <row r="53" spans="1:11">
      <c r="A53" s="33"/>
      <c r="B53" s="22"/>
      <c r="C53" s="24" t="s">
        <v>17</v>
      </c>
      <c r="D53" s="24"/>
      <c r="E53" s="5" t="s">
        <v>18</v>
      </c>
      <c r="F53" s="4">
        <v>1.0281590495959132</v>
      </c>
      <c r="G53" s="4">
        <v>1.0281590495959132</v>
      </c>
      <c r="H53" s="4">
        <v>1.0281590495959132</v>
      </c>
      <c r="I53" s="13" t="s">
        <f>SUM(F53:H53)/3</f>
        <v>337</v>
      </c>
      <c r="J53" s="9" t="s">
        <v>22</v>
      </c>
      <c r="K53" s="9"/>
    </row>
    <row r="54" spans="1:11">
      <c r="A54" s="33"/>
      <c r="B54" s="22"/>
      <c r="C54" s="29" t="s">
        <v>158</v>
      </c>
      <c r="D54" s="12" t="s">
        <v>159</v>
      </c>
      <c r="E54" s="5" t="s">
        <v>25</v>
      </c>
      <c r="F54" s="4">
        <v>2653.1301</v>
      </c>
      <c r="G54" s="4">
        <v>2594.6</v>
      </c>
      <c r="H54" s="4">
        <v>2590.9026</v>
      </c>
      <c r="I54" s="13" t="s">
        <f>SUM(F54:H54)</f>
        <v>338</v>
      </c>
      <c r="J54" s="4">
        <v>62742.779899999994</v>
      </c>
      <c r="K54" s="9"/>
    </row>
    <row ht="15.6" r="55" spans="1:11">
      <c r="A55" s="33"/>
      <c r="B55" s="22"/>
      <c r="C55" s="28"/>
      <c r="D55" s="5" t="s">
        <v>30</v>
      </c>
      <c r="E55" s="21" t="s">
        <v>31</v>
      </c>
      <c r="F55" s="7">
        <v>1.32</v>
      </c>
      <c r="G55" s="8">
        <v>1.32</v>
      </c>
      <c r="H55" s="8">
        <v>1.3</v>
      </c>
      <c r="I55" s="13" t="s">
        <f>SUM(F55:H55)/3</f>
        <v>263</v>
      </c>
      <c r="J55" s="9" t="s">
        <v>22</v>
      </c>
      <c r="K55" s="16"/>
    </row>
    <row r="56" spans="1:11">
      <c r="A56" s="33"/>
      <c r="B56" s="22"/>
      <c r="C56" s="28"/>
      <c r="D56" s="5" t="s">
        <v>35</v>
      </c>
      <c r="E56" s="22"/>
      <c r="F56" s="7">
        <v>5.92</v>
      </c>
      <c r="G56" s="8">
        <v>6</v>
      </c>
      <c r="H56" s="8">
        <v>6.44</v>
      </c>
      <c r="I56" s="13" t="s">
        <f>SUM(F56:H56)/3</f>
        <v>264</v>
      </c>
      <c r="J56" s="9" t="s">
        <v>22</v>
      </c>
      <c r="K56" s="16"/>
    </row>
    <row ht="15.6" r="57" spans="1:11">
      <c r="A57" s="33"/>
      <c r="B57" s="22"/>
      <c r="C57" s="28"/>
      <c r="D57" s="5" t="s">
        <v>39</v>
      </c>
      <c r="E57" s="23"/>
      <c r="F57" s="7">
        <v>9.61</v>
      </c>
      <c r="G57" s="8">
        <v>9.38</v>
      </c>
      <c r="H57" s="8">
        <v>6.68</v>
      </c>
      <c r="I57" s="13" t="s">
        <f>SUM(F57:H57)/3</f>
        <v>265</v>
      </c>
      <c r="J57" s="9" t="s">
        <v>22</v>
      </c>
      <c r="K57" s="16"/>
    </row>
    <row ht="15.6" r="58" spans="1:11">
      <c r="A58" s="33"/>
      <c r="B58" s="22"/>
      <c r="C58" s="29" t="s">
        <v>164</v>
      </c>
      <c r="D58" s="5" t="s">
        <v>30</v>
      </c>
      <c r="E58" s="25" t="s">
        <v>31</v>
      </c>
      <c r="F58" s="7">
        <v>0.056100000000000004</v>
      </c>
      <c r="G58" s="8">
        <v>0.0608</v>
      </c>
      <c r="H58" s="8">
        <v>0.0636</v>
      </c>
      <c r="I58" s="13" t="s">
        <f>SUM(F58:H58)/3</f>
        <v>266</v>
      </c>
      <c r="J58" s="9" t="s">
        <v>22</v>
      </c>
      <c r="K58" s="9"/>
    </row>
    <row r="59" spans="1:11">
      <c r="A59" s="33"/>
      <c r="B59" s="22"/>
      <c r="C59" s="28"/>
      <c r="D59" s="5" t="s">
        <v>35</v>
      </c>
      <c r="E59" s="27"/>
      <c r="F59" s="7">
        <v>5.78</v>
      </c>
      <c r="G59" s="11">
        <v>5.97</v>
      </c>
      <c r="H59" s="11">
        <v>6.22</v>
      </c>
      <c r="I59" s="13" t="s">
        <f>SUM(F59:H59)/3</f>
        <v>267</v>
      </c>
      <c r="J59" s="9" t="s">
        <v>22</v>
      </c>
      <c r="K59" s="9"/>
    </row>
    <row ht="15.6" r="60" spans="1:11">
      <c r="A60" s="33"/>
      <c r="B60" s="22"/>
      <c r="C60" s="28"/>
      <c r="D60" s="5" t="s">
        <v>39</v>
      </c>
      <c r="E60" s="26"/>
      <c r="F60" s="7">
        <v>13.12</v>
      </c>
      <c r="G60" s="11">
        <v>13.27</v>
      </c>
      <c r="H60" s="11">
        <v>10.58</v>
      </c>
      <c r="I60" s="13" t="s">
        <f>SUM(F60:H60)/3</f>
        <v>268</v>
      </c>
      <c r="J60" s="9" t="s">
        <v>22</v>
      </c>
      <c r="K60" s="9"/>
    </row>
    <row r="61" spans="1:11">
      <c r="A61" s="33"/>
      <c r="B61" s="22"/>
      <c r="C61" s="6" t="s">
        <v>53</v>
      </c>
      <c r="D61" s="5" t="s">
        <v>54</v>
      </c>
      <c r="E61" s="5" t="s">
        <v>55</v>
      </c>
      <c r="F61" s="9" t="s">
        <f>ABS((F55-F58)/F55*100)</f>
        <v>269</v>
      </c>
      <c r="G61" s="9" t="s">
        <f>ABS((G55-G58)/G55*100)</f>
        <v>270</v>
      </c>
      <c r="H61" s="9" t="s">
        <f>ABS((H55-H58)/H55*100)</f>
        <v>271</v>
      </c>
      <c r="I61" s="13" t="s">
        <f>SUM(F61:H61)/3</f>
        <v>272</v>
      </c>
      <c r="J61" s="9" t="s">
        <v>22</v>
      </c>
      <c r="K61" s="9"/>
    </row>
    <row r="62" spans="1:11">
      <c r="A62" s="33"/>
      <c r="B62" s="22"/>
      <c r="C62" s="29" t="s">
        <v>56</v>
      </c>
      <c r="D62" s="5" t="s">
        <v>54</v>
      </c>
      <c r="E62" s="21" t="s">
        <v>57</v>
      </c>
      <c r="F62" s="9" t="s">
        <f>ABS((F55-F58)*F54)</f>
        <v>339</v>
      </c>
      <c r="G62" s="9" t="s">
        <f>ABS((G55-G58)*G54)</f>
        <v>340</v>
      </c>
      <c r="H62" s="9" t="s">
        <f>ABS((H55-H58)*H54)</f>
        <v>341</v>
      </c>
      <c r="I62" s="13" t="s">
        <f>SUM(F62:H62)</f>
        <v>342</v>
      </c>
      <c r="J62" s="4">
        <v>-4169282.7699999996</v>
      </c>
      <c r="K62" s="9"/>
    </row>
    <row r="63" spans="1:11">
      <c r="A63" s="33"/>
      <c r="B63" s="22"/>
      <c r="C63" s="28"/>
      <c r="D63" s="6" t="s">
        <v>35</v>
      </c>
      <c r="E63" s="23"/>
      <c r="F63" s="9" t="s">
        <f>ABS((F56-F59)*F54)</f>
        <v>343</v>
      </c>
      <c r="G63" s="9" t="s">
        <f>ABS((G56-G59)*G54)</f>
        <v>344</v>
      </c>
      <c r="H63" s="9" t="s">
        <f>ABS((H56-H59)*H54)</f>
        <v>345</v>
      </c>
      <c r="I63" s="13" t="s">
        <f>SUM(F63:H63)</f>
        <v>346</v>
      </c>
      <c r="J63" s="9"/>
      <c r="K63" s="9"/>
    </row>
    <row r="64" spans="1:11">
      <c r="A64" s="33"/>
      <c r="B64" s="22"/>
      <c r="C64" s="24" t="s">
        <v>59</v>
      </c>
      <c r="D64" s="5" t="s">
        <v>54</v>
      </c>
      <c r="E64" s="21" t="s">
        <v>57</v>
      </c>
      <c r="F64" s="9" t="s">
        <f>F54*F58</f>
        <v>347</v>
      </c>
      <c r="G64" s="9" t="s">
        <f>G54*G58</f>
        <v>348</v>
      </c>
      <c r="H64" s="9" t="s">
        <f>H54*H58</f>
        <v>349</v>
      </c>
      <c r="I64" s="13" t="s">
        <f>SUM(F64:H64)</f>
        <v>350</v>
      </c>
      <c r="J64" s="4">
        <v>4245.69158</v>
      </c>
      <c r="K64" s="9"/>
    </row>
    <row r="65" spans="1:14">
      <c r="A65" s="33"/>
      <c r="B65" s="22"/>
      <c r="C65" s="24"/>
      <c r="D65" s="5" t="s">
        <v>35</v>
      </c>
      <c r="E65" s="22"/>
      <c r="F65" s="9" t="s">
        <f>F54*F59</f>
        <v>351</v>
      </c>
      <c r="G65" s="9" t="s">
        <f>G54*G59</f>
        <v>352</v>
      </c>
      <c r="H65" s="9" t="s">
        <f>H54*H59</f>
        <v>353</v>
      </c>
      <c r="I65" s="13" t="s">
        <f>SUM(F65:H65)</f>
        <v>354</v>
      </c>
      <c r="J65" s="4">
        <v>429490.2199999999</v>
      </c>
      <c r="K65" s="9"/>
    </row>
    <row ht="15.6" r="66" spans="1:14">
      <c r="A66" s="33"/>
      <c r="B66" s="22"/>
      <c r="C66" s="24"/>
      <c r="D66" s="5" t="s">
        <v>39</v>
      </c>
      <c r="E66" s="23"/>
      <c r="F66" s="9" t="s">
        <f>F54*F60</f>
        <v>355</v>
      </c>
      <c r="G66" s="9" t="s">
        <f>G54*G60</f>
        <v>356</v>
      </c>
      <c r="H66" s="9" t="s">
        <f>H54*H60</f>
        <v>357</v>
      </c>
      <c r="I66" s="13" t="s">
        <f>SUM(F66:H66)</f>
        <v>358</v>
      </c>
      <c r="J66" s="4">
        <v>720465.7870000002</v>
      </c>
      <c r="K66" s="9"/>
    </row>
    <row r="67" spans="1:14">
      <c r="A67" s="33"/>
      <c r="B67" s="23"/>
      <c r="C67" s="28" t="s">
        <v>63</v>
      </c>
      <c r="D67" s="28"/>
      <c r="E67" s="5" t="s">
        <v>25</v>
      </c>
      <c r="F67" s="4">
        <v>4.00012207031</v>
      </c>
      <c r="G67" s="4">
        <v>4.00012207031</v>
      </c>
      <c r="H67" s="4">
        <v>4.00012207031</v>
      </c>
      <c r="I67" s="13" t="s">
        <f>SUM(F67:H67)</f>
        <v>359</v>
      </c>
      <c r="J67" s="4">
        <v>96.00292968744</v>
      </c>
      <c r="K67" s="9"/>
    </row>
    <row r="68" spans="1:14">
      <c r="A68" s="33"/>
      <c r="B68" s="21" t="s">
        <v>173</v>
      </c>
      <c r="C68" s="24" t="s">
        <v>17</v>
      </c>
      <c r="D68" s="24"/>
      <c r="E68" s="5" t="s">
        <v>18</v>
      </c>
      <c r="F68" s="4">
        <v>0.9708228650902923</v>
      </c>
      <c r="G68" s="4">
        <v>0.930161057709032</v>
      </c>
      <c r="H68" s="4">
        <v>0.938313138627061</v>
      </c>
      <c r="I68" s="13" t="s">
        <f>SUM(F68:H68)/3</f>
        <v>360</v>
      </c>
      <c r="J68" s="9"/>
      <c r="K68" s="9"/>
    </row>
    <row r="69" spans="1:14">
      <c r="A69" s="33"/>
      <c r="B69" s="22"/>
      <c r="C69" s="21" t="s">
        <v>158</v>
      </c>
      <c r="D69" s="5" t="s">
        <v>177</v>
      </c>
      <c r="E69" s="5" t="s">
        <v>25</v>
      </c>
      <c r="F69" s="4">
        <v>2805.7017</v>
      </c>
      <c r="G69" s="4">
        <v>2748.1262</v>
      </c>
      <c r="H69" s="4">
        <v>2744.238</v>
      </c>
      <c r="I69" s="13" t="s">
        <f>SUM(F69:H69)</f>
        <v>361</v>
      </c>
      <c r="J69" s="4">
        <v>66726.1905</v>
      </c>
      <c r="K69" s="9"/>
    </row>
    <row ht="15.6" r="70" spans="1:14">
      <c r="A70" s="33"/>
      <c r="B70" s="22"/>
      <c r="C70" s="22"/>
      <c r="D70" s="5" t="s">
        <v>30</v>
      </c>
      <c r="E70" s="21" t="s">
        <v>31</v>
      </c>
      <c r="F70" s="7">
        <v>1.32</v>
      </c>
      <c r="G70" s="8">
        <v>1.32</v>
      </c>
      <c r="H70" s="8">
        <v>1.3</v>
      </c>
      <c r="I70" s="13" t="s">
        <f>SUM(F70:H70)/3</f>
        <v>263</v>
      </c>
      <c r="J70" s="9" t="s">
        <v>22</v>
      </c>
      <c r="K70" s="16"/>
    </row>
    <row r="71" spans="1:14">
      <c r="A71" s="33"/>
      <c r="B71" s="22"/>
      <c r="C71" s="22"/>
      <c r="D71" s="5" t="s">
        <v>35</v>
      </c>
      <c r="E71" s="22"/>
      <c r="F71" s="7">
        <v>5.92</v>
      </c>
      <c r="G71" s="8">
        <v>6</v>
      </c>
      <c r="H71" s="8">
        <v>6.44</v>
      </c>
      <c r="I71" s="13" t="s">
        <f>SUM(F71:H71)/3</f>
        <v>264</v>
      </c>
      <c r="J71" s="9" t="s">
        <v>22</v>
      </c>
      <c r="K71" s="16"/>
    </row>
    <row ht="15.6" r="72" spans="1:14">
      <c r="A72" s="33"/>
      <c r="B72" s="22"/>
      <c r="C72" s="23"/>
      <c r="D72" s="5" t="s">
        <v>39</v>
      </c>
      <c r="E72" s="23"/>
      <c r="F72" s="7">
        <v>9.61</v>
      </c>
      <c r="G72" s="8">
        <v>9.38</v>
      </c>
      <c r="H72" s="8">
        <v>6.68</v>
      </c>
      <c r="I72" s="13" t="s">
        <f>SUM(F72:H72)/3</f>
        <v>265</v>
      </c>
      <c r="J72" s="9" t="s">
        <v>22</v>
      </c>
      <c r="K72" s="16"/>
    </row>
    <row ht="15.6" r="73" spans="1:14">
      <c r="A73" s="33"/>
      <c r="B73" s="22"/>
      <c r="C73" s="37" t="s">
        <v>182</v>
      </c>
      <c r="D73" s="5" t="s">
        <v>30</v>
      </c>
      <c r="E73" s="21" t="s">
        <v>31</v>
      </c>
      <c r="F73" s="7" t="s">
        <f>IF(L73&gt;5,L73/1000,L73)</f>
        <v>296</v>
      </c>
      <c r="G73" s="7" t="s">
        <f>IF(M73&gt;5,M73/1000,M73)</f>
        <v>296</v>
      </c>
      <c r="H73" s="7" t="s">
        <f>IF(N73&gt;5,N73/1000,N73)</f>
        <v>296</v>
      </c>
      <c r="I73" s="13" t="s">
        <f>SUM(F73:H73)/3</f>
        <v>297</v>
      </c>
      <c r="J73" s="9" t="s">
        <v>22</v>
      </c>
      <c r="K73" s="9"/>
      <c r="L73" s="18">
        <v>0.28</v>
      </c>
      <c r="M73" s="19">
        <v>0.32</v>
      </c>
      <c r="N73" s="19">
        <v>0.31</v>
      </c>
    </row>
    <row r="74" spans="1:14">
      <c r="A74" s="33"/>
      <c r="B74" s="22"/>
      <c r="C74" s="28"/>
      <c r="D74" s="5" t="s">
        <v>35</v>
      </c>
      <c r="E74" s="22" t="s">
        <v>183</v>
      </c>
      <c r="F74" s="45">
        <v>0</v>
      </c>
      <c r="G74" s="11">
        <v>6.1</v>
      </c>
      <c r="H74" s="11">
        <v>0</v>
      </c>
      <c r="I74" s="13" t="s">
        <f>SUM(F74:H74)/3</f>
        <v>298</v>
      </c>
      <c r="J74" s="9" t="s">
        <v>22</v>
      </c>
      <c r="K74" s="9"/>
    </row>
    <row ht="15.6" r="75" spans="1:14">
      <c r="A75" s="33"/>
      <c r="B75" s="22"/>
      <c r="C75" s="28"/>
      <c r="D75" s="5" t="s">
        <v>39</v>
      </c>
      <c r="E75" s="23"/>
      <c r="F75" s="45">
        <v>11.92</v>
      </c>
      <c r="G75" s="11">
        <v>10.99</v>
      </c>
      <c r="H75" s="11">
        <v>9.36</v>
      </c>
      <c r="I75" s="13" t="s">
        <f>SUM(F75:H75)/3</f>
        <v>299</v>
      </c>
      <c r="J75" s="9" t="s">
        <v>22</v>
      </c>
      <c r="K75" s="9"/>
    </row>
    <row r="76" spans="1:14">
      <c r="A76" s="33"/>
      <c r="B76" s="22"/>
      <c r="C76" s="6" t="s">
        <v>53</v>
      </c>
      <c r="D76" s="5" t="s">
        <v>54</v>
      </c>
      <c r="E76" s="5" t="s">
        <v>55</v>
      </c>
      <c r="F76" s="9" t="s">
        <f>ABS((F70-F73)/F70*100)</f>
        <v>296</v>
      </c>
      <c r="G76" s="9" t="s">
        <f>ABS((G70-G73)/G70*100)</f>
        <v>296</v>
      </c>
      <c r="H76" s="9" t="s">
        <f>ABS((H70-H73)/H70*100)</f>
        <v>296</v>
      </c>
      <c r="I76" s="13" t="s">
        <f>SUM(F76:H76)/3</f>
        <v>297</v>
      </c>
      <c r="J76" s="9" t="s">
        <v>22</v>
      </c>
      <c r="K76" s="9"/>
    </row>
    <row r="77" spans="1:14">
      <c r="A77" s="33"/>
      <c r="B77" s="22"/>
      <c r="C77" s="28" t="s">
        <v>184</v>
      </c>
      <c r="D77" s="5" t="s">
        <v>54</v>
      </c>
      <c r="E77" s="25" t="s">
        <v>57</v>
      </c>
      <c r="F77" s="9" t="s">
        <f>ABS((F70-F73)*F69)</f>
        <v>296</v>
      </c>
      <c r="G77" s="9" t="s">
        <f>ABS((G70-G73)*G69)</f>
        <v>296</v>
      </c>
      <c r="H77" s="9" t="s">
        <f>ABS((H70-H73)*H69)</f>
        <v>296</v>
      </c>
      <c r="I77" s="13" t="s">
        <f>SUM(F77:H77)</f>
        <v>297</v>
      </c>
      <c r="J77" s="9"/>
      <c r="K77" s="9"/>
    </row>
    <row r="78" spans="1:14">
      <c r="A78" s="33"/>
      <c r="B78" s="22"/>
      <c r="C78" s="28" t="s">
        <v>185</v>
      </c>
      <c r="D78" s="6" t="s">
        <v>35</v>
      </c>
      <c r="E78" s="26"/>
      <c r="F78" s="9" t="s">
        <f>ABS((F71-F74)*F69)</f>
        <v>362</v>
      </c>
      <c r="G78" s="9" t="s">
        <f>ABS((G71-G74)*G69)</f>
        <v>363</v>
      </c>
      <c r="H78" s="9" t="s">
        <f>ABS((H71-H74)*H69)</f>
        <v>364</v>
      </c>
      <c r="I78" s="13" t="s">
        <f>SUM(F78:H78)</f>
        <v>365</v>
      </c>
      <c r="J78" s="9"/>
      <c r="K78" s="9"/>
    </row>
    <row r="79" spans="1:14">
      <c r="A79" s="33"/>
      <c r="B79" s="22"/>
      <c r="C79" s="24" t="s">
        <v>59</v>
      </c>
      <c r="D79" s="5" t="s">
        <v>54</v>
      </c>
      <c r="E79" s="25" t="s">
        <v>57</v>
      </c>
      <c r="F79" s="9" t="s">
        <f>F69*F73</f>
        <v>296</v>
      </c>
      <c r="G79" s="9" t="s">
        <f>G69*G73</f>
        <v>296</v>
      </c>
      <c r="H79" s="9" t="s">
        <f>H69*H73</f>
        <v>296</v>
      </c>
      <c r="I79" s="13" t="s">
        <f>SUM(F79:H79)</f>
        <v>297</v>
      </c>
      <c r="J79" s="9"/>
      <c r="K79" s="9"/>
    </row>
    <row r="80" spans="1:14">
      <c r="A80" s="33"/>
      <c r="B80" s="22"/>
      <c r="C80" s="24"/>
      <c r="D80" s="5" t="s">
        <v>35</v>
      </c>
      <c r="E80" s="27"/>
      <c r="F80" s="9" t="s">
        <f>F69*F74</f>
        <v>297</v>
      </c>
      <c r="G80" s="9" t="s">
        <f>G69*G74</f>
        <v>366</v>
      </c>
      <c r="H80" s="9" t="s">
        <f>H69*H74</f>
        <v>297</v>
      </c>
      <c r="I80" s="13" t="s">
        <f>SUM(F80:H80)</f>
        <v>366</v>
      </c>
      <c r="J80" s="4">
        <v>159505.582</v>
      </c>
      <c r="K80" s="9"/>
    </row>
    <row ht="15.6" r="81" spans="1:11">
      <c r="A81" s="33"/>
      <c r="B81" s="22"/>
      <c r="C81" s="24"/>
      <c r="D81" s="5" t="s">
        <v>39</v>
      </c>
      <c r="E81" s="26"/>
      <c r="F81" s="9" t="s">
        <f>F69*F75</f>
        <v>367</v>
      </c>
      <c r="G81" s="9" t="s">
        <f>G69*G75</f>
        <v>368</v>
      </c>
      <c r="H81" s="9" t="s">
        <f>H69*H75</f>
        <v>369</v>
      </c>
      <c r="I81" s="13" t="s">
        <f>SUM(F81:H81)</f>
        <v>370</v>
      </c>
      <c r="J81" s="4">
        <v>647554.417</v>
      </c>
      <c r="K81" s="9"/>
    </row>
    <row r="82" spans="1:11">
      <c r="A82" s="33"/>
      <c r="B82" s="23"/>
      <c r="C82" s="28" t="s">
        <v>63</v>
      </c>
      <c r="D82" s="28"/>
      <c r="E82" s="5" t="s">
        <v>25</v>
      </c>
      <c r="F82" s="4">
        <v>0</v>
      </c>
      <c r="G82" s="4">
        <v>0</v>
      </c>
      <c r="H82" s="4">
        <v>0</v>
      </c>
      <c r="I82" s="13" t="s">
        <f>SUM(F82:H82)</f>
        <v>297</v>
      </c>
      <c r="J82" s="4">
        <v>0</v>
      </c>
      <c r="K82" s="9"/>
    </row>
    <row r="83" spans="1:11">
      <c r="A83" s="33"/>
      <c r="B83" s="28" t="s">
        <v>192</v>
      </c>
      <c r="C83" s="36" t="s">
        <v>193</v>
      </c>
      <c r="D83" s="24"/>
      <c r="E83" s="25" t="s">
        <v>25</v>
      </c>
      <c r="F83" s="4">
        <v>1547.2549</v>
      </c>
      <c r="G83" s="4">
        <v>1532.8784</v>
      </c>
      <c r="H83" s="4">
        <v>1548.7195</v>
      </c>
      <c r="I83" s="13" t="s">
        <f>SUM(F83:H83)</f>
        <v>371</v>
      </c>
      <c r="J83" s="4">
        <v>37092.32060000001</v>
      </c>
      <c r="K83" s="9"/>
    </row>
    <row r="84" spans="1:11">
      <c r="A84" s="33"/>
      <c r="B84" s="28"/>
      <c r="C84" s="24" t="s">
        <v>59</v>
      </c>
      <c r="D84" s="24"/>
      <c r="E84" s="26"/>
      <c r="F84" s="7">
        <v>235</v>
      </c>
      <c r="G84" s="8">
        <v>202</v>
      </c>
      <c r="H84" s="8">
        <v>177</v>
      </c>
      <c r="I84" s="13" t="s">
        <f>SUM(F84:H84)</f>
        <v>372</v>
      </c>
      <c r="J84" s="8">
        <v>5058</v>
      </c>
      <c r="K84" s="9"/>
    </row>
    <row ht="15.6" r="85" spans="1:11">
      <c r="A85" s="33"/>
      <c r="B85" s="28"/>
      <c r="C85" s="24" t="s">
        <v>30</v>
      </c>
      <c r="D85" s="24"/>
      <c r="E85" s="21" t="s">
        <v>31</v>
      </c>
      <c r="F85" s="7">
        <v>0.9</v>
      </c>
      <c r="G85" s="11">
        <v>1.12</v>
      </c>
      <c r="H85" s="11">
        <v>0.79</v>
      </c>
      <c r="I85" s="13" t="s">
        <f>SUM(F85:H85)/3</f>
        <v>373</v>
      </c>
      <c r="J85" s="9" t="s">
        <v>22</v>
      </c>
      <c r="K85" s="9"/>
    </row>
    <row r="86" spans="1:11">
      <c r="A86" s="33"/>
      <c r="B86" s="28"/>
      <c r="C86" s="35" t="s">
        <v>104</v>
      </c>
      <c r="D86" s="24"/>
      <c r="E86" s="22"/>
      <c r="F86" s="7">
        <v>1.14</v>
      </c>
      <c r="G86" s="11">
        <v>1.38</v>
      </c>
      <c r="H86" s="11">
        <v>1</v>
      </c>
      <c r="I86" s="13" t="s">
        <f>SUM(F86:H86)/3</f>
        <v>374</v>
      </c>
      <c r="J86" s="9" t="s">
        <v>22</v>
      </c>
      <c r="K86" s="9"/>
    </row>
    <row ht="15.6" r="87" spans="1:11">
      <c r="A87" s="33"/>
      <c r="B87" s="28"/>
      <c r="C87" s="24" t="s">
        <v>39</v>
      </c>
      <c r="D87" s="24"/>
      <c r="E87" s="23"/>
      <c r="F87" s="7">
        <v>7.52</v>
      </c>
      <c r="G87" s="11">
        <v>10.03</v>
      </c>
      <c r="H87" s="11">
        <v>6.27</v>
      </c>
      <c r="I87" s="13" t="s">
        <f>SUM(F87:H87)/3</f>
        <v>375</v>
      </c>
      <c r="J87" s="9" t="s">
        <v>22</v>
      </c>
      <c r="K87" s="9"/>
    </row>
    <row r="88" spans="1:11">
      <c r="A88" s="33"/>
      <c r="B88" s="28"/>
      <c r="C88" s="24" t="s">
        <v>211</v>
      </c>
      <c r="D88" s="24"/>
      <c r="E88" s="5" t="s">
        <v>57</v>
      </c>
      <c r="F88" s="9" t="s">
        <f>F84*F85</f>
        <v>376</v>
      </c>
      <c r="G88" s="9" t="s">
        <f>G84*G85</f>
        <v>377</v>
      </c>
      <c r="H88" s="9" t="s">
        <f>H84*H85</f>
        <v>378</v>
      </c>
      <c r="I88" s="13" t="s">
        <f>SUM(F88:H88)</f>
        <v>379</v>
      </c>
      <c r="J88" s="4">
        <v>4809.86</v>
      </c>
      <c r="K88" s="9"/>
    </row>
    <row r="89" spans="1:11">
      <c r="A89" s="33"/>
      <c r="B89" s="28" t="s">
        <v>213</v>
      </c>
      <c r="C89" s="36" t="s">
        <v>114</v>
      </c>
      <c r="D89" s="24"/>
      <c r="E89" s="5" t="s">
        <v>25</v>
      </c>
      <c r="F89" s="4">
        <v>1373.9198</v>
      </c>
      <c r="G89" s="4">
        <v>1364.0126</v>
      </c>
      <c r="H89" s="4">
        <v>1354.7279</v>
      </c>
      <c r="I89" s="13" t="s">
        <f>SUM(F89:H89)</f>
        <v>380</v>
      </c>
      <c r="J89" s="4">
        <v>32674.2435</v>
      </c>
      <c r="K89" s="9"/>
    </row>
    <row r="90" spans="1:11">
      <c r="A90" s="33"/>
      <c r="B90" s="28"/>
      <c r="C90" s="36" t="s">
        <v>218</v>
      </c>
      <c r="D90" s="24"/>
      <c r="E90" s="5" t="s">
        <v>25</v>
      </c>
      <c r="F90" s="4">
        <v>303.76395</v>
      </c>
      <c r="G90" s="4">
        <v>303.66528</v>
      </c>
      <c r="H90" s="4">
        <v>302.16348</v>
      </c>
      <c r="I90" s="13" t="s">
        <f>SUM(F90:H90)</f>
        <v>381</v>
      </c>
      <c r="J90" s="4">
        <v>7423.72495</v>
      </c>
      <c r="K90" s="9"/>
    </row>
    <row r="91" spans="1:11">
      <c r="A91" s="33"/>
      <c r="B91" s="28"/>
      <c r="C91" s="24" t="s">
        <v>17</v>
      </c>
      <c r="D91" s="24"/>
      <c r="E91" s="5" t="s">
        <v>18</v>
      </c>
      <c r="F91" s="4">
        <v>1.6235715461868185</v>
      </c>
      <c r="G91" s="4">
        <v>1.5327901333079985</v>
      </c>
      <c r="H91" s="4">
        <v>1.554087872676361</v>
      </c>
      <c r="I91" s="13" t="s">
        <f>SUM(F91:H91)/3</f>
        <v>382</v>
      </c>
      <c r="J91" s="5" t="s">
        <v>22</v>
      </c>
      <c r="K91" s="9"/>
    </row>
    <row ht="15.6" r="92" spans="1:11">
      <c r="A92" s="33"/>
      <c r="B92" s="28"/>
      <c r="C92" s="24" t="s">
        <v>226</v>
      </c>
      <c r="D92" s="5" t="s">
        <v>30</v>
      </c>
      <c r="E92" s="21" t="s">
        <v>31</v>
      </c>
      <c r="F92" s="7">
        <v>40.04</v>
      </c>
      <c r="G92" s="11">
        <v>40.61</v>
      </c>
      <c r="H92" s="11">
        <v>40.53</v>
      </c>
      <c r="I92" s="13" t="s">
        <f>SUM(F92:H92)/3</f>
        <v>319</v>
      </c>
      <c r="J92" s="5" t="s">
        <v>22</v>
      </c>
      <c r="K92" s="9"/>
    </row>
    <row r="93" spans="1:11">
      <c r="A93" s="33"/>
      <c r="B93" s="28"/>
      <c r="C93" s="24"/>
      <c r="D93" s="5" t="s">
        <v>35</v>
      </c>
      <c r="E93" s="22"/>
      <c r="F93" s="7">
        <v>6.88</v>
      </c>
      <c r="G93" s="11">
        <v>6.87</v>
      </c>
      <c r="H93" s="11">
        <v>6.78</v>
      </c>
      <c r="I93" s="13" t="s">
        <f>SUM(F93:H93)/3</f>
        <v>320</v>
      </c>
      <c r="J93" s="5" t="s">
        <v>22</v>
      </c>
      <c r="K93" s="9"/>
    </row>
    <row ht="15.6" r="94" spans="1:11">
      <c r="A94" s="33"/>
      <c r="B94" s="28"/>
      <c r="C94" s="24"/>
      <c r="D94" s="5" t="s">
        <v>39</v>
      </c>
      <c r="E94" s="23"/>
      <c r="F94" s="7">
        <v>158.6</v>
      </c>
      <c r="G94" s="11">
        <v>163</v>
      </c>
      <c r="H94" s="11">
        <v>156.8</v>
      </c>
      <c r="I94" s="13" t="s">
        <f>SUM(F94:H94)/3</f>
        <v>321</v>
      </c>
      <c r="J94" s="5" t="s">
        <v>22</v>
      </c>
      <c r="K94" s="9"/>
    </row>
    <row ht="15.6" r="95" spans="1:11">
      <c r="A95" s="33"/>
      <c r="B95" s="28"/>
      <c r="C95" s="24" t="s">
        <v>227</v>
      </c>
      <c r="D95" s="5" t="s">
        <v>30</v>
      </c>
      <c r="E95" s="21" t="s">
        <v>31</v>
      </c>
      <c r="F95" s="7">
        <v>44.96</v>
      </c>
      <c r="G95" s="8">
        <v>45.37</v>
      </c>
      <c r="H95" s="8">
        <v>45.54</v>
      </c>
      <c r="I95" s="13" t="s">
        <f t="shared" ref="I91:I97" si="3">SUM(F95:H95)/3</f>
        <v>383</v>
      </c>
      <c r="J95" s="5" t="s">
        <v>22</v>
      </c>
      <c r="K95" s="9"/>
    </row>
    <row r="96" spans="1:11">
      <c r="A96" s="33"/>
      <c r="B96" s="28"/>
      <c r="C96" s="24"/>
      <c r="D96" s="5" t="s">
        <v>35</v>
      </c>
      <c r="E96" s="22" t="s">
        <v>183</v>
      </c>
      <c r="F96" s="7">
        <v>6.76</v>
      </c>
      <c r="G96" s="8">
        <v>6.89</v>
      </c>
      <c r="H96" s="8">
        <v>6.69</v>
      </c>
      <c r="I96" s="13" t="s">
        <f>SUM(F96:H96)/3</f>
        <v>384</v>
      </c>
      <c r="J96" s="5" t="s">
        <v>22</v>
      </c>
      <c r="K96" s="9"/>
    </row>
    <row ht="15.6" r="97" spans="1:11">
      <c r="A97" s="33"/>
      <c r="B97" s="28"/>
      <c r="C97" s="24"/>
      <c r="D97" s="5" t="s">
        <v>39</v>
      </c>
      <c r="E97" s="23"/>
      <c r="F97" s="7">
        <v>0</v>
      </c>
      <c r="G97" s="8">
        <v>158</v>
      </c>
      <c r="H97" s="8">
        <v>0</v>
      </c>
      <c r="I97" s="13" t="s">
        <f>SUM(F97:H97)/3</f>
        <v>324</v>
      </c>
      <c r="J97" s="5" t="s">
        <v>22</v>
      </c>
      <c r="K97" s="9"/>
    </row>
    <row r="98" spans="1:11">
      <c r="A98" s="33"/>
      <c r="B98" s="28"/>
      <c r="C98" s="29" t="s">
        <v>56</v>
      </c>
      <c r="D98" s="5" t="s">
        <v>54</v>
      </c>
      <c r="E98" s="21" t="s">
        <v>57</v>
      </c>
      <c r="F98" s="9" t="s">
        <f>ABS((F95-F92)*F89)</f>
        <v>385</v>
      </c>
      <c r="G98" s="9" t="s">
        <f>ABS((G95-G92)*G89)</f>
        <v>386</v>
      </c>
      <c r="H98" s="9" t="s">
        <f>ABS((H95-H92)*H89)</f>
        <v>387</v>
      </c>
      <c r="I98" s="13" t="s">
        <f>SUM(F98:H98)</f>
        <v>388</v>
      </c>
      <c r="J98" s="4">
        <v>142660.29320000001</v>
      </c>
      <c r="K98" s="9"/>
    </row>
    <row r="99" spans="1:11">
      <c r="A99" s="33"/>
      <c r="B99" s="28"/>
      <c r="C99" s="28"/>
      <c r="D99" s="5" t="s">
        <v>35</v>
      </c>
      <c r="E99" s="23"/>
      <c r="F99" s="9" t="s">
        <f>ABS((F96-F93)*F89)</f>
        <v>389</v>
      </c>
      <c r="G99" s="9" t="s">
        <f>ABS((G96-G93)*G89)</f>
        <v>390</v>
      </c>
      <c r="H99" s="9" t="s">
        <f>ABS((H96-H93)*H89)</f>
        <v>391</v>
      </c>
      <c r="I99" s="13" t="s">
        <f>SUM(F99:H99)</f>
        <v>392</v>
      </c>
      <c r="J99" s="5"/>
      <c r="K99" s="9"/>
    </row>
    <row r="100" spans="1:11">
      <c r="A100" s="33"/>
      <c r="B100" s="21"/>
      <c r="C100" s="24" t="s">
        <v>148</v>
      </c>
      <c r="D100" s="24"/>
      <c r="E100" s="5" t="s">
        <v>55</v>
      </c>
      <c r="F100" s="9" t="s">
        <f>ABS((F95-F92)/F92*100)</f>
        <v>393</v>
      </c>
      <c r="G100" s="9" t="s">
        <f>ABS((G95-G92)/G92*100)</f>
        <v>394</v>
      </c>
      <c r="H100" s="9" t="s">
        <f>ABS((H95-H92)/H92*100)</f>
        <v>395</v>
      </c>
      <c r="I100" s="13" t="s">
        <f>SUM(F100:H100)/3</f>
        <v>396</v>
      </c>
      <c r="J100" s="5" t="s">
        <v>22</v>
      </c>
      <c r="K100" s="9"/>
    </row>
    <row r="101" spans="1:11">
      <c r="A101" s="24" t="s">
        <v>238</v>
      </c>
      <c r="B101" s="24"/>
      <c r="C101" s="30" t="s">
        <v>239</v>
      </c>
      <c r="D101" s="5" t="s">
        <v>240</v>
      </c>
      <c r="E101" s="21" t="s">
        <v>31</v>
      </c>
      <c r="F101" s="45">
        <v>0</v>
      </c>
      <c r="G101" s="7">
        <v>0</v>
      </c>
      <c r="H101" s="11">
        <v>0</v>
      </c>
      <c r="I101" s="13" t="s">
        <f>SUM(F101:H101)/3</f>
        <v>297</v>
      </c>
      <c r="J101" s="5" t="s">
        <v>22</v>
      </c>
      <c r="K101" s="9"/>
    </row>
    <row r="102" spans="1:11">
      <c r="A102" s="24"/>
      <c r="B102" s="24"/>
      <c r="C102" s="30"/>
      <c r="D102" s="5" t="s">
        <v>243</v>
      </c>
      <c r="E102" s="22"/>
      <c r="F102" s="7">
        <v>0</v>
      </c>
      <c r="G102" s="7">
        <v>0</v>
      </c>
      <c r="H102" s="11">
        <v>0</v>
      </c>
      <c r="I102" s="13" t="s">
        <f>SUM(F102:H102)/3</f>
        <v>297</v>
      </c>
      <c r="J102" s="5" t="s">
        <v>22</v>
      </c>
      <c r="K102" s="9"/>
    </row>
    <row r="103" spans="1:11">
      <c r="A103" s="24"/>
      <c r="B103" s="24"/>
      <c r="C103" s="30" t="s">
        <v>247</v>
      </c>
      <c r="D103" s="5" t="s">
        <v>240</v>
      </c>
      <c r="E103" s="22"/>
      <c r="F103" s="7">
        <v>0</v>
      </c>
      <c r="G103" s="7">
        <v>0</v>
      </c>
      <c r="H103" s="11">
        <v>0</v>
      </c>
      <c r="I103" s="13" t="s">
        <f>SUM(F103:H103)/3</f>
        <v>297</v>
      </c>
      <c r="J103" s="5" t="s">
        <v>22</v>
      </c>
      <c r="K103" s="9"/>
    </row>
    <row r="104" spans="1:11">
      <c r="A104" s="24"/>
      <c r="B104" s="24"/>
      <c r="C104" s="30"/>
      <c r="D104" s="5" t="s">
        <v>243</v>
      </c>
      <c r="E104" s="23"/>
      <c r="F104" s="7">
        <v>0</v>
      </c>
      <c r="G104" s="7">
        <v>0</v>
      </c>
      <c r="H104" s="11">
        <v>0</v>
      </c>
      <c r="I104" s="13" t="s">
        <f>SUM(F104:H104)/3</f>
        <v>297</v>
      </c>
      <c r="J104" s="5" t="s">
        <v>22</v>
      </c>
      <c r="K104" s="9"/>
    </row>
  </sheetData>
  <mergeCells count="94">
    <mergeCell ref="A1:K1"/>
    <mergeCell ref="B2:D2"/>
    <mergeCell ref="C3:D3"/>
    <mergeCell ref="C4:D4"/>
    <mergeCell ref="C18:D18"/>
    <mergeCell ref="E6:E8"/>
    <mergeCell ref="E9:E11"/>
    <mergeCell ref="E13:E14"/>
    <mergeCell ref="E15:E17"/>
    <mergeCell ref="C19:D19"/>
    <mergeCell ref="C33:D33"/>
    <mergeCell ref="C34:D34"/>
    <mergeCell ref="C35:D35"/>
    <mergeCell ref="C36:D36"/>
    <mergeCell ref="C20:C23"/>
    <mergeCell ref="C24:C26"/>
    <mergeCell ref="C28:C29"/>
    <mergeCell ref="C30:C32"/>
    <mergeCell ref="C64:C66"/>
    <mergeCell ref="C37:D37"/>
    <mergeCell ref="C38:D38"/>
    <mergeCell ref="C39:D39"/>
    <mergeCell ref="C40:D40"/>
    <mergeCell ref="C41:D41"/>
    <mergeCell ref="C87:D87"/>
    <mergeCell ref="C88:D88"/>
    <mergeCell ref="C89:D89"/>
    <mergeCell ref="C90:D90"/>
    <mergeCell ref="C68:D68"/>
    <mergeCell ref="C82:D82"/>
    <mergeCell ref="C83:D83"/>
    <mergeCell ref="C84:D84"/>
    <mergeCell ref="C85:D85"/>
    <mergeCell ref="C69:C72"/>
    <mergeCell ref="C73:C75"/>
    <mergeCell ref="C77:C78"/>
    <mergeCell ref="C79:C81"/>
    <mergeCell ref="C5:C8"/>
    <mergeCell ref="C9:C11"/>
    <mergeCell ref="C13:C14"/>
    <mergeCell ref="C15:C17"/>
    <mergeCell ref="C86:D86"/>
    <mergeCell ref="C42:D42"/>
    <mergeCell ref="C51:D51"/>
    <mergeCell ref="C52:D52"/>
    <mergeCell ref="C53:D53"/>
    <mergeCell ref="C67:D67"/>
    <mergeCell ref="C43:C45"/>
    <mergeCell ref="C46:C48"/>
    <mergeCell ref="C49:C50"/>
    <mergeCell ref="C54:C57"/>
    <mergeCell ref="C58:C60"/>
    <mergeCell ref="C62:C63"/>
    <mergeCell ref="A4:A51"/>
    <mergeCell ref="A52:A100"/>
    <mergeCell ref="B3:B18"/>
    <mergeCell ref="B19:B33"/>
    <mergeCell ref="B34:B39"/>
    <mergeCell ref="B40:B51"/>
    <mergeCell ref="B52:B67"/>
    <mergeCell ref="B68:B82"/>
    <mergeCell ref="B83:B88"/>
    <mergeCell ref="B89:B100"/>
    <mergeCell ref="E21:E23"/>
    <mergeCell ref="E24:E26"/>
    <mergeCell ref="E28:E29"/>
    <mergeCell ref="E30:E32"/>
    <mergeCell ref="E34:E35"/>
    <mergeCell ref="E36:E38"/>
    <mergeCell ref="E43:E45"/>
    <mergeCell ref="E46:E48"/>
    <mergeCell ref="E49:E50"/>
    <mergeCell ref="E55:E57"/>
    <mergeCell ref="E58:E60"/>
    <mergeCell ref="E62:E63"/>
    <mergeCell ref="E64:E66"/>
    <mergeCell ref="E70:E72"/>
    <mergeCell ref="E73:E75"/>
    <mergeCell ref="E95:E97"/>
    <mergeCell ref="E98:E99"/>
    <mergeCell ref="E101:E104"/>
    <mergeCell ref="A101:B104"/>
    <mergeCell ref="E77:E78"/>
    <mergeCell ref="E79:E81"/>
    <mergeCell ref="E83:E84"/>
    <mergeCell ref="E85:E87"/>
    <mergeCell ref="E92:E94"/>
    <mergeCell ref="C92:C94"/>
    <mergeCell ref="C95:C97"/>
    <mergeCell ref="C98:C99"/>
    <mergeCell ref="C101:C102"/>
    <mergeCell ref="C103:C104"/>
    <mergeCell ref="C91:D91"/>
    <mergeCell ref="C100:D100"/>
  </mergeCells>
  <phoneticPr fontId="17" type="noConversion"/>
  <pageMargins bottom="0.75" footer="0.3" header="0.3" left="0.7" right="0.7" top="0.75"/>
  <pageSetup r:id="rId1" orientation="portrait" paperSize="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4.4" x14ac:dyDescent="0.25"/>
  <sheetData/>
  <phoneticPr fontId="17"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x14ac:dyDescent="0.25"/>
  <sheetData/>
  <phoneticPr fontId="17"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白雅勋</dc:creator>
  <cp:lastModifiedBy>Administrator</cp:lastModifiedBy>
  <dcterms:created xsi:type="dcterms:W3CDTF">2020-06-02T14:53:00Z</dcterms:created>
  <dcterms:modified xsi:type="dcterms:W3CDTF">2020-07-01T14:13:24Z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2052-11.1.0.9564</vt:lpwstr>
  </property>
</Properties>
</file>